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001 - Bytová jednotka č. 2 " sheetId="2" r:id="rId2"/>
    <sheet name="002 - Bytová jednotka č. 3" sheetId="3" r:id="rId3"/>
    <sheet name="003 - Bytová jednotka č. 5" sheetId="4" r:id="rId4"/>
    <sheet name="004 - Bytová jednotka č. 6" sheetId="5" r:id="rId5"/>
    <sheet name="005 - Bytová jednotka č. 7" sheetId="6" r:id="rId6"/>
    <sheet name="006 - Bytová jednotka č. 8" sheetId="7" r:id="rId7"/>
    <sheet name="007 - Bytová jednotka č. 9" sheetId="8" r:id="rId8"/>
    <sheet name="008 - Poštovní schánky" sheetId="9" r:id="rId9"/>
    <sheet name="009 - Oprava vstupního sc..." sheetId="10" r:id="rId10"/>
    <sheet name="010 - Výměna sklepních oken" sheetId="11" r:id="rId11"/>
    <sheet name="011 - VRN" sheetId="12" r:id="rId12"/>
    <sheet name="Pokyny pro vyplnění" sheetId="13" r:id="rId13"/>
  </sheets>
  <definedNames>
    <definedName name="_xlnm.Print_Area" localSheetId="0">'Rekapitulace zakázky'!$D$4:$AO$36,'Rekapitulace zakázky'!$C$42:$AQ$66</definedName>
    <definedName name="_xlnm.Print_Titles" localSheetId="0">'Rekapitulace zakázky'!$52:$52</definedName>
    <definedName name="_xlnm._FilterDatabase" localSheetId="1" hidden="1">'001 - Bytová jednotka č. 2 '!$C$105:$K$1190</definedName>
    <definedName name="_xlnm.Print_Area" localSheetId="1">'001 - Bytová jednotka č. 2 '!$C$4:$J$39,'001 - Bytová jednotka č. 2 '!$C$45:$J$87,'001 - Bytová jednotka č. 2 '!$C$93:$U$1190</definedName>
    <definedName name="_xlnm.Print_Titles" localSheetId="1">'001 - Bytová jednotka č. 2 '!$105:$105</definedName>
    <definedName name="_xlnm._FilterDatabase" localSheetId="2" hidden="1">'002 - Bytová jednotka č. 3'!$C$105:$K$1196</definedName>
    <definedName name="_xlnm.Print_Area" localSheetId="2">'002 - Bytová jednotka č. 3'!$C$4:$J$39,'002 - Bytová jednotka č. 3'!$C$45:$J$87,'002 - Bytová jednotka č. 3'!$C$93:$U$1196</definedName>
    <definedName name="_xlnm.Print_Titles" localSheetId="2">'002 - Bytová jednotka č. 3'!$105:$105</definedName>
    <definedName name="_xlnm._FilterDatabase" localSheetId="3" hidden="1">'003 - Bytová jednotka č. 5'!$C$108:$K$1209</definedName>
    <definedName name="_xlnm.Print_Area" localSheetId="3">'003 - Bytová jednotka č. 5'!$C$4:$J$39,'003 - Bytová jednotka č. 5'!$C$45:$J$90,'003 - Bytová jednotka č. 5'!$C$96:$U$1209</definedName>
    <definedName name="_xlnm.Print_Titles" localSheetId="3">'003 - Bytová jednotka č. 5'!$108:$108</definedName>
    <definedName name="_xlnm._FilterDatabase" localSheetId="4" hidden="1">'004 - Bytová jednotka č. 6'!$C$105:$K$1191</definedName>
    <definedName name="_xlnm.Print_Area" localSheetId="4">'004 - Bytová jednotka č. 6'!$C$4:$J$39,'004 - Bytová jednotka č. 6'!$C$45:$J$87,'004 - Bytová jednotka č. 6'!$C$93:$U$1191</definedName>
    <definedName name="_xlnm.Print_Titles" localSheetId="4">'004 - Bytová jednotka č. 6'!$105:$105</definedName>
    <definedName name="_xlnm._FilterDatabase" localSheetId="5" hidden="1">'005 - Bytová jednotka č. 7'!$C$105:$K$1190</definedName>
    <definedName name="_xlnm.Print_Area" localSheetId="5">'005 - Bytová jednotka č. 7'!$C$4:$J$39,'005 - Bytová jednotka č. 7'!$C$45:$J$87,'005 - Bytová jednotka č. 7'!$C$93:$U$1190</definedName>
    <definedName name="_xlnm.Print_Titles" localSheetId="5">'005 - Bytová jednotka č. 7'!$105:$105</definedName>
    <definedName name="_xlnm._FilterDatabase" localSheetId="6" hidden="1">'006 - Bytová jednotka č. 8'!$C$105:$K$1191</definedName>
    <definedName name="_xlnm.Print_Area" localSheetId="6">'006 - Bytová jednotka č. 8'!$C$4:$J$39,'006 - Bytová jednotka č. 8'!$C$45:$J$87,'006 - Bytová jednotka č. 8'!$C$93:$U$1191</definedName>
    <definedName name="_xlnm.Print_Titles" localSheetId="6">'006 - Bytová jednotka č. 8'!$105:$105</definedName>
    <definedName name="_xlnm._FilterDatabase" localSheetId="7" hidden="1">'007 - Bytová jednotka č. 9'!$C$105:$K$1191</definedName>
    <definedName name="_xlnm.Print_Area" localSheetId="7">'007 - Bytová jednotka č. 9'!$C$4:$J$39,'007 - Bytová jednotka č. 9'!$C$45:$J$87,'007 - Bytová jednotka č. 9'!$C$93:$U$1191</definedName>
    <definedName name="_xlnm.Print_Titles" localSheetId="7">'007 - Bytová jednotka č. 9'!$105:$105</definedName>
    <definedName name="_xlnm._FilterDatabase" localSheetId="8" hidden="1">'008 - Poštovní schánky'!$C$85:$K$146</definedName>
    <definedName name="_xlnm.Print_Area" localSheetId="8">'008 - Poštovní schánky'!$C$4:$J$39,'008 - Poštovní schánky'!$C$45:$J$67,'008 - Poštovní schánky'!$C$73:$U$146</definedName>
    <definedName name="_xlnm.Print_Titles" localSheetId="8">'008 - Poštovní schánky'!$85:$85</definedName>
    <definedName name="_xlnm._FilterDatabase" localSheetId="9" hidden="1">'009 - Oprava vstupního sc...'!$C$88:$K$288</definedName>
    <definedName name="_xlnm.Print_Area" localSheetId="9">'009 - Oprava vstupního sc...'!$C$4:$J$39,'009 - Oprava vstupního sc...'!$C$45:$J$70,'009 - Oprava vstupního sc...'!$C$76:$U$288</definedName>
    <definedName name="_xlnm.Print_Titles" localSheetId="9">'009 - Oprava vstupního sc...'!$88:$88</definedName>
    <definedName name="_xlnm._FilterDatabase" localSheetId="10" hidden="1">'010 - Výměna sklepních oken'!$C$85:$K$216</definedName>
    <definedName name="_xlnm.Print_Area" localSheetId="10">'010 - Výměna sklepních oken'!$C$4:$J$39,'010 - Výměna sklepních oken'!$C$45:$J$67,'010 - Výměna sklepních oken'!$C$73:$U$216</definedName>
    <definedName name="_xlnm.Print_Titles" localSheetId="10">'010 - Výměna sklepních oken'!$85:$85</definedName>
    <definedName name="_xlnm._FilterDatabase" localSheetId="11" hidden="1">'011 - VRN'!$C$80:$K$89</definedName>
    <definedName name="_xlnm.Print_Area" localSheetId="11">'011 - VRN'!$C$4:$J$39,'011 - VRN'!$C$45:$J$62,'011 - VRN'!$C$68:$U$89</definedName>
    <definedName name="_xlnm.Print_Titles" localSheetId="11">'011 - VRN'!$80:$80</definedName>
  </definedNames>
  <calcPr/>
</workbook>
</file>

<file path=xl/calcChain.xml><?xml version="1.0" encoding="utf-8"?>
<calcChain xmlns="http://schemas.openxmlformats.org/spreadsheetml/2006/main">
  <c i="12" r="J37"/>
  <c r="J36"/>
  <c i="1" r="AY65"/>
  <c i="12" r="J35"/>
  <c i="1" r="AX65"/>
  <c i="12" r="BI88"/>
  <c r="BH88"/>
  <c r="BG88"/>
  <c r="BF88"/>
  <c r="T88"/>
  <c r="R88"/>
  <c r="P88"/>
  <c r="BK88"/>
  <c r="J88"/>
  <c r="BE88"/>
  <c r="BI86"/>
  <c r="BH86"/>
  <c r="BG86"/>
  <c r="BF86"/>
  <c r="T86"/>
  <c r="R86"/>
  <c r="P86"/>
  <c r="BK86"/>
  <c r="J86"/>
  <c r="BE86"/>
  <c r="BI84"/>
  <c r="F37"/>
  <c i="1" r="BD65"/>
  <c i="12" r="BH84"/>
  <c r="F36"/>
  <c i="1" r="BC65"/>
  <c i="12" r="BG84"/>
  <c r="F35"/>
  <c i="1" r="BB65"/>
  <c i="12" r="BF84"/>
  <c r="J34"/>
  <c i="1" r="AW65"/>
  <c i="12" r="F34"/>
  <c i="1" r="BA65"/>
  <c i="12" r="T84"/>
  <c r="T83"/>
  <c r="T82"/>
  <c r="T81"/>
  <c r="R84"/>
  <c r="R83"/>
  <c r="R82"/>
  <c r="R81"/>
  <c r="P84"/>
  <c r="P83"/>
  <c r="P82"/>
  <c r="P81"/>
  <c i="1" r="AU65"/>
  <c i="12" r="BK84"/>
  <c r="BK83"/>
  <c r="J83"/>
  <c r="BK82"/>
  <c r="J82"/>
  <c r="BK81"/>
  <c r="J81"/>
  <c r="J59"/>
  <c r="J30"/>
  <c i="1" r="AG65"/>
  <c i="12" r="J84"/>
  <c r="BE84"/>
  <c r="J33"/>
  <c i="1" r="AV65"/>
  <c i="12" r="F33"/>
  <c i="1" r="AZ65"/>
  <c i="12" r="J61"/>
  <c r="J60"/>
  <c r="J78"/>
  <c r="J77"/>
  <c r="F77"/>
  <c r="F75"/>
  <c r="E73"/>
  <c r="J55"/>
  <c r="J54"/>
  <c r="F54"/>
  <c r="F52"/>
  <c r="E50"/>
  <c r="J39"/>
  <c r="J18"/>
  <c r="E18"/>
  <c r="F78"/>
  <c r="F55"/>
  <c r="J17"/>
  <c r="J12"/>
  <c r="J75"/>
  <c r="J52"/>
  <c r="E7"/>
  <c r="E71"/>
  <c r="E48"/>
  <c i="11" r="J37"/>
  <c r="J36"/>
  <c i="1" r="AY64"/>
  <c i="11" r="J35"/>
  <c i="1" r="AX64"/>
  <c i="11" r="BI214"/>
  <c r="BH214"/>
  <c r="BG214"/>
  <c r="BF214"/>
  <c r="T214"/>
  <c r="R214"/>
  <c r="P214"/>
  <c r="BK214"/>
  <c r="J214"/>
  <c r="BE214"/>
  <c r="BI206"/>
  <c r="BH206"/>
  <c r="BG206"/>
  <c r="BF206"/>
  <c r="T206"/>
  <c r="R206"/>
  <c r="P206"/>
  <c r="BK206"/>
  <c r="J206"/>
  <c r="BE206"/>
  <c r="BI203"/>
  <c r="BH203"/>
  <c r="BG203"/>
  <c r="BF203"/>
  <c r="T203"/>
  <c r="R203"/>
  <c r="P203"/>
  <c r="BK203"/>
  <c r="J203"/>
  <c r="BE203"/>
  <c r="BI200"/>
  <c r="BH200"/>
  <c r="BG200"/>
  <c r="BF200"/>
  <c r="T200"/>
  <c r="R200"/>
  <c r="P200"/>
  <c r="BK200"/>
  <c r="J200"/>
  <c r="BE200"/>
  <c r="BI191"/>
  <c r="BH191"/>
  <c r="BG191"/>
  <c r="BF191"/>
  <c r="T191"/>
  <c r="T190"/>
  <c r="T189"/>
  <c r="R191"/>
  <c r="R190"/>
  <c r="R189"/>
  <c r="P191"/>
  <c r="P190"/>
  <c r="P189"/>
  <c r="BK191"/>
  <c r="BK190"/>
  <c r="J190"/>
  <c r="BK189"/>
  <c r="J189"/>
  <c r="J191"/>
  <c r="BE191"/>
  <c r="J66"/>
  <c r="J65"/>
  <c r="BI186"/>
  <c r="BH186"/>
  <c r="BG186"/>
  <c r="BF186"/>
  <c r="T186"/>
  <c r="T185"/>
  <c r="R186"/>
  <c r="R185"/>
  <c r="P186"/>
  <c r="P185"/>
  <c r="BK186"/>
  <c r="BK185"/>
  <c r="J185"/>
  <c r="J186"/>
  <c r="BE186"/>
  <c r="J64"/>
  <c r="BI182"/>
  <c r="BH182"/>
  <c r="BG182"/>
  <c r="BF182"/>
  <c r="T182"/>
  <c r="R182"/>
  <c r="P182"/>
  <c r="BK182"/>
  <c r="J182"/>
  <c r="BE182"/>
  <c r="BI178"/>
  <c r="BH178"/>
  <c r="BG178"/>
  <c r="BF178"/>
  <c r="T178"/>
  <c r="R178"/>
  <c r="P178"/>
  <c r="BK178"/>
  <c r="J178"/>
  <c r="BE178"/>
  <c r="BI175"/>
  <c r="BH175"/>
  <c r="BG175"/>
  <c r="BF175"/>
  <c r="T175"/>
  <c r="T174"/>
  <c r="R175"/>
  <c r="R174"/>
  <c r="P175"/>
  <c r="P174"/>
  <c r="BK175"/>
  <c r="BK174"/>
  <c r="J174"/>
  <c r="J175"/>
  <c r="BE175"/>
  <c r="J63"/>
  <c r="BI165"/>
  <c r="BH165"/>
  <c r="BG165"/>
  <c r="BF165"/>
  <c r="T165"/>
  <c r="R165"/>
  <c r="P165"/>
  <c r="BK165"/>
  <c r="J165"/>
  <c r="BE165"/>
  <c r="BI157"/>
  <c r="BH157"/>
  <c r="BG157"/>
  <c r="BF157"/>
  <c r="T157"/>
  <c r="R157"/>
  <c r="P157"/>
  <c r="BK157"/>
  <c r="J157"/>
  <c r="BE157"/>
  <c r="BI154"/>
  <c r="BH154"/>
  <c r="BG154"/>
  <c r="BF154"/>
  <c r="T154"/>
  <c r="T153"/>
  <c r="R154"/>
  <c r="R153"/>
  <c r="P154"/>
  <c r="P153"/>
  <c r="BK154"/>
  <c r="BK153"/>
  <c r="J153"/>
  <c r="J154"/>
  <c r="BE154"/>
  <c r="J62"/>
  <c r="BI150"/>
  <c r="BH150"/>
  <c r="BG150"/>
  <c r="BF150"/>
  <c r="T150"/>
  <c r="R150"/>
  <c r="P150"/>
  <c r="BK150"/>
  <c r="J150"/>
  <c r="BE150"/>
  <c r="BI141"/>
  <c r="BH141"/>
  <c r="BG141"/>
  <c r="BF141"/>
  <c r="T141"/>
  <c r="R141"/>
  <c r="P141"/>
  <c r="BK141"/>
  <c r="J141"/>
  <c r="BE141"/>
  <c r="BI138"/>
  <c r="BH138"/>
  <c r="BG138"/>
  <c r="BF138"/>
  <c r="T138"/>
  <c r="R138"/>
  <c r="P138"/>
  <c r="BK138"/>
  <c r="J138"/>
  <c r="BE138"/>
  <c r="BI129"/>
  <c r="BH129"/>
  <c r="BG129"/>
  <c r="BF129"/>
  <c r="T129"/>
  <c r="R129"/>
  <c r="P129"/>
  <c r="BK129"/>
  <c r="J129"/>
  <c r="BE129"/>
  <c r="BI124"/>
  <c r="BH124"/>
  <c r="BG124"/>
  <c r="BF124"/>
  <c r="T124"/>
  <c r="R124"/>
  <c r="P124"/>
  <c r="BK124"/>
  <c r="J124"/>
  <c r="BE124"/>
  <c r="BI115"/>
  <c r="BH115"/>
  <c r="BG115"/>
  <c r="BF115"/>
  <c r="T115"/>
  <c r="R115"/>
  <c r="P115"/>
  <c r="BK115"/>
  <c r="J115"/>
  <c r="BE115"/>
  <c r="BI106"/>
  <c r="BH106"/>
  <c r="BG106"/>
  <c r="BF106"/>
  <c r="T106"/>
  <c r="R106"/>
  <c r="P106"/>
  <c r="BK106"/>
  <c r="J106"/>
  <c r="BE106"/>
  <c r="BI97"/>
  <c r="BH97"/>
  <c r="BG97"/>
  <c r="BF97"/>
  <c r="T97"/>
  <c r="R97"/>
  <c r="P97"/>
  <c r="BK97"/>
  <c r="J97"/>
  <c r="BE97"/>
  <c r="BI89"/>
  <c r="F37"/>
  <c i="1" r="BD64"/>
  <c i="11" r="BH89"/>
  <c r="F36"/>
  <c i="1" r="BC64"/>
  <c i="11" r="BG89"/>
  <c r="F35"/>
  <c i="1" r="BB64"/>
  <c i="11" r="BF89"/>
  <c r="J34"/>
  <c i="1" r="AW64"/>
  <c i="11" r="F34"/>
  <c i="1" r="BA64"/>
  <c i="11" r="T89"/>
  <c r="T88"/>
  <c r="T87"/>
  <c r="T86"/>
  <c r="R89"/>
  <c r="R88"/>
  <c r="R87"/>
  <c r="R86"/>
  <c r="P89"/>
  <c r="P88"/>
  <c r="P87"/>
  <c r="P86"/>
  <c i="1" r="AU64"/>
  <c i="11" r="BK89"/>
  <c r="BK88"/>
  <c r="J88"/>
  <c r="BK87"/>
  <c r="J87"/>
  <c r="BK86"/>
  <c r="J86"/>
  <c r="J59"/>
  <c r="J30"/>
  <c i="1" r="AG64"/>
  <c i="11" r="J89"/>
  <c r="BE89"/>
  <c r="J33"/>
  <c i="1" r="AV64"/>
  <c i="11" r="F33"/>
  <c i="1" r="AZ64"/>
  <c i="11" r="J61"/>
  <c r="J60"/>
  <c r="J83"/>
  <c r="J82"/>
  <c r="F82"/>
  <c r="F80"/>
  <c r="E78"/>
  <c r="J55"/>
  <c r="J54"/>
  <c r="F54"/>
  <c r="F52"/>
  <c r="E50"/>
  <c r="J39"/>
  <c r="J18"/>
  <c r="E18"/>
  <c r="F83"/>
  <c r="F55"/>
  <c r="J17"/>
  <c r="J12"/>
  <c r="J80"/>
  <c r="J52"/>
  <c r="E7"/>
  <c r="E76"/>
  <c r="E48"/>
  <c i="10" r="J37"/>
  <c r="J36"/>
  <c i="1" r="AY63"/>
  <c i="10" r="J35"/>
  <c i="1" r="AX63"/>
  <c i="10" r="BI287"/>
  <c r="BH287"/>
  <c r="BG287"/>
  <c r="BF287"/>
  <c r="T287"/>
  <c r="R287"/>
  <c r="P287"/>
  <c r="BK287"/>
  <c r="J287"/>
  <c r="BE287"/>
  <c r="BI279"/>
  <c r="BH279"/>
  <c r="BG279"/>
  <c r="BF279"/>
  <c r="T279"/>
  <c r="T278"/>
  <c r="R279"/>
  <c r="R278"/>
  <c r="P279"/>
  <c r="P278"/>
  <c r="BK279"/>
  <c r="BK278"/>
  <c r="J278"/>
  <c r="J279"/>
  <c r="BE279"/>
  <c r="J69"/>
  <c r="BI275"/>
  <c r="BH275"/>
  <c r="BG275"/>
  <c r="BF275"/>
  <c r="T275"/>
  <c r="R275"/>
  <c r="P275"/>
  <c r="BK275"/>
  <c r="J275"/>
  <c r="BE275"/>
  <c r="BI272"/>
  <c r="BH272"/>
  <c r="BG272"/>
  <c r="BF272"/>
  <c r="T272"/>
  <c r="R272"/>
  <c r="P272"/>
  <c r="BK272"/>
  <c r="J272"/>
  <c r="BE272"/>
  <c r="BI264"/>
  <c r="BH264"/>
  <c r="BG264"/>
  <c r="BF264"/>
  <c r="T264"/>
  <c r="R264"/>
  <c r="P264"/>
  <c r="BK264"/>
  <c r="J264"/>
  <c r="BE264"/>
  <c r="BI261"/>
  <c r="BH261"/>
  <c r="BG261"/>
  <c r="BF261"/>
  <c r="T261"/>
  <c r="R261"/>
  <c r="P261"/>
  <c r="BK261"/>
  <c r="J261"/>
  <c r="BE261"/>
  <c r="BI255"/>
  <c r="BH255"/>
  <c r="BG255"/>
  <c r="BF255"/>
  <c r="T255"/>
  <c r="R255"/>
  <c r="P255"/>
  <c r="BK255"/>
  <c r="J255"/>
  <c r="BE255"/>
  <c r="BI252"/>
  <c r="BH252"/>
  <c r="BG252"/>
  <c r="BF252"/>
  <c r="T252"/>
  <c r="R252"/>
  <c r="P252"/>
  <c r="BK252"/>
  <c r="J252"/>
  <c r="BE252"/>
  <c r="BI249"/>
  <c r="BH249"/>
  <c r="BG249"/>
  <c r="BF249"/>
  <c r="T249"/>
  <c r="R249"/>
  <c r="P249"/>
  <c r="BK249"/>
  <c r="J249"/>
  <c r="BE249"/>
  <c r="BI241"/>
  <c r="BH241"/>
  <c r="BG241"/>
  <c r="BF241"/>
  <c r="T241"/>
  <c r="R241"/>
  <c r="P241"/>
  <c r="BK241"/>
  <c r="J241"/>
  <c r="BE241"/>
  <c r="BI238"/>
  <c r="BH238"/>
  <c r="BG238"/>
  <c r="BF238"/>
  <c r="T238"/>
  <c r="R238"/>
  <c r="P238"/>
  <c r="BK238"/>
  <c r="J238"/>
  <c r="BE238"/>
  <c r="BI234"/>
  <c r="BH234"/>
  <c r="BG234"/>
  <c r="BF234"/>
  <c r="T234"/>
  <c r="R234"/>
  <c r="P234"/>
  <c r="BK234"/>
  <c r="J234"/>
  <c r="BE234"/>
  <c r="BI231"/>
  <c r="BH231"/>
  <c r="BG231"/>
  <c r="BF231"/>
  <c r="T231"/>
  <c r="R231"/>
  <c r="P231"/>
  <c r="BK231"/>
  <c r="J231"/>
  <c r="BE231"/>
  <c r="BI226"/>
  <c r="BH226"/>
  <c r="BG226"/>
  <c r="BF226"/>
  <c r="T226"/>
  <c r="R226"/>
  <c r="P226"/>
  <c r="BK226"/>
  <c r="J226"/>
  <c r="BE226"/>
  <c r="BI220"/>
  <c r="BH220"/>
  <c r="BG220"/>
  <c r="BF220"/>
  <c r="T220"/>
  <c r="R220"/>
  <c r="P220"/>
  <c r="BK220"/>
  <c r="J220"/>
  <c r="BE220"/>
  <c r="BI214"/>
  <c r="BH214"/>
  <c r="BG214"/>
  <c r="BF214"/>
  <c r="T214"/>
  <c r="T213"/>
  <c r="R214"/>
  <c r="R213"/>
  <c r="P214"/>
  <c r="P213"/>
  <c r="BK214"/>
  <c r="BK213"/>
  <c r="J213"/>
  <c r="J214"/>
  <c r="BE214"/>
  <c r="J68"/>
  <c r="BI203"/>
  <c r="BH203"/>
  <c r="BG203"/>
  <c r="BF203"/>
  <c r="T203"/>
  <c r="R203"/>
  <c r="P203"/>
  <c r="BK203"/>
  <c r="J203"/>
  <c r="BE203"/>
  <c r="BI192"/>
  <c r="BH192"/>
  <c r="BG192"/>
  <c r="BF192"/>
  <c r="T192"/>
  <c r="R192"/>
  <c r="P192"/>
  <c r="BK192"/>
  <c r="J192"/>
  <c r="BE192"/>
  <c r="BI190"/>
  <c r="BH190"/>
  <c r="BG190"/>
  <c r="BF190"/>
  <c r="T190"/>
  <c r="R190"/>
  <c r="P190"/>
  <c r="BK190"/>
  <c r="J190"/>
  <c r="BE190"/>
  <c r="BI185"/>
  <c r="BH185"/>
  <c r="BG185"/>
  <c r="BF185"/>
  <c r="T185"/>
  <c r="R185"/>
  <c r="P185"/>
  <c r="BK185"/>
  <c r="J185"/>
  <c r="BE185"/>
  <c r="BI180"/>
  <c r="BH180"/>
  <c r="BG180"/>
  <c r="BF180"/>
  <c r="T180"/>
  <c r="T179"/>
  <c r="T178"/>
  <c r="R180"/>
  <c r="R179"/>
  <c r="R178"/>
  <c r="P180"/>
  <c r="P179"/>
  <c r="P178"/>
  <c r="BK180"/>
  <c r="BK179"/>
  <c r="J179"/>
  <c r="BK178"/>
  <c r="J178"/>
  <c r="J180"/>
  <c r="BE180"/>
  <c r="J67"/>
  <c r="J66"/>
  <c r="BI175"/>
  <c r="BH175"/>
  <c r="BG175"/>
  <c r="BF175"/>
  <c r="T175"/>
  <c r="T174"/>
  <c r="R175"/>
  <c r="R174"/>
  <c r="P175"/>
  <c r="P174"/>
  <c r="BK175"/>
  <c r="BK174"/>
  <c r="J174"/>
  <c r="J175"/>
  <c r="BE175"/>
  <c r="J65"/>
  <c r="BI171"/>
  <c r="BH171"/>
  <c r="BG171"/>
  <c r="BF171"/>
  <c r="T171"/>
  <c r="R171"/>
  <c r="P171"/>
  <c r="BK171"/>
  <c r="J171"/>
  <c r="BE171"/>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T157"/>
  <c r="R158"/>
  <c r="R157"/>
  <c r="P158"/>
  <c r="P157"/>
  <c r="BK158"/>
  <c r="BK157"/>
  <c r="J157"/>
  <c r="J158"/>
  <c r="BE158"/>
  <c r="J64"/>
  <c r="BI154"/>
  <c r="BH154"/>
  <c r="BG154"/>
  <c r="BF154"/>
  <c r="T154"/>
  <c r="R154"/>
  <c r="P154"/>
  <c r="BK154"/>
  <c r="J154"/>
  <c r="BE154"/>
  <c r="BI148"/>
  <c r="BH148"/>
  <c r="BG148"/>
  <c r="BF148"/>
  <c r="T148"/>
  <c r="R148"/>
  <c r="P148"/>
  <c r="BK148"/>
  <c r="J148"/>
  <c r="BE148"/>
  <c r="BI143"/>
  <c r="BH143"/>
  <c r="BG143"/>
  <c r="BF143"/>
  <c r="T143"/>
  <c r="R143"/>
  <c r="P143"/>
  <c r="BK143"/>
  <c r="J143"/>
  <c r="BE143"/>
  <c r="BI138"/>
  <c r="BH138"/>
  <c r="BG138"/>
  <c r="BF138"/>
  <c r="T138"/>
  <c r="R138"/>
  <c r="P138"/>
  <c r="BK138"/>
  <c r="J138"/>
  <c r="BE138"/>
  <c r="BI133"/>
  <c r="BH133"/>
  <c r="BG133"/>
  <c r="BF133"/>
  <c r="T133"/>
  <c r="T132"/>
  <c r="R133"/>
  <c r="R132"/>
  <c r="P133"/>
  <c r="P132"/>
  <c r="BK133"/>
  <c r="BK132"/>
  <c r="J132"/>
  <c r="J133"/>
  <c r="BE133"/>
  <c r="J63"/>
  <c r="BI126"/>
  <c r="BH126"/>
  <c r="BG126"/>
  <c r="BF126"/>
  <c r="T126"/>
  <c r="R126"/>
  <c r="P126"/>
  <c r="BK126"/>
  <c r="J126"/>
  <c r="BE126"/>
  <c r="BI119"/>
  <c r="BH119"/>
  <c r="BG119"/>
  <c r="BF119"/>
  <c r="T119"/>
  <c r="R119"/>
  <c r="P119"/>
  <c r="BK119"/>
  <c r="J119"/>
  <c r="BE119"/>
  <c r="BI113"/>
  <c r="BH113"/>
  <c r="BG113"/>
  <c r="BF113"/>
  <c r="T113"/>
  <c r="R113"/>
  <c r="P113"/>
  <c r="BK113"/>
  <c r="J113"/>
  <c r="BE113"/>
  <c r="BI107"/>
  <c r="BH107"/>
  <c r="BG107"/>
  <c r="BF107"/>
  <c r="T107"/>
  <c r="T106"/>
  <c r="R107"/>
  <c r="R106"/>
  <c r="P107"/>
  <c r="P106"/>
  <c r="BK107"/>
  <c r="BK106"/>
  <c r="J106"/>
  <c r="J107"/>
  <c r="BE107"/>
  <c r="J62"/>
  <c r="BI101"/>
  <c r="BH101"/>
  <c r="BG101"/>
  <c r="BF101"/>
  <c r="T101"/>
  <c r="R101"/>
  <c r="P101"/>
  <c r="BK101"/>
  <c r="J101"/>
  <c r="BE101"/>
  <c r="BI96"/>
  <c r="BH96"/>
  <c r="BG96"/>
  <c r="BF96"/>
  <c r="T96"/>
  <c r="R96"/>
  <c r="P96"/>
  <c r="BK96"/>
  <c r="J96"/>
  <c r="BE96"/>
  <c r="BI92"/>
  <c r="F37"/>
  <c i="1" r="BD63"/>
  <c i="10" r="BH92"/>
  <c r="F36"/>
  <c i="1" r="BC63"/>
  <c i="10" r="BG92"/>
  <c r="F35"/>
  <c i="1" r="BB63"/>
  <c i="10" r="BF92"/>
  <c r="J34"/>
  <c i="1" r="AW63"/>
  <c i="10" r="F34"/>
  <c i="1" r="BA63"/>
  <c i="10" r="T92"/>
  <c r="T91"/>
  <c r="T90"/>
  <c r="T89"/>
  <c r="R92"/>
  <c r="R91"/>
  <c r="R90"/>
  <c r="R89"/>
  <c r="P92"/>
  <c r="P91"/>
  <c r="P90"/>
  <c r="P89"/>
  <c i="1" r="AU63"/>
  <c i="10" r="BK92"/>
  <c r="BK91"/>
  <c r="J91"/>
  <c r="BK90"/>
  <c r="J90"/>
  <c r="BK89"/>
  <c r="J89"/>
  <c r="J59"/>
  <c r="J30"/>
  <c i="1" r="AG63"/>
  <c i="10" r="J92"/>
  <c r="BE92"/>
  <c r="J33"/>
  <c i="1" r="AV63"/>
  <c i="10" r="F33"/>
  <c i="1" r="AZ63"/>
  <c i="10" r="J61"/>
  <c r="J60"/>
  <c r="J86"/>
  <c r="J85"/>
  <c r="F85"/>
  <c r="F83"/>
  <c r="E81"/>
  <c r="J55"/>
  <c r="J54"/>
  <c r="F54"/>
  <c r="F52"/>
  <c r="E50"/>
  <c r="J39"/>
  <c r="J18"/>
  <c r="E18"/>
  <c r="F86"/>
  <c r="F55"/>
  <c r="J17"/>
  <c r="J12"/>
  <c r="J83"/>
  <c r="J52"/>
  <c r="E7"/>
  <c r="E79"/>
  <c r="E48"/>
  <c i="9" r="J37"/>
  <c r="J36"/>
  <c i="1" r="AY62"/>
  <c i="9" r="J35"/>
  <c i="1" r="AX62"/>
  <c i="9" r="BI143"/>
  <c r="BH143"/>
  <c r="BG143"/>
  <c r="BF143"/>
  <c r="T143"/>
  <c r="R143"/>
  <c r="P143"/>
  <c r="BK143"/>
  <c r="J143"/>
  <c r="BE143"/>
  <c r="BI139"/>
  <c r="BH139"/>
  <c r="BG139"/>
  <c r="BF139"/>
  <c r="T139"/>
  <c r="R139"/>
  <c r="P139"/>
  <c r="BK139"/>
  <c r="J139"/>
  <c r="BE139"/>
  <c r="BI135"/>
  <c r="BH135"/>
  <c r="BG135"/>
  <c r="BF135"/>
  <c r="T135"/>
  <c r="R135"/>
  <c r="P135"/>
  <c r="BK135"/>
  <c r="J135"/>
  <c r="BE135"/>
  <c r="BI131"/>
  <c r="BH131"/>
  <c r="BG131"/>
  <c r="BF131"/>
  <c r="T131"/>
  <c r="T130"/>
  <c r="R131"/>
  <c r="R130"/>
  <c r="P131"/>
  <c r="P130"/>
  <c r="BK131"/>
  <c r="BK130"/>
  <c r="J130"/>
  <c r="J131"/>
  <c r="BE131"/>
  <c r="J66"/>
  <c r="BI127"/>
  <c r="BH127"/>
  <c r="BG127"/>
  <c r="BF127"/>
  <c r="T127"/>
  <c r="R127"/>
  <c r="P127"/>
  <c r="BK127"/>
  <c r="J127"/>
  <c r="BE127"/>
  <c r="BI125"/>
  <c r="BH125"/>
  <c r="BG125"/>
  <c r="BF125"/>
  <c r="T125"/>
  <c r="R125"/>
  <c r="P125"/>
  <c r="BK125"/>
  <c r="J125"/>
  <c r="BE125"/>
  <c r="BI122"/>
  <c r="BH122"/>
  <c r="BG122"/>
  <c r="BF122"/>
  <c r="T122"/>
  <c r="T121"/>
  <c r="T120"/>
  <c r="R122"/>
  <c r="R121"/>
  <c r="R120"/>
  <c r="P122"/>
  <c r="P121"/>
  <c r="P120"/>
  <c r="BK122"/>
  <c r="BK121"/>
  <c r="J121"/>
  <c r="BK120"/>
  <c r="J120"/>
  <c r="J122"/>
  <c r="BE122"/>
  <c r="J65"/>
  <c r="J64"/>
  <c r="BI117"/>
  <c r="BH117"/>
  <c r="BG117"/>
  <c r="BF117"/>
  <c r="T117"/>
  <c r="T116"/>
  <c r="R117"/>
  <c r="R116"/>
  <c r="P117"/>
  <c r="P116"/>
  <c r="BK117"/>
  <c r="BK116"/>
  <c r="J116"/>
  <c r="J117"/>
  <c r="BE117"/>
  <c r="J63"/>
  <c r="BI111"/>
  <c r="BH111"/>
  <c r="BG111"/>
  <c r="BF111"/>
  <c r="T111"/>
  <c r="R111"/>
  <c r="P111"/>
  <c r="BK111"/>
  <c r="J111"/>
  <c r="BE111"/>
  <c r="BI105"/>
  <c r="BH105"/>
  <c r="BG105"/>
  <c r="BF105"/>
  <c r="T105"/>
  <c r="R105"/>
  <c r="P105"/>
  <c r="BK105"/>
  <c r="J105"/>
  <c r="BE105"/>
  <c r="BI100"/>
  <c r="BH100"/>
  <c r="BG100"/>
  <c r="BF100"/>
  <c r="T100"/>
  <c r="R100"/>
  <c r="P100"/>
  <c r="BK100"/>
  <c r="J100"/>
  <c r="BE100"/>
  <c r="BI95"/>
  <c r="BH95"/>
  <c r="BG95"/>
  <c r="BF95"/>
  <c r="T95"/>
  <c r="T94"/>
  <c r="R95"/>
  <c r="R94"/>
  <c r="P95"/>
  <c r="P94"/>
  <c r="BK95"/>
  <c r="BK94"/>
  <c r="J94"/>
  <c r="J95"/>
  <c r="BE95"/>
  <c r="J62"/>
  <c r="BI89"/>
  <c r="F37"/>
  <c i="1" r="BD62"/>
  <c i="9" r="BH89"/>
  <c r="F36"/>
  <c i="1" r="BC62"/>
  <c i="9" r="BG89"/>
  <c r="F35"/>
  <c i="1" r="BB62"/>
  <c i="9" r="BF89"/>
  <c r="J34"/>
  <c i="1" r="AW62"/>
  <c i="9" r="F34"/>
  <c i="1" r="BA62"/>
  <c i="9" r="T89"/>
  <c r="T88"/>
  <c r="T87"/>
  <c r="T86"/>
  <c r="R89"/>
  <c r="R88"/>
  <c r="R87"/>
  <c r="R86"/>
  <c r="P89"/>
  <c r="P88"/>
  <c r="P87"/>
  <c r="P86"/>
  <c i="1" r="AU62"/>
  <c i="9" r="BK89"/>
  <c r="BK88"/>
  <c r="J88"/>
  <c r="BK87"/>
  <c r="J87"/>
  <c r="BK86"/>
  <c r="J86"/>
  <c r="J59"/>
  <c r="J30"/>
  <c i="1" r="AG62"/>
  <c i="9" r="J89"/>
  <c r="BE89"/>
  <c r="J33"/>
  <c i="1" r="AV62"/>
  <c i="9" r="F33"/>
  <c i="1" r="AZ62"/>
  <c i="9" r="J61"/>
  <c r="J60"/>
  <c r="J83"/>
  <c r="J82"/>
  <c r="F82"/>
  <c r="F80"/>
  <c r="E78"/>
  <c r="J55"/>
  <c r="J54"/>
  <c r="F54"/>
  <c r="F52"/>
  <c r="E50"/>
  <c r="J39"/>
  <c r="J18"/>
  <c r="E18"/>
  <c r="F83"/>
  <c r="F55"/>
  <c r="J17"/>
  <c r="J12"/>
  <c r="J80"/>
  <c r="J52"/>
  <c r="E7"/>
  <c r="E76"/>
  <c r="E48"/>
  <c i="8" r="J37"/>
  <c r="J36"/>
  <c i="1" r="AY61"/>
  <c i="8" r="J35"/>
  <c i="1" r="AX61"/>
  <c i="8" r="BI1180"/>
  <c r="BH1180"/>
  <c r="BG1180"/>
  <c r="BF1180"/>
  <c r="T1180"/>
  <c r="R1180"/>
  <c r="P1180"/>
  <c r="BK1180"/>
  <c r="J1180"/>
  <c r="BE1180"/>
  <c r="BI1168"/>
  <c r="BH1168"/>
  <c r="BG1168"/>
  <c r="BF1168"/>
  <c r="T1168"/>
  <c r="R1168"/>
  <c r="P1168"/>
  <c r="BK1168"/>
  <c r="J1168"/>
  <c r="BE1168"/>
  <c r="BI1156"/>
  <c r="BH1156"/>
  <c r="BG1156"/>
  <c r="BF1156"/>
  <c r="T1156"/>
  <c r="R1156"/>
  <c r="P1156"/>
  <c r="BK1156"/>
  <c r="J1156"/>
  <c r="BE1156"/>
  <c r="BI1144"/>
  <c r="BH1144"/>
  <c r="BG1144"/>
  <c r="BF1144"/>
  <c r="T1144"/>
  <c r="R1144"/>
  <c r="P1144"/>
  <c r="BK1144"/>
  <c r="J1144"/>
  <c r="BE1144"/>
  <c r="BI1113"/>
  <c r="BH1113"/>
  <c r="BG1113"/>
  <c r="BF1113"/>
  <c r="T1113"/>
  <c r="R1113"/>
  <c r="P1113"/>
  <c r="BK1113"/>
  <c r="J1113"/>
  <c r="BE1113"/>
  <c r="BI1081"/>
  <c r="BH1081"/>
  <c r="BG1081"/>
  <c r="BF1081"/>
  <c r="T1081"/>
  <c r="R1081"/>
  <c r="P1081"/>
  <c r="BK1081"/>
  <c r="J1081"/>
  <c r="BE1081"/>
  <c r="BI1050"/>
  <c r="BH1050"/>
  <c r="BG1050"/>
  <c r="BF1050"/>
  <c r="T1050"/>
  <c r="T1049"/>
  <c r="R1050"/>
  <c r="R1049"/>
  <c r="P1050"/>
  <c r="P1049"/>
  <c r="BK1050"/>
  <c r="BK1049"/>
  <c r="J1049"/>
  <c r="J1050"/>
  <c r="BE1050"/>
  <c r="J86"/>
  <c r="BI1045"/>
  <c r="BH1045"/>
  <c r="BG1045"/>
  <c r="BF1045"/>
  <c r="T1045"/>
  <c r="R1045"/>
  <c r="P1045"/>
  <c r="BK1045"/>
  <c r="J1045"/>
  <c r="BE1045"/>
  <c r="BI1041"/>
  <c r="BH1041"/>
  <c r="BG1041"/>
  <c r="BF1041"/>
  <c r="T1041"/>
  <c r="R1041"/>
  <c r="P1041"/>
  <c r="BK1041"/>
  <c r="J1041"/>
  <c r="BE1041"/>
  <c r="BI1037"/>
  <c r="BH1037"/>
  <c r="BG1037"/>
  <c r="BF1037"/>
  <c r="T1037"/>
  <c r="R1037"/>
  <c r="P1037"/>
  <c r="BK1037"/>
  <c r="J1037"/>
  <c r="BE1037"/>
  <c r="BI1033"/>
  <c r="BH1033"/>
  <c r="BG1033"/>
  <c r="BF1033"/>
  <c r="T1033"/>
  <c r="R1033"/>
  <c r="P1033"/>
  <c r="BK1033"/>
  <c r="J1033"/>
  <c r="BE1033"/>
  <c r="BI1029"/>
  <c r="BH1029"/>
  <c r="BG1029"/>
  <c r="BF1029"/>
  <c r="T1029"/>
  <c r="T1028"/>
  <c r="R1029"/>
  <c r="R1028"/>
  <c r="P1029"/>
  <c r="P1028"/>
  <c r="BK1029"/>
  <c r="BK1028"/>
  <c r="J1028"/>
  <c r="J1029"/>
  <c r="BE1029"/>
  <c r="J85"/>
  <c r="BI1025"/>
  <c r="BH1025"/>
  <c r="BG1025"/>
  <c r="BF1025"/>
  <c r="T1025"/>
  <c r="R1025"/>
  <c r="P1025"/>
  <c r="BK1025"/>
  <c r="J1025"/>
  <c r="BE1025"/>
  <c r="BI1022"/>
  <c r="BH1022"/>
  <c r="BG1022"/>
  <c r="BF1022"/>
  <c r="T1022"/>
  <c r="R1022"/>
  <c r="P1022"/>
  <c r="BK1022"/>
  <c r="J1022"/>
  <c r="BE1022"/>
  <c r="BI1019"/>
  <c r="BH1019"/>
  <c r="BG1019"/>
  <c r="BF1019"/>
  <c r="T1019"/>
  <c r="R1019"/>
  <c r="P1019"/>
  <c r="BK1019"/>
  <c r="J1019"/>
  <c r="BE1019"/>
  <c r="BI1010"/>
  <c r="BH1010"/>
  <c r="BG1010"/>
  <c r="BF1010"/>
  <c r="T1010"/>
  <c r="R1010"/>
  <c r="P1010"/>
  <c r="BK1010"/>
  <c r="J1010"/>
  <c r="BE1010"/>
  <c r="BI1008"/>
  <c r="BH1008"/>
  <c r="BG1008"/>
  <c r="BF1008"/>
  <c r="T1008"/>
  <c r="R1008"/>
  <c r="P1008"/>
  <c r="BK1008"/>
  <c r="J1008"/>
  <c r="BE1008"/>
  <c r="BI1005"/>
  <c r="BH1005"/>
  <c r="BG1005"/>
  <c r="BF1005"/>
  <c r="T1005"/>
  <c r="R1005"/>
  <c r="P1005"/>
  <c r="BK1005"/>
  <c r="J1005"/>
  <c r="BE1005"/>
  <c r="BI1000"/>
  <c r="BH1000"/>
  <c r="BG1000"/>
  <c r="BF1000"/>
  <c r="T1000"/>
  <c r="R1000"/>
  <c r="P1000"/>
  <c r="BK1000"/>
  <c r="J1000"/>
  <c r="BE1000"/>
  <c r="BI995"/>
  <c r="BH995"/>
  <c r="BG995"/>
  <c r="BF995"/>
  <c r="T995"/>
  <c r="R995"/>
  <c r="P995"/>
  <c r="BK995"/>
  <c r="J995"/>
  <c r="BE995"/>
  <c r="BI986"/>
  <c r="BH986"/>
  <c r="BG986"/>
  <c r="BF986"/>
  <c r="T986"/>
  <c r="R986"/>
  <c r="P986"/>
  <c r="BK986"/>
  <c r="J986"/>
  <c r="BE986"/>
  <c r="BI977"/>
  <c r="BH977"/>
  <c r="BG977"/>
  <c r="BF977"/>
  <c r="T977"/>
  <c r="R977"/>
  <c r="P977"/>
  <c r="BK977"/>
  <c r="J977"/>
  <c r="BE977"/>
  <c r="BI968"/>
  <c r="BH968"/>
  <c r="BG968"/>
  <c r="BF968"/>
  <c r="T968"/>
  <c r="R968"/>
  <c r="P968"/>
  <c r="BK968"/>
  <c r="J968"/>
  <c r="BE968"/>
  <c r="BI965"/>
  <c r="BH965"/>
  <c r="BG965"/>
  <c r="BF965"/>
  <c r="T965"/>
  <c r="R965"/>
  <c r="P965"/>
  <c r="BK965"/>
  <c r="J965"/>
  <c r="BE965"/>
  <c r="BI956"/>
  <c r="BH956"/>
  <c r="BG956"/>
  <c r="BF956"/>
  <c r="T956"/>
  <c r="T955"/>
  <c r="R956"/>
  <c r="R955"/>
  <c r="P956"/>
  <c r="P955"/>
  <c r="BK956"/>
  <c r="BK955"/>
  <c r="J955"/>
  <c r="J956"/>
  <c r="BE956"/>
  <c r="J84"/>
  <c r="BI948"/>
  <c r="BH948"/>
  <c r="BG948"/>
  <c r="BF948"/>
  <c r="T948"/>
  <c r="T947"/>
  <c r="R948"/>
  <c r="R947"/>
  <c r="P948"/>
  <c r="P947"/>
  <c r="BK948"/>
  <c r="BK947"/>
  <c r="J947"/>
  <c r="J948"/>
  <c r="BE948"/>
  <c r="J83"/>
  <c r="BI944"/>
  <c r="BH944"/>
  <c r="BG944"/>
  <c r="BF944"/>
  <c r="T944"/>
  <c r="R944"/>
  <c r="P944"/>
  <c r="BK944"/>
  <c r="J944"/>
  <c r="BE944"/>
  <c r="BI936"/>
  <c r="BH936"/>
  <c r="BG936"/>
  <c r="BF936"/>
  <c r="T936"/>
  <c r="R936"/>
  <c r="P936"/>
  <c r="BK936"/>
  <c r="J936"/>
  <c r="BE936"/>
  <c r="BI933"/>
  <c r="BH933"/>
  <c r="BG933"/>
  <c r="BF933"/>
  <c r="T933"/>
  <c r="R933"/>
  <c r="P933"/>
  <c r="BK933"/>
  <c r="J933"/>
  <c r="BE933"/>
  <c r="BI931"/>
  <c r="BH931"/>
  <c r="BG931"/>
  <c r="BF931"/>
  <c r="T931"/>
  <c r="R931"/>
  <c r="P931"/>
  <c r="BK931"/>
  <c r="J931"/>
  <c r="BE931"/>
  <c r="BI928"/>
  <c r="BH928"/>
  <c r="BG928"/>
  <c r="BF928"/>
  <c r="T928"/>
  <c r="R928"/>
  <c r="P928"/>
  <c r="BK928"/>
  <c r="J928"/>
  <c r="BE928"/>
  <c r="BI921"/>
  <c r="BH921"/>
  <c r="BG921"/>
  <c r="BF921"/>
  <c r="T921"/>
  <c r="R921"/>
  <c r="P921"/>
  <c r="BK921"/>
  <c r="J921"/>
  <c r="BE921"/>
  <c r="BI918"/>
  <c r="BH918"/>
  <c r="BG918"/>
  <c r="BF918"/>
  <c r="T918"/>
  <c r="R918"/>
  <c r="P918"/>
  <c r="BK918"/>
  <c r="J918"/>
  <c r="BE918"/>
  <c r="BI911"/>
  <c r="BH911"/>
  <c r="BG911"/>
  <c r="BF911"/>
  <c r="T911"/>
  <c r="R911"/>
  <c r="P911"/>
  <c r="BK911"/>
  <c r="J911"/>
  <c r="BE911"/>
  <c r="BI900"/>
  <c r="BH900"/>
  <c r="BG900"/>
  <c r="BF900"/>
  <c r="T900"/>
  <c r="R900"/>
  <c r="P900"/>
  <c r="BK900"/>
  <c r="J900"/>
  <c r="BE900"/>
  <c r="BI892"/>
  <c r="BH892"/>
  <c r="BG892"/>
  <c r="BF892"/>
  <c r="T892"/>
  <c r="R892"/>
  <c r="P892"/>
  <c r="BK892"/>
  <c r="J892"/>
  <c r="BE892"/>
  <c r="BI884"/>
  <c r="BH884"/>
  <c r="BG884"/>
  <c r="BF884"/>
  <c r="T884"/>
  <c r="R884"/>
  <c r="P884"/>
  <c r="BK884"/>
  <c r="J884"/>
  <c r="BE884"/>
  <c r="BI876"/>
  <c r="BH876"/>
  <c r="BG876"/>
  <c r="BF876"/>
  <c r="T876"/>
  <c r="T875"/>
  <c r="R876"/>
  <c r="R875"/>
  <c r="P876"/>
  <c r="P875"/>
  <c r="BK876"/>
  <c r="BK875"/>
  <c r="J875"/>
  <c r="J876"/>
  <c r="BE876"/>
  <c r="J82"/>
  <c r="BI868"/>
  <c r="BH868"/>
  <c r="BG868"/>
  <c r="BF868"/>
  <c r="T868"/>
  <c r="T867"/>
  <c r="R868"/>
  <c r="R867"/>
  <c r="P868"/>
  <c r="P867"/>
  <c r="BK868"/>
  <c r="BK867"/>
  <c r="J867"/>
  <c r="J868"/>
  <c r="BE868"/>
  <c r="J81"/>
  <c r="BI864"/>
  <c r="BH864"/>
  <c r="BG864"/>
  <c r="BF864"/>
  <c r="T864"/>
  <c r="R864"/>
  <c r="P864"/>
  <c r="BK864"/>
  <c r="J864"/>
  <c r="BE864"/>
  <c r="BI854"/>
  <c r="BH854"/>
  <c r="BG854"/>
  <c r="BF854"/>
  <c r="T854"/>
  <c r="R854"/>
  <c r="P854"/>
  <c r="BK854"/>
  <c r="J854"/>
  <c r="BE854"/>
  <c r="BI844"/>
  <c r="BH844"/>
  <c r="BG844"/>
  <c r="BF844"/>
  <c r="T844"/>
  <c r="R844"/>
  <c r="P844"/>
  <c r="BK844"/>
  <c r="J844"/>
  <c r="BE844"/>
  <c r="BI834"/>
  <c r="BH834"/>
  <c r="BG834"/>
  <c r="BF834"/>
  <c r="T834"/>
  <c r="R834"/>
  <c r="P834"/>
  <c r="BK834"/>
  <c r="J834"/>
  <c r="BE834"/>
  <c r="BI824"/>
  <c r="BH824"/>
  <c r="BG824"/>
  <c r="BF824"/>
  <c r="T824"/>
  <c r="R824"/>
  <c r="P824"/>
  <c r="BK824"/>
  <c r="J824"/>
  <c r="BE824"/>
  <c r="BI814"/>
  <c r="BH814"/>
  <c r="BG814"/>
  <c r="BF814"/>
  <c r="T814"/>
  <c r="R814"/>
  <c r="P814"/>
  <c r="BK814"/>
  <c r="J814"/>
  <c r="BE814"/>
  <c r="BI811"/>
  <c r="BH811"/>
  <c r="BG811"/>
  <c r="BF811"/>
  <c r="T811"/>
  <c r="R811"/>
  <c r="P811"/>
  <c r="BK811"/>
  <c r="J811"/>
  <c r="BE811"/>
  <c r="BI801"/>
  <c r="BH801"/>
  <c r="BG801"/>
  <c r="BF801"/>
  <c r="T801"/>
  <c r="R801"/>
  <c r="P801"/>
  <c r="BK801"/>
  <c r="J801"/>
  <c r="BE801"/>
  <c r="BI791"/>
  <c r="BH791"/>
  <c r="BG791"/>
  <c r="BF791"/>
  <c r="T791"/>
  <c r="T790"/>
  <c r="R791"/>
  <c r="R790"/>
  <c r="P791"/>
  <c r="P790"/>
  <c r="BK791"/>
  <c r="BK790"/>
  <c r="J790"/>
  <c r="J791"/>
  <c r="BE791"/>
  <c r="J80"/>
  <c r="BI787"/>
  <c r="BH787"/>
  <c r="BG787"/>
  <c r="BF787"/>
  <c r="T787"/>
  <c r="R787"/>
  <c r="P787"/>
  <c r="BK787"/>
  <c r="J787"/>
  <c r="BE787"/>
  <c r="BI785"/>
  <c r="BH785"/>
  <c r="BG785"/>
  <c r="BF785"/>
  <c r="T785"/>
  <c r="R785"/>
  <c r="P785"/>
  <c r="BK785"/>
  <c r="J785"/>
  <c r="BE785"/>
  <c r="BI783"/>
  <c r="BH783"/>
  <c r="BG783"/>
  <c r="BF783"/>
  <c r="T783"/>
  <c r="T782"/>
  <c r="R783"/>
  <c r="R782"/>
  <c r="P783"/>
  <c r="P782"/>
  <c r="BK783"/>
  <c r="BK782"/>
  <c r="J782"/>
  <c r="J783"/>
  <c r="BE783"/>
  <c r="J79"/>
  <c r="BI779"/>
  <c r="BH779"/>
  <c r="BG779"/>
  <c r="BF779"/>
  <c r="T779"/>
  <c r="R779"/>
  <c r="P779"/>
  <c r="BK779"/>
  <c r="J779"/>
  <c r="BE779"/>
  <c r="BI776"/>
  <c r="BH776"/>
  <c r="BG776"/>
  <c r="BF776"/>
  <c r="T776"/>
  <c r="R776"/>
  <c r="P776"/>
  <c r="BK776"/>
  <c r="J776"/>
  <c r="BE776"/>
  <c r="BI773"/>
  <c r="BH773"/>
  <c r="BG773"/>
  <c r="BF773"/>
  <c r="T773"/>
  <c r="R773"/>
  <c r="P773"/>
  <c r="BK773"/>
  <c r="J773"/>
  <c r="BE773"/>
  <c r="BI771"/>
  <c r="BH771"/>
  <c r="BG771"/>
  <c r="BF771"/>
  <c r="T771"/>
  <c r="R771"/>
  <c r="P771"/>
  <c r="BK771"/>
  <c r="J771"/>
  <c r="BE771"/>
  <c r="BI768"/>
  <c r="BH768"/>
  <c r="BG768"/>
  <c r="BF768"/>
  <c r="T768"/>
  <c r="R768"/>
  <c r="P768"/>
  <c r="BK768"/>
  <c r="J768"/>
  <c r="BE768"/>
  <c r="BI766"/>
  <c r="BH766"/>
  <c r="BG766"/>
  <c r="BF766"/>
  <c r="T766"/>
  <c r="R766"/>
  <c r="P766"/>
  <c r="BK766"/>
  <c r="J766"/>
  <c r="BE766"/>
  <c r="BI762"/>
  <c r="BH762"/>
  <c r="BG762"/>
  <c r="BF762"/>
  <c r="T762"/>
  <c r="R762"/>
  <c r="P762"/>
  <c r="BK762"/>
  <c r="J762"/>
  <c r="BE762"/>
  <c r="BI759"/>
  <c r="BH759"/>
  <c r="BG759"/>
  <c r="BF759"/>
  <c r="T759"/>
  <c r="R759"/>
  <c r="P759"/>
  <c r="BK759"/>
  <c r="J759"/>
  <c r="BE759"/>
  <c r="BI757"/>
  <c r="BH757"/>
  <c r="BG757"/>
  <c r="BF757"/>
  <c r="T757"/>
  <c r="R757"/>
  <c r="P757"/>
  <c r="BK757"/>
  <c r="J757"/>
  <c r="BE757"/>
  <c r="BI755"/>
  <c r="BH755"/>
  <c r="BG755"/>
  <c r="BF755"/>
  <c r="T755"/>
  <c r="R755"/>
  <c r="P755"/>
  <c r="BK755"/>
  <c r="J755"/>
  <c r="BE755"/>
  <c r="BI752"/>
  <c r="BH752"/>
  <c r="BG752"/>
  <c r="BF752"/>
  <c r="T752"/>
  <c r="R752"/>
  <c r="P752"/>
  <c r="BK752"/>
  <c r="J752"/>
  <c r="BE752"/>
  <c r="BI750"/>
  <c r="BH750"/>
  <c r="BG750"/>
  <c r="BF750"/>
  <c r="T750"/>
  <c r="R750"/>
  <c r="P750"/>
  <c r="BK750"/>
  <c r="J750"/>
  <c r="BE750"/>
  <c r="BI747"/>
  <c r="BH747"/>
  <c r="BG747"/>
  <c r="BF747"/>
  <c r="T747"/>
  <c r="R747"/>
  <c r="P747"/>
  <c r="BK747"/>
  <c r="J747"/>
  <c r="BE747"/>
  <c r="BI743"/>
  <c r="BH743"/>
  <c r="BG743"/>
  <c r="BF743"/>
  <c r="T743"/>
  <c r="R743"/>
  <c r="P743"/>
  <c r="BK743"/>
  <c r="J743"/>
  <c r="BE743"/>
  <c r="BI739"/>
  <c r="BH739"/>
  <c r="BG739"/>
  <c r="BF739"/>
  <c r="T739"/>
  <c r="R739"/>
  <c r="P739"/>
  <c r="BK739"/>
  <c r="J739"/>
  <c r="BE739"/>
  <c r="BI736"/>
  <c r="BH736"/>
  <c r="BG736"/>
  <c r="BF736"/>
  <c r="T736"/>
  <c r="R736"/>
  <c r="P736"/>
  <c r="BK736"/>
  <c r="J736"/>
  <c r="BE736"/>
  <c r="BI732"/>
  <c r="BH732"/>
  <c r="BG732"/>
  <c r="BF732"/>
  <c r="T732"/>
  <c r="R732"/>
  <c r="P732"/>
  <c r="BK732"/>
  <c r="J732"/>
  <c r="BE732"/>
  <c r="BI727"/>
  <c r="BH727"/>
  <c r="BG727"/>
  <c r="BF727"/>
  <c r="T727"/>
  <c r="R727"/>
  <c r="P727"/>
  <c r="BK727"/>
  <c r="J727"/>
  <c r="BE727"/>
  <c r="BI725"/>
  <c r="BH725"/>
  <c r="BG725"/>
  <c r="BF725"/>
  <c r="T725"/>
  <c r="R725"/>
  <c r="P725"/>
  <c r="BK725"/>
  <c r="J725"/>
  <c r="BE725"/>
  <c r="BI723"/>
  <c r="BH723"/>
  <c r="BG723"/>
  <c r="BF723"/>
  <c r="T723"/>
  <c r="T722"/>
  <c r="R723"/>
  <c r="R722"/>
  <c r="P723"/>
  <c r="P722"/>
  <c r="BK723"/>
  <c r="BK722"/>
  <c r="J722"/>
  <c r="J723"/>
  <c r="BE723"/>
  <c r="J78"/>
  <c r="BI719"/>
  <c r="BH719"/>
  <c r="BG719"/>
  <c r="BF719"/>
  <c r="T719"/>
  <c r="R719"/>
  <c r="P719"/>
  <c r="BK719"/>
  <c r="J719"/>
  <c r="BE719"/>
  <c r="BI717"/>
  <c r="BH717"/>
  <c r="BG717"/>
  <c r="BF717"/>
  <c r="T717"/>
  <c r="R717"/>
  <c r="P717"/>
  <c r="BK717"/>
  <c r="J717"/>
  <c r="BE717"/>
  <c r="BI712"/>
  <c r="BH712"/>
  <c r="BG712"/>
  <c r="BF712"/>
  <c r="T712"/>
  <c r="R712"/>
  <c r="P712"/>
  <c r="BK712"/>
  <c r="J712"/>
  <c r="BE712"/>
  <c r="BI707"/>
  <c r="BH707"/>
  <c r="BG707"/>
  <c r="BF707"/>
  <c r="T707"/>
  <c r="R707"/>
  <c r="P707"/>
  <c r="BK707"/>
  <c r="J707"/>
  <c r="BE707"/>
  <c r="BI705"/>
  <c r="BH705"/>
  <c r="BG705"/>
  <c r="BF705"/>
  <c r="T705"/>
  <c r="R705"/>
  <c r="P705"/>
  <c r="BK705"/>
  <c r="J705"/>
  <c r="BE705"/>
  <c r="BI703"/>
  <c r="BH703"/>
  <c r="BG703"/>
  <c r="BF703"/>
  <c r="T703"/>
  <c r="T702"/>
  <c r="R703"/>
  <c r="R702"/>
  <c r="P703"/>
  <c r="P702"/>
  <c r="BK703"/>
  <c r="BK702"/>
  <c r="J702"/>
  <c r="J703"/>
  <c r="BE703"/>
  <c r="J77"/>
  <c r="BI700"/>
  <c r="BH700"/>
  <c r="BG700"/>
  <c r="BF700"/>
  <c r="T700"/>
  <c r="R700"/>
  <c r="P700"/>
  <c r="BK700"/>
  <c r="J700"/>
  <c r="BE700"/>
  <c r="BI695"/>
  <c r="BH695"/>
  <c r="BG695"/>
  <c r="BF695"/>
  <c r="T695"/>
  <c r="R695"/>
  <c r="P695"/>
  <c r="BK695"/>
  <c r="J695"/>
  <c r="BE695"/>
  <c r="BI693"/>
  <c r="BH693"/>
  <c r="BG693"/>
  <c r="BF693"/>
  <c r="T693"/>
  <c r="R693"/>
  <c r="P693"/>
  <c r="BK693"/>
  <c r="J693"/>
  <c r="BE693"/>
  <c r="BI688"/>
  <c r="BH688"/>
  <c r="BG688"/>
  <c r="BF688"/>
  <c r="T688"/>
  <c r="R688"/>
  <c r="P688"/>
  <c r="BK688"/>
  <c r="J688"/>
  <c r="BE688"/>
  <c r="BI686"/>
  <c r="BH686"/>
  <c r="BG686"/>
  <c r="BF686"/>
  <c r="T686"/>
  <c r="R686"/>
  <c r="P686"/>
  <c r="BK686"/>
  <c r="J686"/>
  <c r="BE686"/>
  <c r="BI682"/>
  <c r="BH682"/>
  <c r="BG682"/>
  <c r="BF682"/>
  <c r="T682"/>
  <c r="T681"/>
  <c r="R682"/>
  <c r="R681"/>
  <c r="P682"/>
  <c r="P681"/>
  <c r="BK682"/>
  <c r="BK681"/>
  <c r="J681"/>
  <c r="J682"/>
  <c r="BE682"/>
  <c r="J76"/>
  <c r="BI678"/>
  <c r="BH678"/>
  <c r="BG678"/>
  <c r="BF678"/>
  <c r="T678"/>
  <c r="R678"/>
  <c r="P678"/>
  <c r="BK678"/>
  <c r="J678"/>
  <c r="BE678"/>
  <c r="BI676"/>
  <c r="BH676"/>
  <c r="BG676"/>
  <c r="BF676"/>
  <c r="T676"/>
  <c r="R676"/>
  <c r="P676"/>
  <c r="BK676"/>
  <c r="J676"/>
  <c r="BE676"/>
  <c r="BI672"/>
  <c r="BH672"/>
  <c r="BG672"/>
  <c r="BF672"/>
  <c r="T672"/>
  <c r="R672"/>
  <c r="P672"/>
  <c r="BK672"/>
  <c r="J672"/>
  <c r="BE672"/>
  <c r="BI670"/>
  <c r="BH670"/>
  <c r="BG670"/>
  <c r="BF670"/>
  <c r="T670"/>
  <c r="R670"/>
  <c r="P670"/>
  <c r="BK670"/>
  <c r="J670"/>
  <c r="BE670"/>
  <c r="BI666"/>
  <c r="BH666"/>
  <c r="BG666"/>
  <c r="BF666"/>
  <c r="T666"/>
  <c r="R666"/>
  <c r="P666"/>
  <c r="BK666"/>
  <c r="J666"/>
  <c r="BE666"/>
  <c r="BI664"/>
  <c r="BH664"/>
  <c r="BG664"/>
  <c r="BF664"/>
  <c r="T664"/>
  <c r="R664"/>
  <c r="P664"/>
  <c r="BK664"/>
  <c r="J664"/>
  <c r="BE664"/>
  <c r="BI660"/>
  <c r="BH660"/>
  <c r="BG660"/>
  <c r="BF660"/>
  <c r="T660"/>
  <c r="R660"/>
  <c r="P660"/>
  <c r="BK660"/>
  <c r="J660"/>
  <c r="BE660"/>
  <c r="BI658"/>
  <c r="BH658"/>
  <c r="BG658"/>
  <c r="BF658"/>
  <c r="T658"/>
  <c r="R658"/>
  <c r="P658"/>
  <c r="BK658"/>
  <c r="J658"/>
  <c r="BE658"/>
  <c r="BI656"/>
  <c r="BH656"/>
  <c r="BG656"/>
  <c r="BF656"/>
  <c r="T656"/>
  <c r="R656"/>
  <c r="P656"/>
  <c r="BK656"/>
  <c r="J656"/>
  <c r="BE656"/>
  <c r="BI652"/>
  <c r="BH652"/>
  <c r="BG652"/>
  <c r="BF652"/>
  <c r="T652"/>
  <c r="R652"/>
  <c r="P652"/>
  <c r="BK652"/>
  <c r="J652"/>
  <c r="BE652"/>
  <c r="BI650"/>
  <c r="BH650"/>
  <c r="BG650"/>
  <c r="BF650"/>
  <c r="T650"/>
  <c r="R650"/>
  <c r="P650"/>
  <c r="BK650"/>
  <c r="J650"/>
  <c r="BE650"/>
  <c r="BI646"/>
  <c r="BH646"/>
  <c r="BG646"/>
  <c r="BF646"/>
  <c r="T646"/>
  <c r="T645"/>
  <c r="R646"/>
  <c r="R645"/>
  <c r="P646"/>
  <c r="P645"/>
  <c r="BK646"/>
  <c r="BK645"/>
  <c r="J645"/>
  <c r="J646"/>
  <c r="BE646"/>
  <c r="J75"/>
  <c r="BI642"/>
  <c r="BH642"/>
  <c r="BG642"/>
  <c r="BF642"/>
  <c r="T642"/>
  <c r="R642"/>
  <c r="P642"/>
  <c r="BK642"/>
  <c r="J642"/>
  <c r="BE642"/>
  <c r="BI639"/>
  <c r="BH639"/>
  <c r="BG639"/>
  <c r="BF639"/>
  <c r="T639"/>
  <c r="R639"/>
  <c r="P639"/>
  <c r="BK639"/>
  <c r="J639"/>
  <c r="BE639"/>
  <c r="BI635"/>
  <c r="BH635"/>
  <c r="BG635"/>
  <c r="BF635"/>
  <c r="T635"/>
  <c r="R635"/>
  <c r="P635"/>
  <c r="BK635"/>
  <c r="J635"/>
  <c r="BE635"/>
  <c r="BI631"/>
  <c r="BH631"/>
  <c r="BG631"/>
  <c r="BF631"/>
  <c r="T631"/>
  <c r="T630"/>
  <c r="R631"/>
  <c r="R630"/>
  <c r="P631"/>
  <c r="P630"/>
  <c r="BK631"/>
  <c r="BK630"/>
  <c r="J630"/>
  <c r="J631"/>
  <c r="BE631"/>
  <c r="J74"/>
  <c r="BI627"/>
  <c r="BH627"/>
  <c r="BG627"/>
  <c r="BF627"/>
  <c r="T627"/>
  <c r="R627"/>
  <c r="P627"/>
  <c r="BK627"/>
  <c r="J627"/>
  <c r="BE627"/>
  <c r="BI624"/>
  <c r="BH624"/>
  <c r="BG624"/>
  <c r="BF624"/>
  <c r="T624"/>
  <c r="R624"/>
  <c r="P624"/>
  <c r="BK624"/>
  <c r="J624"/>
  <c r="BE624"/>
  <c r="BI621"/>
  <c r="BH621"/>
  <c r="BG621"/>
  <c r="BF621"/>
  <c r="T621"/>
  <c r="T620"/>
  <c r="R621"/>
  <c r="R620"/>
  <c r="P621"/>
  <c r="P620"/>
  <c r="BK621"/>
  <c r="BK620"/>
  <c r="J620"/>
  <c r="J621"/>
  <c r="BE621"/>
  <c r="J73"/>
  <c r="BI617"/>
  <c r="BH617"/>
  <c r="BG617"/>
  <c r="BF617"/>
  <c r="T617"/>
  <c r="R617"/>
  <c r="P617"/>
  <c r="BK617"/>
  <c r="J617"/>
  <c r="BE617"/>
  <c r="BI614"/>
  <c r="BH614"/>
  <c r="BG614"/>
  <c r="BF614"/>
  <c r="T614"/>
  <c r="R614"/>
  <c r="P614"/>
  <c r="BK614"/>
  <c r="J614"/>
  <c r="BE614"/>
  <c r="BI608"/>
  <c r="BH608"/>
  <c r="BG608"/>
  <c r="BF608"/>
  <c r="T608"/>
  <c r="R608"/>
  <c r="P608"/>
  <c r="BK608"/>
  <c r="J608"/>
  <c r="BE608"/>
  <c r="BI603"/>
  <c r="BH603"/>
  <c r="BG603"/>
  <c r="BF603"/>
  <c r="T603"/>
  <c r="R603"/>
  <c r="P603"/>
  <c r="BK603"/>
  <c r="J603"/>
  <c r="BE603"/>
  <c r="BI598"/>
  <c r="BH598"/>
  <c r="BG598"/>
  <c r="BF598"/>
  <c r="T598"/>
  <c r="R598"/>
  <c r="P598"/>
  <c r="BK598"/>
  <c r="J598"/>
  <c r="BE598"/>
  <c r="BI593"/>
  <c r="BH593"/>
  <c r="BG593"/>
  <c r="BF593"/>
  <c r="T593"/>
  <c r="T592"/>
  <c r="R593"/>
  <c r="R592"/>
  <c r="P593"/>
  <c r="P592"/>
  <c r="BK593"/>
  <c r="BK592"/>
  <c r="J592"/>
  <c r="J593"/>
  <c r="BE593"/>
  <c r="J72"/>
  <c r="BI589"/>
  <c r="BH589"/>
  <c r="BG589"/>
  <c r="BF589"/>
  <c r="T589"/>
  <c r="R589"/>
  <c r="P589"/>
  <c r="BK589"/>
  <c r="J589"/>
  <c r="BE589"/>
  <c r="BI586"/>
  <c r="BH586"/>
  <c r="BG586"/>
  <c r="BF586"/>
  <c r="T586"/>
  <c r="R586"/>
  <c r="P586"/>
  <c r="BK586"/>
  <c r="J586"/>
  <c r="BE586"/>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4"/>
  <c r="BH574"/>
  <c r="BG574"/>
  <c r="BF574"/>
  <c r="T574"/>
  <c r="R574"/>
  <c r="P574"/>
  <c r="BK574"/>
  <c r="J574"/>
  <c r="BE574"/>
  <c r="BI571"/>
  <c r="BH571"/>
  <c r="BG571"/>
  <c r="BF571"/>
  <c r="T571"/>
  <c r="R571"/>
  <c r="P571"/>
  <c r="BK571"/>
  <c r="J571"/>
  <c r="BE571"/>
  <c r="BI567"/>
  <c r="BH567"/>
  <c r="BG567"/>
  <c r="BF567"/>
  <c r="T567"/>
  <c r="R567"/>
  <c r="P567"/>
  <c r="BK567"/>
  <c r="J567"/>
  <c r="BE567"/>
  <c r="BI565"/>
  <c r="BH565"/>
  <c r="BG565"/>
  <c r="BF565"/>
  <c r="T565"/>
  <c r="R565"/>
  <c r="P565"/>
  <c r="BK565"/>
  <c r="J565"/>
  <c r="BE565"/>
  <c r="BI563"/>
  <c r="BH563"/>
  <c r="BG563"/>
  <c r="BF563"/>
  <c r="T563"/>
  <c r="R563"/>
  <c r="P563"/>
  <c r="BK563"/>
  <c r="J563"/>
  <c r="BE563"/>
  <c r="BI561"/>
  <c r="BH561"/>
  <c r="BG561"/>
  <c r="BF561"/>
  <c r="T561"/>
  <c r="R561"/>
  <c r="P561"/>
  <c r="BK561"/>
  <c r="J561"/>
  <c r="BE561"/>
  <c r="BI558"/>
  <c r="BH558"/>
  <c r="BG558"/>
  <c r="BF558"/>
  <c r="T558"/>
  <c r="R558"/>
  <c r="P558"/>
  <c r="BK558"/>
  <c r="J558"/>
  <c r="BE558"/>
  <c r="BI555"/>
  <c r="BH555"/>
  <c r="BG555"/>
  <c r="BF555"/>
  <c r="T555"/>
  <c r="R555"/>
  <c r="P555"/>
  <c r="BK555"/>
  <c r="J555"/>
  <c r="BE555"/>
  <c r="BI552"/>
  <c r="BH552"/>
  <c r="BG552"/>
  <c r="BF552"/>
  <c r="T552"/>
  <c r="R552"/>
  <c r="P552"/>
  <c r="BK552"/>
  <c r="J552"/>
  <c r="BE552"/>
  <c r="BI550"/>
  <c r="BH550"/>
  <c r="BG550"/>
  <c r="BF550"/>
  <c r="T550"/>
  <c r="R550"/>
  <c r="P550"/>
  <c r="BK550"/>
  <c r="J550"/>
  <c r="BE550"/>
  <c r="BI547"/>
  <c r="BH547"/>
  <c r="BG547"/>
  <c r="BF547"/>
  <c r="T547"/>
  <c r="R547"/>
  <c r="P547"/>
  <c r="BK547"/>
  <c r="J547"/>
  <c r="BE547"/>
  <c r="BI545"/>
  <c r="BH545"/>
  <c r="BG545"/>
  <c r="BF545"/>
  <c r="T545"/>
  <c r="T544"/>
  <c r="R545"/>
  <c r="R544"/>
  <c r="P545"/>
  <c r="P544"/>
  <c r="BK545"/>
  <c r="BK544"/>
  <c r="J544"/>
  <c r="J545"/>
  <c r="BE545"/>
  <c r="J71"/>
  <c r="BI541"/>
  <c r="BH541"/>
  <c r="BG541"/>
  <c r="BF541"/>
  <c r="T541"/>
  <c r="R541"/>
  <c r="P541"/>
  <c r="BK541"/>
  <c r="J541"/>
  <c r="BE541"/>
  <c r="BI538"/>
  <c r="BH538"/>
  <c r="BG538"/>
  <c r="BF538"/>
  <c r="T538"/>
  <c r="R538"/>
  <c r="P538"/>
  <c r="BK538"/>
  <c r="J538"/>
  <c r="BE538"/>
  <c r="BI536"/>
  <c r="BH536"/>
  <c r="BG536"/>
  <c r="BF536"/>
  <c r="T536"/>
  <c r="R536"/>
  <c r="P536"/>
  <c r="BK536"/>
  <c r="J536"/>
  <c r="BE536"/>
  <c r="BI526"/>
  <c r="BH526"/>
  <c r="BG526"/>
  <c r="BF526"/>
  <c r="T526"/>
  <c r="R526"/>
  <c r="P526"/>
  <c r="BK526"/>
  <c r="J526"/>
  <c r="BE526"/>
  <c r="BI516"/>
  <c r="BH516"/>
  <c r="BG516"/>
  <c r="BF516"/>
  <c r="T516"/>
  <c r="R516"/>
  <c r="P516"/>
  <c r="BK516"/>
  <c r="J516"/>
  <c r="BE516"/>
  <c r="BI514"/>
  <c r="BH514"/>
  <c r="BG514"/>
  <c r="BF514"/>
  <c r="T514"/>
  <c r="R514"/>
  <c r="P514"/>
  <c r="BK514"/>
  <c r="J514"/>
  <c r="BE514"/>
  <c r="BI511"/>
  <c r="BH511"/>
  <c r="BG511"/>
  <c r="BF511"/>
  <c r="T511"/>
  <c r="R511"/>
  <c r="P511"/>
  <c r="BK511"/>
  <c r="J511"/>
  <c r="BE511"/>
  <c r="BI508"/>
  <c r="BH508"/>
  <c r="BG508"/>
  <c r="BF508"/>
  <c r="T508"/>
  <c r="R508"/>
  <c r="P508"/>
  <c r="BK508"/>
  <c r="J508"/>
  <c r="BE508"/>
  <c r="BI498"/>
  <c r="BH498"/>
  <c r="BG498"/>
  <c r="BF498"/>
  <c r="T498"/>
  <c r="R498"/>
  <c r="P498"/>
  <c r="BK498"/>
  <c r="J498"/>
  <c r="BE498"/>
  <c r="BI495"/>
  <c r="BH495"/>
  <c r="BG495"/>
  <c r="BF495"/>
  <c r="T495"/>
  <c r="R495"/>
  <c r="P495"/>
  <c r="BK495"/>
  <c r="J495"/>
  <c r="BE495"/>
  <c r="BI485"/>
  <c r="BH485"/>
  <c r="BG485"/>
  <c r="BF485"/>
  <c r="T485"/>
  <c r="R485"/>
  <c r="P485"/>
  <c r="BK485"/>
  <c r="J485"/>
  <c r="BE485"/>
  <c r="BI483"/>
  <c r="BH483"/>
  <c r="BG483"/>
  <c r="BF483"/>
  <c r="T483"/>
  <c r="R483"/>
  <c r="P483"/>
  <c r="BK483"/>
  <c r="J483"/>
  <c r="BE483"/>
  <c r="BI480"/>
  <c r="BH480"/>
  <c r="BG480"/>
  <c r="BF480"/>
  <c r="T480"/>
  <c r="R480"/>
  <c r="P480"/>
  <c r="BK480"/>
  <c r="J480"/>
  <c r="BE480"/>
  <c r="BI478"/>
  <c r="BH478"/>
  <c r="BG478"/>
  <c r="BF478"/>
  <c r="T478"/>
  <c r="R478"/>
  <c r="P478"/>
  <c r="BK478"/>
  <c r="J478"/>
  <c r="BE478"/>
  <c r="BI469"/>
  <c r="BH469"/>
  <c r="BG469"/>
  <c r="BF469"/>
  <c r="T469"/>
  <c r="T468"/>
  <c r="R469"/>
  <c r="R468"/>
  <c r="P469"/>
  <c r="P468"/>
  <c r="BK469"/>
  <c r="BK468"/>
  <c r="J468"/>
  <c r="J469"/>
  <c r="BE469"/>
  <c r="J70"/>
  <c r="BI465"/>
  <c r="BH465"/>
  <c r="BG465"/>
  <c r="BF465"/>
  <c r="T465"/>
  <c r="R465"/>
  <c r="P465"/>
  <c r="BK465"/>
  <c r="J465"/>
  <c r="BE465"/>
  <c r="BI462"/>
  <c r="BH462"/>
  <c r="BG462"/>
  <c r="BF462"/>
  <c r="T462"/>
  <c r="R462"/>
  <c r="P462"/>
  <c r="BK462"/>
  <c r="J462"/>
  <c r="BE462"/>
  <c r="BI460"/>
  <c r="BH460"/>
  <c r="BG460"/>
  <c r="BF460"/>
  <c r="T460"/>
  <c r="R460"/>
  <c r="P460"/>
  <c r="BK460"/>
  <c r="J460"/>
  <c r="BE460"/>
  <c r="BI451"/>
  <c r="BH451"/>
  <c r="BG451"/>
  <c r="BF451"/>
  <c r="T451"/>
  <c r="R451"/>
  <c r="P451"/>
  <c r="BK451"/>
  <c r="J451"/>
  <c r="BE451"/>
  <c r="BI446"/>
  <c r="BH446"/>
  <c r="BG446"/>
  <c r="BF446"/>
  <c r="T446"/>
  <c r="R446"/>
  <c r="P446"/>
  <c r="BK446"/>
  <c r="J446"/>
  <c r="BE446"/>
  <c r="BI441"/>
  <c r="BH441"/>
  <c r="BG441"/>
  <c r="BF441"/>
  <c r="T441"/>
  <c r="R441"/>
  <c r="P441"/>
  <c r="BK441"/>
  <c r="J441"/>
  <c r="BE441"/>
  <c r="BI435"/>
  <c r="BH435"/>
  <c r="BG435"/>
  <c r="BF435"/>
  <c r="T435"/>
  <c r="R435"/>
  <c r="P435"/>
  <c r="BK435"/>
  <c r="J435"/>
  <c r="BE435"/>
  <c r="BI429"/>
  <c r="BH429"/>
  <c r="BG429"/>
  <c r="BF429"/>
  <c r="T429"/>
  <c r="T428"/>
  <c r="R429"/>
  <c r="R428"/>
  <c r="P429"/>
  <c r="P428"/>
  <c r="BK429"/>
  <c r="BK428"/>
  <c r="J428"/>
  <c r="J429"/>
  <c r="BE429"/>
  <c r="J69"/>
  <c r="BI425"/>
  <c r="BH425"/>
  <c r="BG425"/>
  <c r="BF425"/>
  <c r="T425"/>
  <c r="R425"/>
  <c r="P425"/>
  <c r="BK425"/>
  <c r="J425"/>
  <c r="BE425"/>
  <c r="BI422"/>
  <c r="BH422"/>
  <c r="BG422"/>
  <c r="BF422"/>
  <c r="T422"/>
  <c r="R422"/>
  <c r="P422"/>
  <c r="BK422"/>
  <c r="J422"/>
  <c r="BE422"/>
  <c r="BI409"/>
  <c r="BH409"/>
  <c r="BG409"/>
  <c r="BF409"/>
  <c r="T409"/>
  <c r="T408"/>
  <c r="R409"/>
  <c r="R408"/>
  <c r="P409"/>
  <c r="P408"/>
  <c r="BK409"/>
  <c r="BK408"/>
  <c r="J408"/>
  <c r="J409"/>
  <c r="BE409"/>
  <c r="J68"/>
  <c r="BI405"/>
  <c r="BH405"/>
  <c r="BG405"/>
  <c r="BF405"/>
  <c r="T405"/>
  <c r="R405"/>
  <c r="P405"/>
  <c r="BK405"/>
  <c r="J405"/>
  <c r="BE405"/>
  <c r="BI400"/>
  <c r="BH400"/>
  <c r="BG400"/>
  <c r="BF400"/>
  <c r="T400"/>
  <c r="T399"/>
  <c r="T398"/>
  <c r="R400"/>
  <c r="R399"/>
  <c r="R398"/>
  <c r="P400"/>
  <c r="P399"/>
  <c r="P398"/>
  <c r="BK400"/>
  <c r="BK399"/>
  <c r="J399"/>
  <c r="BK398"/>
  <c r="J398"/>
  <c r="J400"/>
  <c r="BE400"/>
  <c r="J67"/>
  <c r="J66"/>
  <c r="BI395"/>
  <c r="BH395"/>
  <c r="BG395"/>
  <c r="BF395"/>
  <c r="T395"/>
  <c r="R395"/>
  <c r="P395"/>
  <c r="BK395"/>
  <c r="J395"/>
  <c r="BE395"/>
  <c r="BI392"/>
  <c r="BH392"/>
  <c r="BG392"/>
  <c r="BF392"/>
  <c r="T392"/>
  <c r="T391"/>
  <c r="R392"/>
  <c r="R391"/>
  <c r="P392"/>
  <c r="P391"/>
  <c r="BK392"/>
  <c r="BK391"/>
  <c r="J391"/>
  <c r="J392"/>
  <c r="BE392"/>
  <c r="J65"/>
  <c r="BI388"/>
  <c r="BH388"/>
  <c r="BG388"/>
  <c r="BF388"/>
  <c r="T388"/>
  <c r="R388"/>
  <c r="P388"/>
  <c r="BK388"/>
  <c r="J388"/>
  <c r="BE388"/>
  <c r="BI384"/>
  <c r="BH384"/>
  <c r="BG384"/>
  <c r="BF384"/>
  <c r="T384"/>
  <c r="R384"/>
  <c r="P384"/>
  <c r="BK384"/>
  <c r="J384"/>
  <c r="BE384"/>
  <c r="BI381"/>
  <c r="BH381"/>
  <c r="BG381"/>
  <c r="BF381"/>
  <c r="T381"/>
  <c r="R381"/>
  <c r="P381"/>
  <c r="BK381"/>
  <c r="J381"/>
  <c r="BE381"/>
  <c r="BI378"/>
  <c r="BH378"/>
  <c r="BG378"/>
  <c r="BF378"/>
  <c r="T378"/>
  <c r="R378"/>
  <c r="P378"/>
  <c r="BK378"/>
  <c r="J378"/>
  <c r="BE378"/>
  <c r="BI375"/>
  <c r="BH375"/>
  <c r="BG375"/>
  <c r="BF375"/>
  <c r="T375"/>
  <c r="T374"/>
  <c r="R375"/>
  <c r="R374"/>
  <c r="P375"/>
  <c r="P374"/>
  <c r="BK375"/>
  <c r="BK374"/>
  <c r="J374"/>
  <c r="J375"/>
  <c r="BE375"/>
  <c r="J64"/>
  <c r="BI366"/>
  <c r="BH366"/>
  <c r="BG366"/>
  <c r="BF366"/>
  <c r="T366"/>
  <c r="R366"/>
  <c r="P366"/>
  <c r="BK366"/>
  <c r="J366"/>
  <c r="BE366"/>
  <c r="BI345"/>
  <c r="BH345"/>
  <c r="BG345"/>
  <c r="BF345"/>
  <c r="T345"/>
  <c r="R345"/>
  <c r="P345"/>
  <c r="BK345"/>
  <c r="J345"/>
  <c r="BE345"/>
  <c r="BI332"/>
  <c r="BH332"/>
  <c r="BG332"/>
  <c r="BF332"/>
  <c r="T332"/>
  <c r="R332"/>
  <c r="P332"/>
  <c r="BK332"/>
  <c r="J332"/>
  <c r="BE332"/>
  <c r="BI323"/>
  <c r="BH323"/>
  <c r="BG323"/>
  <c r="BF323"/>
  <c r="T323"/>
  <c r="R323"/>
  <c r="P323"/>
  <c r="BK323"/>
  <c r="J323"/>
  <c r="BE323"/>
  <c r="BI317"/>
  <c r="BH317"/>
  <c r="BG317"/>
  <c r="BF317"/>
  <c r="T317"/>
  <c r="R317"/>
  <c r="P317"/>
  <c r="BK317"/>
  <c r="J317"/>
  <c r="BE317"/>
  <c r="BI312"/>
  <c r="BH312"/>
  <c r="BG312"/>
  <c r="BF312"/>
  <c r="T312"/>
  <c r="R312"/>
  <c r="P312"/>
  <c r="BK312"/>
  <c r="J312"/>
  <c r="BE312"/>
  <c r="BI308"/>
  <c r="BH308"/>
  <c r="BG308"/>
  <c r="BF308"/>
  <c r="T308"/>
  <c r="R308"/>
  <c r="P308"/>
  <c r="BK308"/>
  <c r="J308"/>
  <c r="BE308"/>
  <c r="BI302"/>
  <c r="BH302"/>
  <c r="BG302"/>
  <c r="BF302"/>
  <c r="T302"/>
  <c r="R302"/>
  <c r="P302"/>
  <c r="BK302"/>
  <c r="J302"/>
  <c r="BE302"/>
  <c r="BI291"/>
  <c r="BH291"/>
  <c r="BG291"/>
  <c r="BF291"/>
  <c r="T291"/>
  <c r="R291"/>
  <c r="P291"/>
  <c r="BK291"/>
  <c r="J291"/>
  <c r="BE291"/>
  <c r="BI286"/>
  <c r="BH286"/>
  <c r="BG286"/>
  <c r="BF286"/>
  <c r="T286"/>
  <c r="R286"/>
  <c r="P286"/>
  <c r="BK286"/>
  <c r="J286"/>
  <c r="BE286"/>
  <c r="BI274"/>
  <c r="BH274"/>
  <c r="BG274"/>
  <c r="BF274"/>
  <c r="T274"/>
  <c r="T273"/>
  <c r="R274"/>
  <c r="R273"/>
  <c r="P274"/>
  <c r="P273"/>
  <c r="BK274"/>
  <c r="BK273"/>
  <c r="J273"/>
  <c r="J274"/>
  <c r="BE274"/>
  <c r="J63"/>
  <c r="BI271"/>
  <c r="BH271"/>
  <c r="BG271"/>
  <c r="BF271"/>
  <c r="T271"/>
  <c r="R271"/>
  <c r="P271"/>
  <c r="BK271"/>
  <c r="J271"/>
  <c r="BE271"/>
  <c r="BI266"/>
  <c r="BH266"/>
  <c r="BG266"/>
  <c r="BF266"/>
  <c r="T266"/>
  <c r="R266"/>
  <c r="P266"/>
  <c r="BK266"/>
  <c r="J266"/>
  <c r="BE266"/>
  <c r="BI264"/>
  <c r="BH264"/>
  <c r="BG264"/>
  <c r="BF264"/>
  <c r="T264"/>
  <c r="R264"/>
  <c r="P264"/>
  <c r="BK264"/>
  <c r="J264"/>
  <c r="BE264"/>
  <c r="BI262"/>
  <c r="BH262"/>
  <c r="BG262"/>
  <c r="BF262"/>
  <c r="T262"/>
  <c r="R262"/>
  <c r="P262"/>
  <c r="BK262"/>
  <c r="J262"/>
  <c r="BE262"/>
  <c r="BI254"/>
  <c r="BH254"/>
  <c r="BG254"/>
  <c r="BF254"/>
  <c r="T254"/>
  <c r="R254"/>
  <c r="P254"/>
  <c r="BK254"/>
  <c r="J254"/>
  <c r="BE254"/>
  <c r="BI243"/>
  <c r="BH243"/>
  <c r="BG243"/>
  <c r="BF243"/>
  <c r="T243"/>
  <c r="R243"/>
  <c r="P243"/>
  <c r="BK243"/>
  <c r="J243"/>
  <c r="BE243"/>
  <c r="BI236"/>
  <c r="BH236"/>
  <c r="BG236"/>
  <c r="BF236"/>
  <c r="T236"/>
  <c r="R236"/>
  <c r="P236"/>
  <c r="BK236"/>
  <c r="J236"/>
  <c r="BE236"/>
  <c r="BI230"/>
  <c r="BH230"/>
  <c r="BG230"/>
  <c r="BF230"/>
  <c r="T230"/>
  <c r="R230"/>
  <c r="P230"/>
  <c r="BK230"/>
  <c r="J230"/>
  <c r="BE230"/>
  <c r="BI225"/>
  <c r="BH225"/>
  <c r="BG225"/>
  <c r="BF225"/>
  <c r="T225"/>
  <c r="R225"/>
  <c r="P225"/>
  <c r="BK225"/>
  <c r="J225"/>
  <c r="BE225"/>
  <c r="BI204"/>
  <c r="BH204"/>
  <c r="BG204"/>
  <c r="BF204"/>
  <c r="T204"/>
  <c r="R204"/>
  <c r="P204"/>
  <c r="BK204"/>
  <c r="J204"/>
  <c r="BE204"/>
  <c r="BI183"/>
  <c r="BH183"/>
  <c r="BG183"/>
  <c r="BF183"/>
  <c r="T183"/>
  <c r="R183"/>
  <c r="P183"/>
  <c r="BK183"/>
  <c r="J183"/>
  <c r="BE183"/>
  <c r="BI163"/>
  <c r="BH163"/>
  <c r="BG163"/>
  <c r="BF163"/>
  <c r="T163"/>
  <c r="R163"/>
  <c r="P163"/>
  <c r="BK163"/>
  <c r="J163"/>
  <c r="BE163"/>
  <c r="BI153"/>
  <c r="BH153"/>
  <c r="BG153"/>
  <c r="BF153"/>
  <c r="T153"/>
  <c r="R153"/>
  <c r="P153"/>
  <c r="BK153"/>
  <c r="J153"/>
  <c r="BE153"/>
  <c r="BI140"/>
  <c r="BH140"/>
  <c r="BG140"/>
  <c r="BF140"/>
  <c r="T140"/>
  <c r="R140"/>
  <c r="P140"/>
  <c r="BK140"/>
  <c r="J140"/>
  <c r="BE140"/>
  <c r="BI128"/>
  <c r="BH128"/>
  <c r="BG128"/>
  <c r="BF128"/>
  <c r="T128"/>
  <c r="T127"/>
  <c r="R128"/>
  <c r="R127"/>
  <c r="P128"/>
  <c r="P127"/>
  <c r="BK128"/>
  <c r="BK127"/>
  <c r="J127"/>
  <c r="J128"/>
  <c r="BE128"/>
  <c r="J62"/>
  <c r="BI121"/>
  <c r="BH121"/>
  <c r="BG121"/>
  <c r="BF121"/>
  <c r="T121"/>
  <c r="R121"/>
  <c r="P121"/>
  <c r="BK121"/>
  <c r="J121"/>
  <c r="BE121"/>
  <c r="BI115"/>
  <c r="BH115"/>
  <c r="BG115"/>
  <c r="BF115"/>
  <c r="T115"/>
  <c r="R115"/>
  <c r="P115"/>
  <c r="BK115"/>
  <c r="J115"/>
  <c r="BE115"/>
  <c r="BI109"/>
  <c r="F37"/>
  <c i="1" r="BD61"/>
  <c i="8" r="BH109"/>
  <c r="F36"/>
  <c i="1" r="BC61"/>
  <c i="8" r="BG109"/>
  <c r="F35"/>
  <c i="1" r="BB61"/>
  <c i="8" r="BF109"/>
  <c r="J34"/>
  <c i="1" r="AW61"/>
  <c i="8" r="F34"/>
  <c i="1" r="BA61"/>
  <c i="8" r="T109"/>
  <c r="T108"/>
  <c r="T107"/>
  <c r="T106"/>
  <c r="R109"/>
  <c r="R108"/>
  <c r="R107"/>
  <c r="R106"/>
  <c r="P109"/>
  <c r="P108"/>
  <c r="P107"/>
  <c r="P106"/>
  <c i="1" r="AU61"/>
  <c i="8" r="BK109"/>
  <c r="BK108"/>
  <c r="J108"/>
  <c r="BK107"/>
  <c r="J107"/>
  <c r="BK106"/>
  <c r="J106"/>
  <c r="J59"/>
  <c r="J30"/>
  <c i="1" r="AG61"/>
  <c i="8" r="J109"/>
  <c r="BE109"/>
  <c r="J33"/>
  <c i="1" r="AV61"/>
  <c i="8" r="F33"/>
  <c i="1" r="AZ61"/>
  <c i="8" r="J61"/>
  <c r="J60"/>
  <c r="J103"/>
  <c r="J102"/>
  <c r="F102"/>
  <c r="F100"/>
  <c r="E98"/>
  <c r="J55"/>
  <c r="J54"/>
  <c r="F54"/>
  <c r="F52"/>
  <c r="E50"/>
  <c r="J39"/>
  <c r="J18"/>
  <c r="E18"/>
  <c r="F103"/>
  <c r="F55"/>
  <c r="J17"/>
  <c r="J12"/>
  <c r="J100"/>
  <c r="J52"/>
  <c r="E7"/>
  <c r="E96"/>
  <c r="E48"/>
  <c i="7" r="J37"/>
  <c r="J36"/>
  <c i="1" r="AY60"/>
  <c i="7" r="J35"/>
  <c i="1" r="AX60"/>
  <c i="7" r="BI1180"/>
  <c r="BH1180"/>
  <c r="BG1180"/>
  <c r="BF1180"/>
  <c r="T1180"/>
  <c r="R1180"/>
  <c r="P1180"/>
  <c r="BK1180"/>
  <c r="J1180"/>
  <c r="BE1180"/>
  <c r="BI1168"/>
  <c r="BH1168"/>
  <c r="BG1168"/>
  <c r="BF1168"/>
  <c r="T1168"/>
  <c r="R1168"/>
  <c r="P1168"/>
  <c r="BK1168"/>
  <c r="J1168"/>
  <c r="BE1168"/>
  <c r="BI1156"/>
  <c r="BH1156"/>
  <c r="BG1156"/>
  <c r="BF1156"/>
  <c r="T1156"/>
  <c r="R1156"/>
  <c r="P1156"/>
  <c r="BK1156"/>
  <c r="J1156"/>
  <c r="BE1156"/>
  <c r="BI1144"/>
  <c r="BH1144"/>
  <c r="BG1144"/>
  <c r="BF1144"/>
  <c r="T1144"/>
  <c r="R1144"/>
  <c r="P1144"/>
  <c r="BK1144"/>
  <c r="J1144"/>
  <c r="BE1144"/>
  <c r="BI1113"/>
  <c r="BH1113"/>
  <c r="BG1113"/>
  <c r="BF1113"/>
  <c r="T1113"/>
  <c r="R1113"/>
  <c r="P1113"/>
  <c r="BK1113"/>
  <c r="J1113"/>
  <c r="BE1113"/>
  <c r="BI1081"/>
  <c r="BH1081"/>
  <c r="BG1081"/>
  <c r="BF1081"/>
  <c r="T1081"/>
  <c r="R1081"/>
  <c r="P1081"/>
  <c r="BK1081"/>
  <c r="J1081"/>
  <c r="BE1081"/>
  <c r="BI1050"/>
  <c r="BH1050"/>
  <c r="BG1050"/>
  <c r="BF1050"/>
  <c r="T1050"/>
  <c r="T1049"/>
  <c r="R1050"/>
  <c r="R1049"/>
  <c r="P1050"/>
  <c r="P1049"/>
  <c r="BK1050"/>
  <c r="BK1049"/>
  <c r="J1049"/>
  <c r="J1050"/>
  <c r="BE1050"/>
  <c r="J86"/>
  <c r="BI1045"/>
  <c r="BH1045"/>
  <c r="BG1045"/>
  <c r="BF1045"/>
  <c r="T1045"/>
  <c r="R1045"/>
  <c r="P1045"/>
  <c r="BK1045"/>
  <c r="J1045"/>
  <c r="BE1045"/>
  <c r="BI1041"/>
  <c r="BH1041"/>
  <c r="BG1041"/>
  <c r="BF1041"/>
  <c r="T1041"/>
  <c r="R1041"/>
  <c r="P1041"/>
  <c r="BK1041"/>
  <c r="J1041"/>
  <c r="BE1041"/>
  <c r="BI1037"/>
  <c r="BH1037"/>
  <c r="BG1037"/>
  <c r="BF1037"/>
  <c r="T1037"/>
  <c r="R1037"/>
  <c r="P1037"/>
  <c r="BK1037"/>
  <c r="J1037"/>
  <c r="BE1037"/>
  <c r="BI1033"/>
  <c r="BH1033"/>
  <c r="BG1033"/>
  <c r="BF1033"/>
  <c r="T1033"/>
  <c r="R1033"/>
  <c r="P1033"/>
  <c r="BK1033"/>
  <c r="J1033"/>
  <c r="BE1033"/>
  <c r="BI1029"/>
  <c r="BH1029"/>
  <c r="BG1029"/>
  <c r="BF1029"/>
  <c r="T1029"/>
  <c r="T1028"/>
  <c r="R1029"/>
  <c r="R1028"/>
  <c r="P1029"/>
  <c r="P1028"/>
  <c r="BK1029"/>
  <c r="BK1028"/>
  <c r="J1028"/>
  <c r="J1029"/>
  <c r="BE1029"/>
  <c r="J85"/>
  <c r="BI1025"/>
  <c r="BH1025"/>
  <c r="BG1025"/>
  <c r="BF1025"/>
  <c r="T1025"/>
  <c r="R1025"/>
  <c r="P1025"/>
  <c r="BK1025"/>
  <c r="J1025"/>
  <c r="BE1025"/>
  <c r="BI1022"/>
  <c r="BH1022"/>
  <c r="BG1022"/>
  <c r="BF1022"/>
  <c r="T1022"/>
  <c r="R1022"/>
  <c r="P1022"/>
  <c r="BK1022"/>
  <c r="J1022"/>
  <c r="BE1022"/>
  <c r="BI1019"/>
  <c r="BH1019"/>
  <c r="BG1019"/>
  <c r="BF1019"/>
  <c r="T1019"/>
  <c r="R1019"/>
  <c r="P1019"/>
  <c r="BK1019"/>
  <c r="J1019"/>
  <c r="BE1019"/>
  <c r="BI1010"/>
  <c r="BH1010"/>
  <c r="BG1010"/>
  <c r="BF1010"/>
  <c r="T1010"/>
  <c r="R1010"/>
  <c r="P1010"/>
  <c r="BK1010"/>
  <c r="J1010"/>
  <c r="BE1010"/>
  <c r="BI1008"/>
  <c r="BH1008"/>
  <c r="BG1008"/>
  <c r="BF1008"/>
  <c r="T1008"/>
  <c r="R1008"/>
  <c r="P1008"/>
  <c r="BK1008"/>
  <c r="J1008"/>
  <c r="BE1008"/>
  <c r="BI1005"/>
  <c r="BH1005"/>
  <c r="BG1005"/>
  <c r="BF1005"/>
  <c r="T1005"/>
  <c r="R1005"/>
  <c r="P1005"/>
  <c r="BK1005"/>
  <c r="J1005"/>
  <c r="BE1005"/>
  <c r="BI1000"/>
  <c r="BH1000"/>
  <c r="BG1000"/>
  <c r="BF1000"/>
  <c r="T1000"/>
  <c r="R1000"/>
  <c r="P1000"/>
  <c r="BK1000"/>
  <c r="J1000"/>
  <c r="BE1000"/>
  <c r="BI995"/>
  <c r="BH995"/>
  <c r="BG995"/>
  <c r="BF995"/>
  <c r="T995"/>
  <c r="R995"/>
  <c r="P995"/>
  <c r="BK995"/>
  <c r="J995"/>
  <c r="BE995"/>
  <c r="BI986"/>
  <c r="BH986"/>
  <c r="BG986"/>
  <c r="BF986"/>
  <c r="T986"/>
  <c r="R986"/>
  <c r="P986"/>
  <c r="BK986"/>
  <c r="J986"/>
  <c r="BE986"/>
  <c r="BI977"/>
  <c r="BH977"/>
  <c r="BG977"/>
  <c r="BF977"/>
  <c r="T977"/>
  <c r="R977"/>
  <c r="P977"/>
  <c r="BK977"/>
  <c r="J977"/>
  <c r="BE977"/>
  <c r="BI968"/>
  <c r="BH968"/>
  <c r="BG968"/>
  <c r="BF968"/>
  <c r="T968"/>
  <c r="R968"/>
  <c r="P968"/>
  <c r="BK968"/>
  <c r="J968"/>
  <c r="BE968"/>
  <c r="BI965"/>
  <c r="BH965"/>
  <c r="BG965"/>
  <c r="BF965"/>
  <c r="T965"/>
  <c r="R965"/>
  <c r="P965"/>
  <c r="BK965"/>
  <c r="J965"/>
  <c r="BE965"/>
  <c r="BI956"/>
  <c r="BH956"/>
  <c r="BG956"/>
  <c r="BF956"/>
  <c r="T956"/>
  <c r="T955"/>
  <c r="R956"/>
  <c r="R955"/>
  <c r="P956"/>
  <c r="P955"/>
  <c r="BK956"/>
  <c r="BK955"/>
  <c r="J955"/>
  <c r="J956"/>
  <c r="BE956"/>
  <c r="J84"/>
  <c r="BI948"/>
  <c r="BH948"/>
  <c r="BG948"/>
  <c r="BF948"/>
  <c r="T948"/>
  <c r="T947"/>
  <c r="R948"/>
  <c r="R947"/>
  <c r="P948"/>
  <c r="P947"/>
  <c r="BK948"/>
  <c r="BK947"/>
  <c r="J947"/>
  <c r="J948"/>
  <c r="BE948"/>
  <c r="J83"/>
  <c r="BI944"/>
  <c r="BH944"/>
  <c r="BG944"/>
  <c r="BF944"/>
  <c r="T944"/>
  <c r="R944"/>
  <c r="P944"/>
  <c r="BK944"/>
  <c r="J944"/>
  <c r="BE944"/>
  <c r="BI936"/>
  <c r="BH936"/>
  <c r="BG936"/>
  <c r="BF936"/>
  <c r="T936"/>
  <c r="R936"/>
  <c r="P936"/>
  <c r="BK936"/>
  <c r="J936"/>
  <c r="BE936"/>
  <c r="BI933"/>
  <c r="BH933"/>
  <c r="BG933"/>
  <c r="BF933"/>
  <c r="T933"/>
  <c r="R933"/>
  <c r="P933"/>
  <c r="BK933"/>
  <c r="J933"/>
  <c r="BE933"/>
  <c r="BI931"/>
  <c r="BH931"/>
  <c r="BG931"/>
  <c r="BF931"/>
  <c r="T931"/>
  <c r="R931"/>
  <c r="P931"/>
  <c r="BK931"/>
  <c r="J931"/>
  <c r="BE931"/>
  <c r="BI928"/>
  <c r="BH928"/>
  <c r="BG928"/>
  <c r="BF928"/>
  <c r="T928"/>
  <c r="R928"/>
  <c r="P928"/>
  <c r="BK928"/>
  <c r="J928"/>
  <c r="BE928"/>
  <c r="BI921"/>
  <c r="BH921"/>
  <c r="BG921"/>
  <c r="BF921"/>
  <c r="T921"/>
  <c r="R921"/>
  <c r="P921"/>
  <c r="BK921"/>
  <c r="J921"/>
  <c r="BE921"/>
  <c r="BI918"/>
  <c r="BH918"/>
  <c r="BG918"/>
  <c r="BF918"/>
  <c r="T918"/>
  <c r="R918"/>
  <c r="P918"/>
  <c r="BK918"/>
  <c r="J918"/>
  <c r="BE918"/>
  <c r="BI911"/>
  <c r="BH911"/>
  <c r="BG911"/>
  <c r="BF911"/>
  <c r="T911"/>
  <c r="R911"/>
  <c r="P911"/>
  <c r="BK911"/>
  <c r="J911"/>
  <c r="BE911"/>
  <c r="BI900"/>
  <c r="BH900"/>
  <c r="BG900"/>
  <c r="BF900"/>
  <c r="T900"/>
  <c r="R900"/>
  <c r="P900"/>
  <c r="BK900"/>
  <c r="J900"/>
  <c r="BE900"/>
  <c r="BI892"/>
  <c r="BH892"/>
  <c r="BG892"/>
  <c r="BF892"/>
  <c r="T892"/>
  <c r="R892"/>
  <c r="P892"/>
  <c r="BK892"/>
  <c r="J892"/>
  <c r="BE892"/>
  <c r="BI884"/>
  <c r="BH884"/>
  <c r="BG884"/>
  <c r="BF884"/>
  <c r="T884"/>
  <c r="R884"/>
  <c r="P884"/>
  <c r="BK884"/>
  <c r="J884"/>
  <c r="BE884"/>
  <c r="BI876"/>
  <c r="BH876"/>
  <c r="BG876"/>
  <c r="BF876"/>
  <c r="T876"/>
  <c r="T875"/>
  <c r="R876"/>
  <c r="R875"/>
  <c r="P876"/>
  <c r="P875"/>
  <c r="BK876"/>
  <c r="BK875"/>
  <c r="J875"/>
  <c r="J876"/>
  <c r="BE876"/>
  <c r="J82"/>
  <c r="BI868"/>
  <c r="BH868"/>
  <c r="BG868"/>
  <c r="BF868"/>
  <c r="T868"/>
  <c r="T867"/>
  <c r="R868"/>
  <c r="R867"/>
  <c r="P868"/>
  <c r="P867"/>
  <c r="BK868"/>
  <c r="BK867"/>
  <c r="J867"/>
  <c r="J868"/>
  <c r="BE868"/>
  <c r="J81"/>
  <c r="BI864"/>
  <c r="BH864"/>
  <c r="BG864"/>
  <c r="BF864"/>
  <c r="T864"/>
  <c r="R864"/>
  <c r="P864"/>
  <c r="BK864"/>
  <c r="J864"/>
  <c r="BE864"/>
  <c r="BI854"/>
  <c r="BH854"/>
  <c r="BG854"/>
  <c r="BF854"/>
  <c r="T854"/>
  <c r="R854"/>
  <c r="P854"/>
  <c r="BK854"/>
  <c r="J854"/>
  <c r="BE854"/>
  <c r="BI844"/>
  <c r="BH844"/>
  <c r="BG844"/>
  <c r="BF844"/>
  <c r="T844"/>
  <c r="R844"/>
  <c r="P844"/>
  <c r="BK844"/>
  <c r="J844"/>
  <c r="BE844"/>
  <c r="BI834"/>
  <c r="BH834"/>
  <c r="BG834"/>
  <c r="BF834"/>
  <c r="T834"/>
  <c r="R834"/>
  <c r="P834"/>
  <c r="BK834"/>
  <c r="J834"/>
  <c r="BE834"/>
  <c r="BI824"/>
  <c r="BH824"/>
  <c r="BG824"/>
  <c r="BF824"/>
  <c r="T824"/>
  <c r="R824"/>
  <c r="P824"/>
  <c r="BK824"/>
  <c r="J824"/>
  <c r="BE824"/>
  <c r="BI814"/>
  <c r="BH814"/>
  <c r="BG814"/>
  <c r="BF814"/>
  <c r="T814"/>
  <c r="R814"/>
  <c r="P814"/>
  <c r="BK814"/>
  <c r="J814"/>
  <c r="BE814"/>
  <c r="BI811"/>
  <c r="BH811"/>
  <c r="BG811"/>
  <c r="BF811"/>
  <c r="T811"/>
  <c r="R811"/>
  <c r="P811"/>
  <c r="BK811"/>
  <c r="J811"/>
  <c r="BE811"/>
  <c r="BI801"/>
  <c r="BH801"/>
  <c r="BG801"/>
  <c r="BF801"/>
  <c r="T801"/>
  <c r="R801"/>
  <c r="P801"/>
  <c r="BK801"/>
  <c r="J801"/>
  <c r="BE801"/>
  <c r="BI791"/>
  <c r="BH791"/>
  <c r="BG791"/>
  <c r="BF791"/>
  <c r="T791"/>
  <c r="T790"/>
  <c r="R791"/>
  <c r="R790"/>
  <c r="P791"/>
  <c r="P790"/>
  <c r="BK791"/>
  <c r="BK790"/>
  <c r="J790"/>
  <c r="J791"/>
  <c r="BE791"/>
  <c r="J80"/>
  <c r="BI787"/>
  <c r="BH787"/>
  <c r="BG787"/>
  <c r="BF787"/>
  <c r="T787"/>
  <c r="R787"/>
  <c r="P787"/>
  <c r="BK787"/>
  <c r="J787"/>
  <c r="BE787"/>
  <c r="BI785"/>
  <c r="BH785"/>
  <c r="BG785"/>
  <c r="BF785"/>
  <c r="T785"/>
  <c r="R785"/>
  <c r="P785"/>
  <c r="BK785"/>
  <c r="J785"/>
  <c r="BE785"/>
  <c r="BI783"/>
  <c r="BH783"/>
  <c r="BG783"/>
  <c r="BF783"/>
  <c r="T783"/>
  <c r="T782"/>
  <c r="R783"/>
  <c r="R782"/>
  <c r="P783"/>
  <c r="P782"/>
  <c r="BK783"/>
  <c r="BK782"/>
  <c r="J782"/>
  <c r="J783"/>
  <c r="BE783"/>
  <c r="J79"/>
  <c r="BI779"/>
  <c r="BH779"/>
  <c r="BG779"/>
  <c r="BF779"/>
  <c r="T779"/>
  <c r="R779"/>
  <c r="P779"/>
  <c r="BK779"/>
  <c r="J779"/>
  <c r="BE779"/>
  <c r="BI776"/>
  <c r="BH776"/>
  <c r="BG776"/>
  <c r="BF776"/>
  <c r="T776"/>
  <c r="R776"/>
  <c r="P776"/>
  <c r="BK776"/>
  <c r="J776"/>
  <c r="BE776"/>
  <c r="BI773"/>
  <c r="BH773"/>
  <c r="BG773"/>
  <c r="BF773"/>
  <c r="T773"/>
  <c r="R773"/>
  <c r="P773"/>
  <c r="BK773"/>
  <c r="J773"/>
  <c r="BE773"/>
  <c r="BI771"/>
  <c r="BH771"/>
  <c r="BG771"/>
  <c r="BF771"/>
  <c r="T771"/>
  <c r="R771"/>
  <c r="P771"/>
  <c r="BK771"/>
  <c r="J771"/>
  <c r="BE771"/>
  <c r="BI768"/>
  <c r="BH768"/>
  <c r="BG768"/>
  <c r="BF768"/>
  <c r="T768"/>
  <c r="R768"/>
  <c r="P768"/>
  <c r="BK768"/>
  <c r="J768"/>
  <c r="BE768"/>
  <c r="BI766"/>
  <c r="BH766"/>
  <c r="BG766"/>
  <c r="BF766"/>
  <c r="T766"/>
  <c r="R766"/>
  <c r="P766"/>
  <c r="BK766"/>
  <c r="J766"/>
  <c r="BE766"/>
  <c r="BI762"/>
  <c r="BH762"/>
  <c r="BG762"/>
  <c r="BF762"/>
  <c r="T762"/>
  <c r="R762"/>
  <c r="P762"/>
  <c r="BK762"/>
  <c r="J762"/>
  <c r="BE762"/>
  <c r="BI759"/>
  <c r="BH759"/>
  <c r="BG759"/>
  <c r="BF759"/>
  <c r="T759"/>
  <c r="R759"/>
  <c r="P759"/>
  <c r="BK759"/>
  <c r="J759"/>
  <c r="BE759"/>
  <c r="BI757"/>
  <c r="BH757"/>
  <c r="BG757"/>
  <c r="BF757"/>
  <c r="T757"/>
  <c r="R757"/>
  <c r="P757"/>
  <c r="BK757"/>
  <c r="J757"/>
  <c r="BE757"/>
  <c r="BI755"/>
  <c r="BH755"/>
  <c r="BG755"/>
  <c r="BF755"/>
  <c r="T755"/>
  <c r="R755"/>
  <c r="P755"/>
  <c r="BK755"/>
  <c r="J755"/>
  <c r="BE755"/>
  <c r="BI752"/>
  <c r="BH752"/>
  <c r="BG752"/>
  <c r="BF752"/>
  <c r="T752"/>
  <c r="R752"/>
  <c r="P752"/>
  <c r="BK752"/>
  <c r="J752"/>
  <c r="BE752"/>
  <c r="BI750"/>
  <c r="BH750"/>
  <c r="BG750"/>
  <c r="BF750"/>
  <c r="T750"/>
  <c r="R750"/>
  <c r="P750"/>
  <c r="BK750"/>
  <c r="J750"/>
  <c r="BE750"/>
  <c r="BI747"/>
  <c r="BH747"/>
  <c r="BG747"/>
  <c r="BF747"/>
  <c r="T747"/>
  <c r="R747"/>
  <c r="P747"/>
  <c r="BK747"/>
  <c r="J747"/>
  <c r="BE747"/>
  <c r="BI743"/>
  <c r="BH743"/>
  <c r="BG743"/>
  <c r="BF743"/>
  <c r="T743"/>
  <c r="R743"/>
  <c r="P743"/>
  <c r="BK743"/>
  <c r="J743"/>
  <c r="BE743"/>
  <c r="BI739"/>
  <c r="BH739"/>
  <c r="BG739"/>
  <c r="BF739"/>
  <c r="T739"/>
  <c r="R739"/>
  <c r="P739"/>
  <c r="BK739"/>
  <c r="J739"/>
  <c r="BE739"/>
  <c r="BI736"/>
  <c r="BH736"/>
  <c r="BG736"/>
  <c r="BF736"/>
  <c r="T736"/>
  <c r="R736"/>
  <c r="P736"/>
  <c r="BK736"/>
  <c r="J736"/>
  <c r="BE736"/>
  <c r="BI732"/>
  <c r="BH732"/>
  <c r="BG732"/>
  <c r="BF732"/>
  <c r="T732"/>
  <c r="R732"/>
  <c r="P732"/>
  <c r="BK732"/>
  <c r="J732"/>
  <c r="BE732"/>
  <c r="BI727"/>
  <c r="BH727"/>
  <c r="BG727"/>
  <c r="BF727"/>
  <c r="T727"/>
  <c r="R727"/>
  <c r="P727"/>
  <c r="BK727"/>
  <c r="J727"/>
  <c r="BE727"/>
  <c r="BI725"/>
  <c r="BH725"/>
  <c r="BG725"/>
  <c r="BF725"/>
  <c r="T725"/>
  <c r="R725"/>
  <c r="P725"/>
  <c r="BK725"/>
  <c r="J725"/>
  <c r="BE725"/>
  <c r="BI723"/>
  <c r="BH723"/>
  <c r="BG723"/>
  <c r="BF723"/>
  <c r="T723"/>
  <c r="T722"/>
  <c r="R723"/>
  <c r="R722"/>
  <c r="P723"/>
  <c r="P722"/>
  <c r="BK723"/>
  <c r="BK722"/>
  <c r="J722"/>
  <c r="J723"/>
  <c r="BE723"/>
  <c r="J78"/>
  <c r="BI719"/>
  <c r="BH719"/>
  <c r="BG719"/>
  <c r="BF719"/>
  <c r="T719"/>
  <c r="R719"/>
  <c r="P719"/>
  <c r="BK719"/>
  <c r="J719"/>
  <c r="BE719"/>
  <c r="BI717"/>
  <c r="BH717"/>
  <c r="BG717"/>
  <c r="BF717"/>
  <c r="T717"/>
  <c r="R717"/>
  <c r="P717"/>
  <c r="BK717"/>
  <c r="J717"/>
  <c r="BE717"/>
  <c r="BI712"/>
  <c r="BH712"/>
  <c r="BG712"/>
  <c r="BF712"/>
  <c r="T712"/>
  <c r="R712"/>
  <c r="P712"/>
  <c r="BK712"/>
  <c r="J712"/>
  <c r="BE712"/>
  <c r="BI707"/>
  <c r="BH707"/>
  <c r="BG707"/>
  <c r="BF707"/>
  <c r="T707"/>
  <c r="R707"/>
  <c r="P707"/>
  <c r="BK707"/>
  <c r="J707"/>
  <c r="BE707"/>
  <c r="BI705"/>
  <c r="BH705"/>
  <c r="BG705"/>
  <c r="BF705"/>
  <c r="T705"/>
  <c r="R705"/>
  <c r="P705"/>
  <c r="BK705"/>
  <c r="J705"/>
  <c r="BE705"/>
  <c r="BI703"/>
  <c r="BH703"/>
  <c r="BG703"/>
  <c r="BF703"/>
  <c r="T703"/>
  <c r="T702"/>
  <c r="R703"/>
  <c r="R702"/>
  <c r="P703"/>
  <c r="P702"/>
  <c r="BK703"/>
  <c r="BK702"/>
  <c r="J702"/>
  <c r="J703"/>
  <c r="BE703"/>
  <c r="J77"/>
  <c r="BI700"/>
  <c r="BH700"/>
  <c r="BG700"/>
  <c r="BF700"/>
  <c r="T700"/>
  <c r="R700"/>
  <c r="P700"/>
  <c r="BK700"/>
  <c r="J700"/>
  <c r="BE700"/>
  <c r="BI695"/>
  <c r="BH695"/>
  <c r="BG695"/>
  <c r="BF695"/>
  <c r="T695"/>
  <c r="R695"/>
  <c r="P695"/>
  <c r="BK695"/>
  <c r="J695"/>
  <c r="BE695"/>
  <c r="BI693"/>
  <c r="BH693"/>
  <c r="BG693"/>
  <c r="BF693"/>
  <c r="T693"/>
  <c r="R693"/>
  <c r="P693"/>
  <c r="BK693"/>
  <c r="J693"/>
  <c r="BE693"/>
  <c r="BI688"/>
  <c r="BH688"/>
  <c r="BG688"/>
  <c r="BF688"/>
  <c r="T688"/>
  <c r="R688"/>
  <c r="P688"/>
  <c r="BK688"/>
  <c r="J688"/>
  <c r="BE688"/>
  <c r="BI686"/>
  <c r="BH686"/>
  <c r="BG686"/>
  <c r="BF686"/>
  <c r="T686"/>
  <c r="R686"/>
  <c r="P686"/>
  <c r="BK686"/>
  <c r="J686"/>
  <c r="BE686"/>
  <c r="BI682"/>
  <c r="BH682"/>
  <c r="BG682"/>
  <c r="BF682"/>
  <c r="T682"/>
  <c r="T681"/>
  <c r="R682"/>
  <c r="R681"/>
  <c r="P682"/>
  <c r="P681"/>
  <c r="BK682"/>
  <c r="BK681"/>
  <c r="J681"/>
  <c r="J682"/>
  <c r="BE682"/>
  <c r="J76"/>
  <c r="BI678"/>
  <c r="BH678"/>
  <c r="BG678"/>
  <c r="BF678"/>
  <c r="T678"/>
  <c r="R678"/>
  <c r="P678"/>
  <c r="BK678"/>
  <c r="J678"/>
  <c r="BE678"/>
  <c r="BI676"/>
  <c r="BH676"/>
  <c r="BG676"/>
  <c r="BF676"/>
  <c r="T676"/>
  <c r="R676"/>
  <c r="P676"/>
  <c r="BK676"/>
  <c r="J676"/>
  <c r="BE676"/>
  <c r="BI672"/>
  <c r="BH672"/>
  <c r="BG672"/>
  <c r="BF672"/>
  <c r="T672"/>
  <c r="R672"/>
  <c r="P672"/>
  <c r="BK672"/>
  <c r="J672"/>
  <c r="BE672"/>
  <c r="BI670"/>
  <c r="BH670"/>
  <c r="BG670"/>
  <c r="BF670"/>
  <c r="T670"/>
  <c r="R670"/>
  <c r="P670"/>
  <c r="BK670"/>
  <c r="J670"/>
  <c r="BE670"/>
  <c r="BI666"/>
  <c r="BH666"/>
  <c r="BG666"/>
  <c r="BF666"/>
  <c r="T666"/>
  <c r="R666"/>
  <c r="P666"/>
  <c r="BK666"/>
  <c r="J666"/>
  <c r="BE666"/>
  <c r="BI664"/>
  <c r="BH664"/>
  <c r="BG664"/>
  <c r="BF664"/>
  <c r="T664"/>
  <c r="R664"/>
  <c r="P664"/>
  <c r="BK664"/>
  <c r="J664"/>
  <c r="BE664"/>
  <c r="BI660"/>
  <c r="BH660"/>
  <c r="BG660"/>
  <c r="BF660"/>
  <c r="T660"/>
  <c r="R660"/>
  <c r="P660"/>
  <c r="BK660"/>
  <c r="J660"/>
  <c r="BE660"/>
  <c r="BI658"/>
  <c r="BH658"/>
  <c r="BG658"/>
  <c r="BF658"/>
  <c r="T658"/>
  <c r="R658"/>
  <c r="P658"/>
  <c r="BK658"/>
  <c r="J658"/>
  <c r="BE658"/>
  <c r="BI656"/>
  <c r="BH656"/>
  <c r="BG656"/>
  <c r="BF656"/>
  <c r="T656"/>
  <c r="R656"/>
  <c r="P656"/>
  <c r="BK656"/>
  <c r="J656"/>
  <c r="BE656"/>
  <c r="BI652"/>
  <c r="BH652"/>
  <c r="BG652"/>
  <c r="BF652"/>
  <c r="T652"/>
  <c r="R652"/>
  <c r="P652"/>
  <c r="BK652"/>
  <c r="J652"/>
  <c r="BE652"/>
  <c r="BI650"/>
  <c r="BH650"/>
  <c r="BG650"/>
  <c r="BF650"/>
  <c r="T650"/>
  <c r="R650"/>
  <c r="P650"/>
  <c r="BK650"/>
  <c r="J650"/>
  <c r="BE650"/>
  <c r="BI646"/>
  <c r="BH646"/>
  <c r="BG646"/>
  <c r="BF646"/>
  <c r="T646"/>
  <c r="T645"/>
  <c r="R646"/>
  <c r="R645"/>
  <c r="P646"/>
  <c r="P645"/>
  <c r="BK646"/>
  <c r="BK645"/>
  <c r="J645"/>
  <c r="J646"/>
  <c r="BE646"/>
  <c r="J75"/>
  <c r="BI642"/>
  <c r="BH642"/>
  <c r="BG642"/>
  <c r="BF642"/>
  <c r="T642"/>
  <c r="R642"/>
  <c r="P642"/>
  <c r="BK642"/>
  <c r="J642"/>
  <c r="BE642"/>
  <c r="BI639"/>
  <c r="BH639"/>
  <c r="BG639"/>
  <c r="BF639"/>
  <c r="T639"/>
  <c r="R639"/>
  <c r="P639"/>
  <c r="BK639"/>
  <c r="J639"/>
  <c r="BE639"/>
  <c r="BI635"/>
  <c r="BH635"/>
  <c r="BG635"/>
  <c r="BF635"/>
  <c r="T635"/>
  <c r="R635"/>
  <c r="P635"/>
  <c r="BK635"/>
  <c r="J635"/>
  <c r="BE635"/>
  <c r="BI631"/>
  <c r="BH631"/>
  <c r="BG631"/>
  <c r="BF631"/>
  <c r="T631"/>
  <c r="T630"/>
  <c r="R631"/>
  <c r="R630"/>
  <c r="P631"/>
  <c r="P630"/>
  <c r="BK631"/>
  <c r="BK630"/>
  <c r="J630"/>
  <c r="J631"/>
  <c r="BE631"/>
  <c r="J74"/>
  <c r="BI627"/>
  <c r="BH627"/>
  <c r="BG627"/>
  <c r="BF627"/>
  <c r="T627"/>
  <c r="R627"/>
  <c r="P627"/>
  <c r="BK627"/>
  <c r="J627"/>
  <c r="BE627"/>
  <c r="BI624"/>
  <c r="BH624"/>
  <c r="BG624"/>
  <c r="BF624"/>
  <c r="T624"/>
  <c r="R624"/>
  <c r="P624"/>
  <c r="BK624"/>
  <c r="J624"/>
  <c r="BE624"/>
  <c r="BI621"/>
  <c r="BH621"/>
  <c r="BG621"/>
  <c r="BF621"/>
  <c r="T621"/>
  <c r="T620"/>
  <c r="R621"/>
  <c r="R620"/>
  <c r="P621"/>
  <c r="P620"/>
  <c r="BK621"/>
  <c r="BK620"/>
  <c r="J620"/>
  <c r="J621"/>
  <c r="BE621"/>
  <c r="J73"/>
  <c r="BI617"/>
  <c r="BH617"/>
  <c r="BG617"/>
  <c r="BF617"/>
  <c r="T617"/>
  <c r="R617"/>
  <c r="P617"/>
  <c r="BK617"/>
  <c r="J617"/>
  <c r="BE617"/>
  <c r="BI614"/>
  <c r="BH614"/>
  <c r="BG614"/>
  <c r="BF614"/>
  <c r="T614"/>
  <c r="R614"/>
  <c r="P614"/>
  <c r="BK614"/>
  <c r="J614"/>
  <c r="BE614"/>
  <c r="BI608"/>
  <c r="BH608"/>
  <c r="BG608"/>
  <c r="BF608"/>
  <c r="T608"/>
  <c r="R608"/>
  <c r="P608"/>
  <c r="BK608"/>
  <c r="J608"/>
  <c r="BE608"/>
  <c r="BI603"/>
  <c r="BH603"/>
  <c r="BG603"/>
  <c r="BF603"/>
  <c r="T603"/>
  <c r="R603"/>
  <c r="P603"/>
  <c r="BK603"/>
  <c r="J603"/>
  <c r="BE603"/>
  <c r="BI598"/>
  <c r="BH598"/>
  <c r="BG598"/>
  <c r="BF598"/>
  <c r="T598"/>
  <c r="R598"/>
  <c r="P598"/>
  <c r="BK598"/>
  <c r="J598"/>
  <c r="BE598"/>
  <c r="BI593"/>
  <c r="BH593"/>
  <c r="BG593"/>
  <c r="BF593"/>
  <c r="T593"/>
  <c r="T592"/>
  <c r="R593"/>
  <c r="R592"/>
  <c r="P593"/>
  <c r="P592"/>
  <c r="BK593"/>
  <c r="BK592"/>
  <c r="J592"/>
  <c r="J593"/>
  <c r="BE593"/>
  <c r="J72"/>
  <c r="BI589"/>
  <c r="BH589"/>
  <c r="BG589"/>
  <c r="BF589"/>
  <c r="T589"/>
  <c r="R589"/>
  <c r="P589"/>
  <c r="BK589"/>
  <c r="J589"/>
  <c r="BE589"/>
  <c r="BI586"/>
  <c r="BH586"/>
  <c r="BG586"/>
  <c r="BF586"/>
  <c r="T586"/>
  <c r="R586"/>
  <c r="P586"/>
  <c r="BK586"/>
  <c r="J586"/>
  <c r="BE586"/>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4"/>
  <c r="BH574"/>
  <c r="BG574"/>
  <c r="BF574"/>
  <c r="T574"/>
  <c r="R574"/>
  <c r="P574"/>
  <c r="BK574"/>
  <c r="J574"/>
  <c r="BE574"/>
  <c r="BI571"/>
  <c r="BH571"/>
  <c r="BG571"/>
  <c r="BF571"/>
  <c r="T571"/>
  <c r="R571"/>
  <c r="P571"/>
  <c r="BK571"/>
  <c r="J571"/>
  <c r="BE571"/>
  <c r="BI567"/>
  <c r="BH567"/>
  <c r="BG567"/>
  <c r="BF567"/>
  <c r="T567"/>
  <c r="R567"/>
  <c r="P567"/>
  <c r="BK567"/>
  <c r="J567"/>
  <c r="BE567"/>
  <c r="BI565"/>
  <c r="BH565"/>
  <c r="BG565"/>
  <c r="BF565"/>
  <c r="T565"/>
  <c r="R565"/>
  <c r="P565"/>
  <c r="BK565"/>
  <c r="J565"/>
  <c r="BE565"/>
  <c r="BI563"/>
  <c r="BH563"/>
  <c r="BG563"/>
  <c r="BF563"/>
  <c r="T563"/>
  <c r="R563"/>
  <c r="P563"/>
  <c r="BK563"/>
  <c r="J563"/>
  <c r="BE563"/>
  <c r="BI561"/>
  <c r="BH561"/>
  <c r="BG561"/>
  <c r="BF561"/>
  <c r="T561"/>
  <c r="R561"/>
  <c r="P561"/>
  <c r="BK561"/>
  <c r="J561"/>
  <c r="BE561"/>
  <c r="BI558"/>
  <c r="BH558"/>
  <c r="BG558"/>
  <c r="BF558"/>
  <c r="T558"/>
  <c r="R558"/>
  <c r="P558"/>
  <c r="BK558"/>
  <c r="J558"/>
  <c r="BE558"/>
  <c r="BI555"/>
  <c r="BH555"/>
  <c r="BG555"/>
  <c r="BF555"/>
  <c r="T555"/>
  <c r="R555"/>
  <c r="P555"/>
  <c r="BK555"/>
  <c r="J555"/>
  <c r="BE555"/>
  <c r="BI552"/>
  <c r="BH552"/>
  <c r="BG552"/>
  <c r="BF552"/>
  <c r="T552"/>
  <c r="R552"/>
  <c r="P552"/>
  <c r="BK552"/>
  <c r="J552"/>
  <c r="BE552"/>
  <c r="BI550"/>
  <c r="BH550"/>
  <c r="BG550"/>
  <c r="BF550"/>
  <c r="T550"/>
  <c r="R550"/>
  <c r="P550"/>
  <c r="BK550"/>
  <c r="J550"/>
  <c r="BE550"/>
  <c r="BI547"/>
  <c r="BH547"/>
  <c r="BG547"/>
  <c r="BF547"/>
  <c r="T547"/>
  <c r="R547"/>
  <c r="P547"/>
  <c r="BK547"/>
  <c r="J547"/>
  <c r="BE547"/>
  <c r="BI545"/>
  <c r="BH545"/>
  <c r="BG545"/>
  <c r="BF545"/>
  <c r="T545"/>
  <c r="T544"/>
  <c r="R545"/>
  <c r="R544"/>
  <c r="P545"/>
  <c r="P544"/>
  <c r="BK545"/>
  <c r="BK544"/>
  <c r="J544"/>
  <c r="J545"/>
  <c r="BE545"/>
  <c r="J71"/>
  <c r="BI541"/>
  <c r="BH541"/>
  <c r="BG541"/>
  <c r="BF541"/>
  <c r="T541"/>
  <c r="R541"/>
  <c r="P541"/>
  <c r="BK541"/>
  <c r="J541"/>
  <c r="BE541"/>
  <c r="BI538"/>
  <c r="BH538"/>
  <c r="BG538"/>
  <c r="BF538"/>
  <c r="T538"/>
  <c r="R538"/>
  <c r="P538"/>
  <c r="BK538"/>
  <c r="J538"/>
  <c r="BE538"/>
  <c r="BI536"/>
  <c r="BH536"/>
  <c r="BG536"/>
  <c r="BF536"/>
  <c r="T536"/>
  <c r="R536"/>
  <c r="P536"/>
  <c r="BK536"/>
  <c r="J536"/>
  <c r="BE536"/>
  <c r="BI526"/>
  <c r="BH526"/>
  <c r="BG526"/>
  <c r="BF526"/>
  <c r="T526"/>
  <c r="R526"/>
  <c r="P526"/>
  <c r="BK526"/>
  <c r="J526"/>
  <c r="BE526"/>
  <c r="BI516"/>
  <c r="BH516"/>
  <c r="BG516"/>
  <c r="BF516"/>
  <c r="T516"/>
  <c r="R516"/>
  <c r="P516"/>
  <c r="BK516"/>
  <c r="J516"/>
  <c r="BE516"/>
  <c r="BI514"/>
  <c r="BH514"/>
  <c r="BG514"/>
  <c r="BF514"/>
  <c r="T514"/>
  <c r="R514"/>
  <c r="P514"/>
  <c r="BK514"/>
  <c r="J514"/>
  <c r="BE514"/>
  <c r="BI511"/>
  <c r="BH511"/>
  <c r="BG511"/>
  <c r="BF511"/>
  <c r="T511"/>
  <c r="R511"/>
  <c r="P511"/>
  <c r="BK511"/>
  <c r="J511"/>
  <c r="BE511"/>
  <c r="BI508"/>
  <c r="BH508"/>
  <c r="BG508"/>
  <c r="BF508"/>
  <c r="T508"/>
  <c r="R508"/>
  <c r="P508"/>
  <c r="BK508"/>
  <c r="J508"/>
  <c r="BE508"/>
  <c r="BI498"/>
  <c r="BH498"/>
  <c r="BG498"/>
  <c r="BF498"/>
  <c r="T498"/>
  <c r="R498"/>
  <c r="P498"/>
  <c r="BK498"/>
  <c r="J498"/>
  <c r="BE498"/>
  <c r="BI495"/>
  <c r="BH495"/>
  <c r="BG495"/>
  <c r="BF495"/>
  <c r="T495"/>
  <c r="R495"/>
  <c r="P495"/>
  <c r="BK495"/>
  <c r="J495"/>
  <c r="BE495"/>
  <c r="BI485"/>
  <c r="BH485"/>
  <c r="BG485"/>
  <c r="BF485"/>
  <c r="T485"/>
  <c r="R485"/>
  <c r="P485"/>
  <c r="BK485"/>
  <c r="J485"/>
  <c r="BE485"/>
  <c r="BI483"/>
  <c r="BH483"/>
  <c r="BG483"/>
  <c r="BF483"/>
  <c r="T483"/>
  <c r="R483"/>
  <c r="P483"/>
  <c r="BK483"/>
  <c r="J483"/>
  <c r="BE483"/>
  <c r="BI480"/>
  <c r="BH480"/>
  <c r="BG480"/>
  <c r="BF480"/>
  <c r="T480"/>
  <c r="R480"/>
  <c r="P480"/>
  <c r="BK480"/>
  <c r="J480"/>
  <c r="BE480"/>
  <c r="BI478"/>
  <c r="BH478"/>
  <c r="BG478"/>
  <c r="BF478"/>
  <c r="T478"/>
  <c r="R478"/>
  <c r="P478"/>
  <c r="BK478"/>
  <c r="J478"/>
  <c r="BE478"/>
  <c r="BI469"/>
  <c r="BH469"/>
  <c r="BG469"/>
  <c r="BF469"/>
  <c r="T469"/>
  <c r="T468"/>
  <c r="R469"/>
  <c r="R468"/>
  <c r="P469"/>
  <c r="P468"/>
  <c r="BK469"/>
  <c r="BK468"/>
  <c r="J468"/>
  <c r="J469"/>
  <c r="BE469"/>
  <c r="J70"/>
  <c r="BI465"/>
  <c r="BH465"/>
  <c r="BG465"/>
  <c r="BF465"/>
  <c r="T465"/>
  <c r="R465"/>
  <c r="P465"/>
  <c r="BK465"/>
  <c r="J465"/>
  <c r="BE465"/>
  <c r="BI462"/>
  <c r="BH462"/>
  <c r="BG462"/>
  <c r="BF462"/>
  <c r="T462"/>
  <c r="R462"/>
  <c r="P462"/>
  <c r="BK462"/>
  <c r="J462"/>
  <c r="BE462"/>
  <c r="BI460"/>
  <c r="BH460"/>
  <c r="BG460"/>
  <c r="BF460"/>
  <c r="T460"/>
  <c r="R460"/>
  <c r="P460"/>
  <c r="BK460"/>
  <c r="J460"/>
  <c r="BE460"/>
  <c r="BI451"/>
  <c r="BH451"/>
  <c r="BG451"/>
  <c r="BF451"/>
  <c r="T451"/>
  <c r="R451"/>
  <c r="P451"/>
  <c r="BK451"/>
  <c r="J451"/>
  <c r="BE451"/>
  <c r="BI446"/>
  <c r="BH446"/>
  <c r="BG446"/>
  <c r="BF446"/>
  <c r="T446"/>
  <c r="R446"/>
  <c r="P446"/>
  <c r="BK446"/>
  <c r="J446"/>
  <c r="BE446"/>
  <c r="BI441"/>
  <c r="BH441"/>
  <c r="BG441"/>
  <c r="BF441"/>
  <c r="T441"/>
  <c r="R441"/>
  <c r="P441"/>
  <c r="BK441"/>
  <c r="J441"/>
  <c r="BE441"/>
  <c r="BI435"/>
  <c r="BH435"/>
  <c r="BG435"/>
  <c r="BF435"/>
  <c r="T435"/>
  <c r="R435"/>
  <c r="P435"/>
  <c r="BK435"/>
  <c r="J435"/>
  <c r="BE435"/>
  <c r="BI429"/>
  <c r="BH429"/>
  <c r="BG429"/>
  <c r="BF429"/>
  <c r="T429"/>
  <c r="T428"/>
  <c r="R429"/>
  <c r="R428"/>
  <c r="P429"/>
  <c r="P428"/>
  <c r="BK429"/>
  <c r="BK428"/>
  <c r="J428"/>
  <c r="J429"/>
  <c r="BE429"/>
  <c r="J69"/>
  <c r="BI425"/>
  <c r="BH425"/>
  <c r="BG425"/>
  <c r="BF425"/>
  <c r="T425"/>
  <c r="R425"/>
  <c r="P425"/>
  <c r="BK425"/>
  <c r="J425"/>
  <c r="BE425"/>
  <c r="BI422"/>
  <c r="BH422"/>
  <c r="BG422"/>
  <c r="BF422"/>
  <c r="T422"/>
  <c r="R422"/>
  <c r="P422"/>
  <c r="BK422"/>
  <c r="J422"/>
  <c r="BE422"/>
  <c r="BI409"/>
  <c r="BH409"/>
  <c r="BG409"/>
  <c r="BF409"/>
  <c r="T409"/>
  <c r="T408"/>
  <c r="R409"/>
  <c r="R408"/>
  <c r="P409"/>
  <c r="P408"/>
  <c r="BK409"/>
  <c r="BK408"/>
  <c r="J408"/>
  <c r="J409"/>
  <c r="BE409"/>
  <c r="J68"/>
  <c r="BI405"/>
  <c r="BH405"/>
  <c r="BG405"/>
  <c r="BF405"/>
  <c r="T405"/>
  <c r="R405"/>
  <c r="P405"/>
  <c r="BK405"/>
  <c r="J405"/>
  <c r="BE405"/>
  <c r="BI400"/>
  <c r="BH400"/>
  <c r="BG400"/>
  <c r="BF400"/>
  <c r="T400"/>
  <c r="T399"/>
  <c r="T398"/>
  <c r="R400"/>
  <c r="R399"/>
  <c r="R398"/>
  <c r="P400"/>
  <c r="P399"/>
  <c r="P398"/>
  <c r="BK400"/>
  <c r="BK399"/>
  <c r="J399"/>
  <c r="BK398"/>
  <c r="J398"/>
  <c r="J400"/>
  <c r="BE400"/>
  <c r="J67"/>
  <c r="J66"/>
  <c r="BI395"/>
  <c r="BH395"/>
  <c r="BG395"/>
  <c r="BF395"/>
  <c r="T395"/>
  <c r="R395"/>
  <c r="P395"/>
  <c r="BK395"/>
  <c r="J395"/>
  <c r="BE395"/>
  <c r="BI392"/>
  <c r="BH392"/>
  <c r="BG392"/>
  <c r="BF392"/>
  <c r="T392"/>
  <c r="T391"/>
  <c r="R392"/>
  <c r="R391"/>
  <c r="P392"/>
  <c r="P391"/>
  <c r="BK392"/>
  <c r="BK391"/>
  <c r="J391"/>
  <c r="J392"/>
  <c r="BE392"/>
  <c r="J65"/>
  <c r="BI388"/>
  <c r="BH388"/>
  <c r="BG388"/>
  <c r="BF388"/>
  <c r="T388"/>
  <c r="R388"/>
  <c r="P388"/>
  <c r="BK388"/>
  <c r="J388"/>
  <c r="BE388"/>
  <c r="BI384"/>
  <c r="BH384"/>
  <c r="BG384"/>
  <c r="BF384"/>
  <c r="T384"/>
  <c r="R384"/>
  <c r="P384"/>
  <c r="BK384"/>
  <c r="J384"/>
  <c r="BE384"/>
  <c r="BI381"/>
  <c r="BH381"/>
  <c r="BG381"/>
  <c r="BF381"/>
  <c r="T381"/>
  <c r="R381"/>
  <c r="P381"/>
  <c r="BK381"/>
  <c r="J381"/>
  <c r="BE381"/>
  <c r="BI378"/>
  <c r="BH378"/>
  <c r="BG378"/>
  <c r="BF378"/>
  <c r="T378"/>
  <c r="R378"/>
  <c r="P378"/>
  <c r="BK378"/>
  <c r="J378"/>
  <c r="BE378"/>
  <c r="BI375"/>
  <c r="BH375"/>
  <c r="BG375"/>
  <c r="BF375"/>
  <c r="T375"/>
  <c r="T374"/>
  <c r="R375"/>
  <c r="R374"/>
  <c r="P375"/>
  <c r="P374"/>
  <c r="BK375"/>
  <c r="BK374"/>
  <c r="J374"/>
  <c r="J375"/>
  <c r="BE375"/>
  <c r="J64"/>
  <c r="BI366"/>
  <c r="BH366"/>
  <c r="BG366"/>
  <c r="BF366"/>
  <c r="T366"/>
  <c r="R366"/>
  <c r="P366"/>
  <c r="BK366"/>
  <c r="J366"/>
  <c r="BE366"/>
  <c r="BI345"/>
  <c r="BH345"/>
  <c r="BG345"/>
  <c r="BF345"/>
  <c r="T345"/>
  <c r="R345"/>
  <c r="P345"/>
  <c r="BK345"/>
  <c r="J345"/>
  <c r="BE345"/>
  <c r="BI332"/>
  <c r="BH332"/>
  <c r="BG332"/>
  <c r="BF332"/>
  <c r="T332"/>
  <c r="R332"/>
  <c r="P332"/>
  <c r="BK332"/>
  <c r="J332"/>
  <c r="BE332"/>
  <c r="BI323"/>
  <c r="BH323"/>
  <c r="BG323"/>
  <c r="BF323"/>
  <c r="T323"/>
  <c r="R323"/>
  <c r="P323"/>
  <c r="BK323"/>
  <c r="J323"/>
  <c r="BE323"/>
  <c r="BI317"/>
  <c r="BH317"/>
  <c r="BG317"/>
  <c r="BF317"/>
  <c r="T317"/>
  <c r="R317"/>
  <c r="P317"/>
  <c r="BK317"/>
  <c r="J317"/>
  <c r="BE317"/>
  <c r="BI312"/>
  <c r="BH312"/>
  <c r="BG312"/>
  <c r="BF312"/>
  <c r="T312"/>
  <c r="R312"/>
  <c r="P312"/>
  <c r="BK312"/>
  <c r="J312"/>
  <c r="BE312"/>
  <c r="BI308"/>
  <c r="BH308"/>
  <c r="BG308"/>
  <c r="BF308"/>
  <c r="T308"/>
  <c r="R308"/>
  <c r="P308"/>
  <c r="BK308"/>
  <c r="J308"/>
  <c r="BE308"/>
  <c r="BI302"/>
  <c r="BH302"/>
  <c r="BG302"/>
  <c r="BF302"/>
  <c r="T302"/>
  <c r="R302"/>
  <c r="P302"/>
  <c r="BK302"/>
  <c r="J302"/>
  <c r="BE302"/>
  <c r="BI291"/>
  <c r="BH291"/>
  <c r="BG291"/>
  <c r="BF291"/>
  <c r="T291"/>
  <c r="R291"/>
  <c r="P291"/>
  <c r="BK291"/>
  <c r="J291"/>
  <c r="BE291"/>
  <c r="BI286"/>
  <c r="BH286"/>
  <c r="BG286"/>
  <c r="BF286"/>
  <c r="T286"/>
  <c r="R286"/>
  <c r="P286"/>
  <c r="BK286"/>
  <c r="J286"/>
  <c r="BE286"/>
  <c r="BI274"/>
  <c r="BH274"/>
  <c r="BG274"/>
  <c r="BF274"/>
  <c r="T274"/>
  <c r="T273"/>
  <c r="R274"/>
  <c r="R273"/>
  <c r="P274"/>
  <c r="P273"/>
  <c r="BK274"/>
  <c r="BK273"/>
  <c r="J273"/>
  <c r="J274"/>
  <c r="BE274"/>
  <c r="J63"/>
  <c r="BI271"/>
  <c r="BH271"/>
  <c r="BG271"/>
  <c r="BF271"/>
  <c r="T271"/>
  <c r="R271"/>
  <c r="P271"/>
  <c r="BK271"/>
  <c r="J271"/>
  <c r="BE271"/>
  <c r="BI266"/>
  <c r="BH266"/>
  <c r="BG266"/>
  <c r="BF266"/>
  <c r="T266"/>
  <c r="R266"/>
  <c r="P266"/>
  <c r="BK266"/>
  <c r="J266"/>
  <c r="BE266"/>
  <c r="BI264"/>
  <c r="BH264"/>
  <c r="BG264"/>
  <c r="BF264"/>
  <c r="T264"/>
  <c r="R264"/>
  <c r="P264"/>
  <c r="BK264"/>
  <c r="J264"/>
  <c r="BE264"/>
  <c r="BI262"/>
  <c r="BH262"/>
  <c r="BG262"/>
  <c r="BF262"/>
  <c r="T262"/>
  <c r="R262"/>
  <c r="P262"/>
  <c r="BK262"/>
  <c r="J262"/>
  <c r="BE262"/>
  <c r="BI254"/>
  <c r="BH254"/>
  <c r="BG254"/>
  <c r="BF254"/>
  <c r="T254"/>
  <c r="R254"/>
  <c r="P254"/>
  <c r="BK254"/>
  <c r="J254"/>
  <c r="BE254"/>
  <c r="BI243"/>
  <c r="BH243"/>
  <c r="BG243"/>
  <c r="BF243"/>
  <c r="T243"/>
  <c r="R243"/>
  <c r="P243"/>
  <c r="BK243"/>
  <c r="J243"/>
  <c r="BE243"/>
  <c r="BI236"/>
  <c r="BH236"/>
  <c r="BG236"/>
  <c r="BF236"/>
  <c r="T236"/>
  <c r="R236"/>
  <c r="P236"/>
  <c r="BK236"/>
  <c r="J236"/>
  <c r="BE236"/>
  <c r="BI230"/>
  <c r="BH230"/>
  <c r="BG230"/>
  <c r="BF230"/>
  <c r="T230"/>
  <c r="R230"/>
  <c r="P230"/>
  <c r="BK230"/>
  <c r="J230"/>
  <c r="BE230"/>
  <c r="BI225"/>
  <c r="BH225"/>
  <c r="BG225"/>
  <c r="BF225"/>
  <c r="T225"/>
  <c r="R225"/>
  <c r="P225"/>
  <c r="BK225"/>
  <c r="J225"/>
  <c r="BE225"/>
  <c r="BI204"/>
  <c r="BH204"/>
  <c r="BG204"/>
  <c r="BF204"/>
  <c r="T204"/>
  <c r="R204"/>
  <c r="P204"/>
  <c r="BK204"/>
  <c r="J204"/>
  <c r="BE204"/>
  <c r="BI183"/>
  <c r="BH183"/>
  <c r="BG183"/>
  <c r="BF183"/>
  <c r="T183"/>
  <c r="R183"/>
  <c r="P183"/>
  <c r="BK183"/>
  <c r="J183"/>
  <c r="BE183"/>
  <c r="BI163"/>
  <c r="BH163"/>
  <c r="BG163"/>
  <c r="BF163"/>
  <c r="T163"/>
  <c r="R163"/>
  <c r="P163"/>
  <c r="BK163"/>
  <c r="J163"/>
  <c r="BE163"/>
  <c r="BI153"/>
  <c r="BH153"/>
  <c r="BG153"/>
  <c r="BF153"/>
  <c r="T153"/>
  <c r="R153"/>
  <c r="P153"/>
  <c r="BK153"/>
  <c r="J153"/>
  <c r="BE153"/>
  <c r="BI140"/>
  <c r="BH140"/>
  <c r="BG140"/>
  <c r="BF140"/>
  <c r="T140"/>
  <c r="R140"/>
  <c r="P140"/>
  <c r="BK140"/>
  <c r="J140"/>
  <c r="BE140"/>
  <c r="BI128"/>
  <c r="BH128"/>
  <c r="BG128"/>
  <c r="BF128"/>
  <c r="T128"/>
  <c r="T127"/>
  <c r="R128"/>
  <c r="R127"/>
  <c r="P128"/>
  <c r="P127"/>
  <c r="BK128"/>
  <c r="BK127"/>
  <c r="J127"/>
  <c r="J128"/>
  <c r="BE128"/>
  <c r="J62"/>
  <c r="BI121"/>
  <c r="BH121"/>
  <c r="BG121"/>
  <c r="BF121"/>
  <c r="T121"/>
  <c r="R121"/>
  <c r="P121"/>
  <c r="BK121"/>
  <c r="J121"/>
  <c r="BE121"/>
  <c r="BI115"/>
  <c r="BH115"/>
  <c r="BG115"/>
  <c r="BF115"/>
  <c r="T115"/>
  <c r="R115"/>
  <c r="P115"/>
  <c r="BK115"/>
  <c r="J115"/>
  <c r="BE115"/>
  <c r="BI109"/>
  <c r="F37"/>
  <c i="1" r="BD60"/>
  <c i="7" r="BH109"/>
  <c r="F36"/>
  <c i="1" r="BC60"/>
  <c i="7" r="BG109"/>
  <c r="F35"/>
  <c i="1" r="BB60"/>
  <c i="7" r="BF109"/>
  <c r="J34"/>
  <c i="1" r="AW60"/>
  <c i="7" r="F34"/>
  <c i="1" r="BA60"/>
  <c i="7" r="T109"/>
  <c r="T108"/>
  <c r="T107"/>
  <c r="T106"/>
  <c r="R109"/>
  <c r="R108"/>
  <c r="R107"/>
  <c r="R106"/>
  <c r="P109"/>
  <c r="P108"/>
  <c r="P107"/>
  <c r="P106"/>
  <c i="1" r="AU60"/>
  <c i="7" r="BK109"/>
  <c r="BK108"/>
  <c r="J108"/>
  <c r="BK107"/>
  <c r="J107"/>
  <c r="BK106"/>
  <c r="J106"/>
  <c r="J59"/>
  <c r="J30"/>
  <c i="1" r="AG60"/>
  <c i="7" r="J109"/>
  <c r="BE109"/>
  <c r="J33"/>
  <c i="1" r="AV60"/>
  <c i="7" r="F33"/>
  <c i="1" r="AZ60"/>
  <c i="7" r="J61"/>
  <c r="J60"/>
  <c r="J103"/>
  <c r="J102"/>
  <c r="F102"/>
  <c r="F100"/>
  <c r="E98"/>
  <c r="J55"/>
  <c r="J54"/>
  <c r="F54"/>
  <c r="F52"/>
  <c r="E50"/>
  <c r="J39"/>
  <c r="J18"/>
  <c r="E18"/>
  <c r="F103"/>
  <c r="F55"/>
  <c r="J17"/>
  <c r="J12"/>
  <c r="J100"/>
  <c r="J52"/>
  <c r="E7"/>
  <c r="E96"/>
  <c r="E48"/>
  <c i="6" r="J37"/>
  <c r="J36"/>
  <c i="1" r="AY59"/>
  <c i="6" r="J35"/>
  <c i="1" r="AX59"/>
  <c i="6" r="BI1179"/>
  <c r="BH1179"/>
  <c r="BG1179"/>
  <c r="BF1179"/>
  <c r="T1179"/>
  <c r="R1179"/>
  <c r="P1179"/>
  <c r="BK1179"/>
  <c r="J1179"/>
  <c r="BE1179"/>
  <c r="BI1167"/>
  <c r="BH1167"/>
  <c r="BG1167"/>
  <c r="BF1167"/>
  <c r="T1167"/>
  <c r="R1167"/>
  <c r="P1167"/>
  <c r="BK1167"/>
  <c r="J1167"/>
  <c r="BE1167"/>
  <c r="BI1155"/>
  <c r="BH1155"/>
  <c r="BG1155"/>
  <c r="BF1155"/>
  <c r="T1155"/>
  <c r="R1155"/>
  <c r="P1155"/>
  <c r="BK1155"/>
  <c r="J1155"/>
  <c r="BE1155"/>
  <c r="BI1143"/>
  <c r="BH1143"/>
  <c r="BG1143"/>
  <c r="BF1143"/>
  <c r="T1143"/>
  <c r="R1143"/>
  <c r="P1143"/>
  <c r="BK1143"/>
  <c r="J1143"/>
  <c r="BE1143"/>
  <c r="BI1112"/>
  <c r="BH1112"/>
  <c r="BG1112"/>
  <c r="BF1112"/>
  <c r="T1112"/>
  <c r="R1112"/>
  <c r="P1112"/>
  <c r="BK1112"/>
  <c r="J1112"/>
  <c r="BE1112"/>
  <c r="BI1080"/>
  <c r="BH1080"/>
  <c r="BG1080"/>
  <c r="BF1080"/>
  <c r="T1080"/>
  <c r="R1080"/>
  <c r="P1080"/>
  <c r="BK1080"/>
  <c r="J1080"/>
  <c r="BE1080"/>
  <c r="BI1049"/>
  <c r="BH1049"/>
  <c r="BG1049"/>
  <c r="BF1049"/>
  <c r="T1049"/>
  <c r="T1048"/>
  <c r="R1049"/>
  <c r="R1048"/>
  <c r="P1049"/>
  <c r="P1048"/>
  <c r="BK1049"/>
  <c r="BK1048"/>
  <c r="J1048"/>
  <c r="J1049"/>
  <c r="BE1049"/>
  <c r="J86"/>
  <c r="BI1044"/>
  <c r="BH1044"/>
  <c r="BG1044"/>
  <c r="BF1044"/>
  <c r="T1044"/>
  <c r="R1044"/>
  <c r="P1044"/>
  <c r="BK1044"/>
  <c r="J1044"/>
  <c r="BE1044"/>
  <c r="BI1040"/>
  <c r="BH1040"/>
  <c r="BG1040"/>
  <c r="BF1040"/>
  <c r="T1040"/>
  <c r="R1040"/>
  <c r="P1040"/>
  <c r="BK1040"/>
  <c r="J1040"/>
  <c r="BE1040"/>
  <c r="BI1036"/>
  <c r="BH1036"/>
  <c r="BG1036"/>
  <c r="BF1036"/>
  <c r="T1036"/>
  <c r="R1036"/>
  <c r="P1036"/>
  <c r="BK1036"/>
  <c r="J1036"/>
  <c r="BE1036"/>
  <c r="BI1032"/>
  <c r="BH1032"/>
  <c r="BG1032"/>
  <c r="BF1032"/>
  <c r="T1032"/>
  <c r="R1032"/>
  <c r="P1032"/>
  <c r="BK1032"/>
  <c r="J1032"/>
  <c r="BE1032"/>
  <c r="BI1028"/>
  <c r="BH1028"/>
  <c r="BG1028"/>
  <c r="BF1028"/>
  <c r="T1028"/>
  <c r="T1027"/>
  <c r="R1028"/>
  <c r="R1027"/>
  <c r="P1028"/>
  <c r="P1027"/>
  <c r="BK1028"/>
  <c r="BK1027"/>
  <c r="J1027"/>
  <c r="J1028"/>
  <c r="BE1028"/>
  <c r="J85"/>
  <c r="BI1024"/>
  <c r="BH1024"/>
  <c r="BG1024"/>
  <c r="BF1024"/>
  <c r="T1024"/>
  <c r="R1024"/>
  <c r="P1024"/>
  <c r="BK1024"/>
  <c r="J1024"/>
  <c r="BE1024"/>
  <c r="BI1021"/>
  <c r="BH1021"/>
  <c r="BG1021"/>
  <c r="BF1021"/>
  <c r="T1021"/>
  <c r="R1021"/>
  <c r="P1021"/>
  <c r="BK1021"/>
  <c r="J1021"/>
  <c r="BE1021"/>
  <c r="BI1018"/>
  <c r="BH1018"/>
  <c r="BG1018"/>
  <c r="BF1018"/>
  <c r="T1018"/>
  <c r="R1018"/>
  <c r="P1018"/>
  <c r="BK1018"/>
  <c r="J1018"/>
  <c r="BE1018"/>
  <c r="BI1009"/>
  <c r="BH1009"/>
  <c r="BG1009"/>
  <c r="BF1009"/>
  <c r="T1009"/>
  <c r="R1009"/>
  <c r="P1009"/>
  <c r="BK1009"/>
  <c r="J1009"/>
  <c r="BE1009"/>
  <c r="BI1007"/>
  <c r="BH1007"/>
  <c r="BG1007"/>
  <c r="BF1007"/>
  <c r="T1007"/>
  <c r="R1007"/>
  <c r="P1007"/>
  <c r="BK1007"/>
  <c r="J1007"/>
  <c r="BE1007"/>
  <c r="BI1004"/>
  <c r="BH1004"/>
  <c r="BG1004"/>
  <c r="BF1004"/>
  <c r="T1004"/>
  <c r="R1004"/>
  <c r="P1004"/>
  <c r="BK1004"/>
  <c r="J1004"/>
  <c r="BE1004"/>
  <c r="BI999"/>
  <c r="BH999"/>
  <c r="BG999"/>
  <c r="BF999"/>
  <c r="T999"/>
  <c r="R999"/>
  <c r="P999"/>
  <c r="BK999"/>
  <c r="J999"/>
  <c r="BE999"/>
  <c r="BI994"/>
  <c r="BH994"/>
  <c r="BG994"/>
  <c r="BF994"/>
  <c r="T994"/>
  <c r="R994"/>
  <c r="P994"/>
  <c r="BK994"/>
  <c r="J994"/>
  <c r="BE994"/>
  <c r="BI985"/>
  <c r="BH985"/>
  <c r="BG985"/>
  <c r="BF985"/>
  <c r="T985"/>
  <c r="R985"/>
  <c r="P985"/>
  <c r="BK985"/>
  <c r="J985"/>
  <c r="BE985"/>
  <c r="BI976"/>
  <c r="BH976"/>
  <c r="BG976"/>
  <c r="BF976"/>
  <c r="T976"/>
  <c r="R976"/>
  <c r="P976"/>
  <c r="BK976"/>
  <c r="J976"/>
  <c r="BE976"/>
  <c r="BI967"/>
  <c r="BH967"/>
  <c r="BG967"/>
  <c r="BF967"/>
  <c r="T967"/>
  <c r="R967"/>
  <c r="P967"/>
  <c r="BK967"/>
  <c r="J967"/>
  <c r="BE967"/>
  <c r="BI964"/>
  <c r="BH964"/>
  <c r="BG964"/>
  <c r="BF964"/>
  <c r="T964"/>
  <c r="R964"/>
  <c r="P964"/>
  <c r="BK964"/>
  <c r="J964"/>
  <c r="BE964"/>
  <c r="BI955"/>
  <c r="BH955"/>
  <c r="BG955"/>
  <c r="BF955"/>
  <c r="T955"/>
  <c r="T954"/>
  <c r="R955"/>
  <c r="R954"/>
  <c r="P955"/>
  <c r="P954"/>
  <c r="BK955"/>
  <c r="BK954"/>
  <c r="J954"/>
  <c r="J955"/>
  <c r="BE955"/>
  <c r="J84"/>
  <c r="BI947"/>
  <c r="BH947"/>
  <c r="BG947"/>
  <c r="BF947"/>
  <c r="T947"/>
  <c r="T946"/>
  <c r="R947"/>
  <c r="R946"/>
  <c r="P947"/>
  <c r="P946"/>
  <c r="BK947"/>
  <c r="BK946"/>
  <c r="J946"/>
  <c r="J947"/>
  <c r="BE947"/>
  <c r="J83"/>
  <c r="BI943"/>
  <c r="BH943"/>
  <c r="BG943"/>
  <c r="BF943"/>
  <c r="T943"/>
  <c r="R943"/>
  <c r="P943"/>
  <c r="BK943"/>
  <c r="J943"/>
  <c r="BE943"/>
  <c r="BI935"/>
  <c r="BH935"/>
  <c r="BG935"/>
  <c r="BF935"/>
  <c r="T935"/>
  <c r="R935"/>
  <c r="P935"/>
  <c r="BK935"/>
  <c r="J935"/>
  <c r="BE935"/>
  <c r="BI932"/>
  <c r="BH932"/>
  <c r="BG932"/>
  <c r="BF932"/>
  <c r="T932"/>
  <c r="R932"/>
  <c r="P932"/>
  <c r="BK932"/>
  <c r="J932"/>
  <c r="BE932"/>
  <c r="BI930"/>
  <c r="BH930"/>
  <c r="BG930"/>
  <c r="BF930"/>
  <c r="T930"/>
  <c r="R930"/>
  <c r="P930"/>
  <c r="BK930"/>
  <c r="J930"/>
  <c r="BE930"/>
  <c r="BI927"/>
  <c r="BH927"/>
  <c r="BG927"/>
  <c r="BF927"/>
  <c r="T927"/>
  <c r="R927"/>
  <c r="P927"/>
  <c r="BK927"/>
  <c r="J927"/>
  <c r="BE927"/>
  <c r="BI920"/>
  <c r="BH920"/>
  <c r="BG920"/>
  <c r="BF920"/>
  <c r="T920"/>
  <c r="R920"/>
  <c r="P920"/>
  <c r="BK920"/>
  <c r="J920"/>
  <c r="BE920"/>
  <c r="BI917"/>
  <c r="BH917"/>
  <c r="BG917"/>
  <c r="BF917"/>
  <c r="T917"/>
  <c r="R917"/>
  <c r="P917"/>
  <c r="BK917"/>
  <c r="J917"/>
  <c r="BE917"/>
  <c r="BI910"/>
  <c r="BH910"/>
  <c r="BG910"/>
  <c r="BF910"/>
  <c r="T910"/>
  <c r="R910"/>
  <c r="P910"/>
  <c r="BK910"/>
  <c r="J910"/>
  <c r="BE910"/>
  <c r="BI903"/>
  <c r="BH903"/>
  <c r="BG903"/>
  <c r="BF903"/>
  <c r="T903"/>
  <c r="R903"/>
  <c r="P903"/>
  <c r="BK903"/>
  <c r="J903"/>
  <c r="BE903"/>
  <c r="BI895"/>
  <c r="BH895"/>
  <c r="BG895"/>
  <c r="BF895"/>
  <c r="T895"/>
  <c r="R895"/>
  <c r="P895"/>
  <c r="BK895"/>
  <c r="J895"/>
  <c r="BE895"/>
  <c r="BI887"/>
  <c r="BH887"/>
  <c r="BG887"/>
  <c r="BF887"/>
  <c r="T887"/>
  <c r="R887"/>
  <c r="P887"/>
  <c r="BK887"/>
  <c r="J887"/>
  <c r="BE887"/>
  <c r="BI879"/>
  <c r="BH879"/>
  <c r="BG879"/>
  <c r="BF879"/>
  <c r="T879"/>
  <c r="T878"/>
  <c r="R879"/>
  <c r="R878"/>
  <c r="P879"/>
  <c r="P878"/>
  <c r="BK879"/>
  <c r="BK878"/>
  <c r="J878"/>
  <c r="J879"/>
  <c r="BE879"/>
  <c r="J82"/>
  <c r="BI871"/>
  <c r="BH871"/>
  <c r="BG871"/>
  <c r="BF871"/>
  <c r="T871"/>
  <c r="T870"/>
  <c r="R871"/>
  <c r="R870"/>
  <c r="P871"/>
  <c r="P870"/>
  <c r="BK871"/>
  <c r="BK870"/>
  <c r="J870"/>
  <c r="J871"/>
  <c r="BE871"/>
  <c r="J81"/>
  <c r="BI867"/>
  <c r="BH867"/>
  <c r="BG867"/>
  <c r="BF867"/>
  <c r="T867"/>
  <c r="R867"/>
  <c r="P867"/>
  <c r="BK867"/>
  <c r="J867"/>
  <c r="BE867"/>
  <c r="BI857"/>
  <c r="BH857"/>
  <c r="BG857"/>
  <c r="BF857"/>
  <c r="T857"/>
  <c r="R857"/>
  <c r="P857"/>
  <c r="BK857"/>
  <c r="J857"/>
  <c r="BE857"/>
  <c r="BI847"/>
  <c r="BH847"/>
  <c r="BG847"/>
  <c r="BF847"/>
  <c r="T847"/>
  <c r="R847"/>
  <c r="P847"/>
  <c r="BK847"/>
  <c r="J847"/>
  <c r="BE847"/>
  <c r="BI837"/>
  <c r="BH837"/>
  <c r="BG837"/>
  <c r="BF837"/>
  <c r="T837"/>
  <c r="R837"/>
  <c r="P837"/>
  <c r="BK837"/>
  <c r="J837"/>
  <c r="BE837"/>
  <c r="BI827"/>
  <c r="BH827"/>
  <c r="BG827"/>
  <c r="BF827"/>
  <c r="T827"/>
  <c r="R827"/>
  <c r="P827"/>
  <c r="BK827"/>
  <c r="J827"/>
  <c r="BE827"/>
  <c r="BI817"/>
  <c r="BH817"/>
  <c r="BG817"/>
  <c r="BF817"/>
  <c r="T817"/>
  <c r="R817"/>
  <c r="P817"/>
  <c r="BK817"/>
  <c r="J817"/>
  <c r="BE817"/>
  <c r="BI814"/>
  <c r="BH814"/>
  <c r="BG814"/>
  <c r="BF814"/>
  <c r="T814"/>
  <c r="R814"/>
  <c r="P814"/>
  <c r="BK814"/>
  <c r="J814"/>
  <c r="BE814"/>
  <c r="BI804"/>
  <c r="BH804"/>
  <c r="BG804"/>
  <c r="BF804"/>
  <c r="T804"/>
  <c r="R804"/>
  <c r="P804"/>
  <c r="BK804"/>
  <c r="J804"/>
  <c r="BE804"/>
  <c r="BI794"/>
  <c r="BH794"/>
  <c r="BG794"/>
  <c r="BF794"/>
  <c r="T794"/>
  <c r="T793"/>
  <c r="R794"/>
  <c r="R793"/>
  <c r="P794"/>
  <c r="P793"/>
  <c r="BK794"/>
  <c r="BK793"/>
  <c r="J793"/>
  <c r="J794"/>
  <c r="BE794"/>
  <c r="J80"/>
  <c r="BI790"/>
  <c r="BH790"/>
  <c r="BG790"/>
  <c r="BF790"/>
  <c r="T790"/>
  <c r="R790"/>
  <c r="P790"/>
  <c r="BK790"/>
  <c r="J790"/>
  <c r="BE790"/>
  <c r="BI788"/>
  <c r="BH788"/>
  <c r="BG788"/>
  <c r="BF788"/>
  <c r="T788"/>
  <c r="R788"/>
  <c r="P788"/>
  <c r="BK788"/>
  <c r="J788"/>
  <c r="BE788"/>
  <c r="BI786"/>
  <c r="BH786"/>
  <c r="BG786"/>
  <c r="BF786"/>
  <c r="T786"/>
  <c r="T785"/>
  <c r="R786"/>
  <c r="R785"/>
  <c r="P786"/>
  <c r="P785"/>
  <c r="BK786"/>
  <c r="BK785"/>
  <c r="J785"/>
  <c r="J786"/>
  <c r="BE786"/>
  <c r="J79"/>
  <c r="BI782"/>
  <c r="BH782"/>
  <c r="BG782"/>
  <c r="BF782"/>
  <c r="T782"/>
  <c r="R782"/>
  <c r="P782"/>
  <c r="BK782"/>
  <c r="J782"/>
  <c r="BE782"/>
  <c r="BI779"/>
  <c r="BH779"/>
  <c r="BG779"/>
  <c r="BF779"/>
  <c r="T779"/>
  <c r="R779"/>
  <c r="P779"/>
  <c r="BK779"/>
  <c r="J779"/>
  <c r="BE779"/>
  <c r="BI776"/>
  <c r="BH776"/>
  <c r="BG776"/>
  <c r="BF776"/>
  <c r="T776"/>
  <c r="R776"/>
  <c r="P776"/>
  <c r="BK776"/>
  <c r="J776"/>
  <c r="BE776"/>
  <c r="BI774"/>
  <c r="BH774"/>
  <c r="BG774"/>
  <c r="BF774"/>
  <c r="T774"/>
  <c r="R774"/>
  <c r="P774"/>
  <c r="BK774"/>
  <c r="J774"/>
  <c r="BE774"/>
  <c r="BI771"/>
  <c r="BH771"/>
  <c r="BG771"/>
  <c r="BF771"/>
  <c r="T771"/>
  <c r="R771"/>
  <c r="P771"/>
  <c r="BK771"/>
  <c r="J771"/>
  <c r="BE771"/>
  <c r="BI769"/>
  <c r="BH769"/>
  <c r="BG769"/>
  <c r="BF769"/>
  <c r="T769"/>
  <c r="R769"/>
  <c r="P769"/>
  <c r="BK769"/>
  <c r="J769"/>
  <c r="BE769"/>
  <c r="BI765"/>
  <c r="BH765"/>
  <c r="BG765"/>
  <c r="BF765"/>
  <c r="T765"/>
  <c r="R765"/>
  <c r="P765"/>
  <c r="BK765"/>
  <c r="J765"/>
  <c r="BE765"/>
  <c r="BI762"/>
  <c r="BH762"/>
  <c r="BG762"/>
  <c r="BF762"/>
  <c r="T762"/>
  <c r="R762"/>
  <c r="P762"/>
  <c r="BK762"/>
  <c r="J762"/>
  <c r="BE762"/>
  <c r="BI760"/>
  <c r="BH760"/>
  <c r="BG760"/>
  <c r="BF760"/>
  <c r="T760"/>
  <c r="R760"/>
  <c r="P760"/>
  <c r="BK760"/>
  <c r="J760"/>
  <c r="BE760"/>
  <c r="BI758"/>
  <c r="BH758"/>
  <c r="BG758"/>
  <c r="BF758"/>
  <c r="T758"/>
  <c r="R758"/>
  <c r="P758"/>
  <c r="BK758"/>
  <c r="J758"/>
  <c r="BE758"/>
  <c r="BI755"/>
  <c r="BH755"/>
  <c r="BG755"/>
  <c r="BF755"/>
  <c r="T755"/>
  <c r="R755"/>
  <c r="P755"/>
  <c r="BK755"/>
  <c r="J755"/>
  <c r="BE755"/>
  <c r="BI753"/>
  <c r="BH753"/>
  <c r="BG753"/>
  <c r="BF753"/>
  <c r="T753"/>
  <c r="R753"/>
  <c r="P753"/>
  <c r="BK753"/>
  <c r="J753"/>
  <c r="BE753"/>
  <c r="BI750"/>
  <c r="BH750"/>
  <c r="BG750"/>
  <c r="BF750"/>
  <c r="T750"/>
  <c r="R750"/>
  <c r="P750"/>
  <c r="BK750"/>
  <c r="J750"/>
  <c r="BE750"/>
  <c r="BI746"/>
  <c r="BH746"/>
  <c r="BG746"/>
  <c r="BF746"/>
  <c r="T746"/>
  <c r="R746"/>
  <c r="P746"/>
  <c r="BK746"/>
  <c r="J746"/>
  <c r="BE746"/>
  <c r="BI742"/>
  <c r="BH742"/>
  <c r="BG742"/>
  <c r="BF742"/>
  <c r="T742"/>
  <c r="R742"/>
  <c r="P742"/>
  <c r="BK742"/>
  <c r="J742"/>
  <c r="BE742"/>
  <c r="BI739"/>
  <c r="BH739"/>
  <c r="BG739"/>
  <c r="BF739"/>
  <c r="T739"/>
  <c r="R739"/>
  <c r="P739"/>
  <c r="BK739"/>
  <c r="J739"/>
  <c r="BE739"/>
  <c r="BI735"/>
  <c r="BH735"/>
  <c r="BG735"/>
  <c r="BF735"/>
  <c r="T735"/>
  <c r="R735"/>
  <c r="P735"/>
  <c r="BK735"/>
  <c r="J735"/>
  <c r="BE735"/>
  <c r="BI730"/>
  <c r="BH730"/>
  <c r="BG730"/>
  <c r="BF730"/>
  <c r="T730"/>
  <c r="R730"/>
  <c r="P730"/>
  <c r="BK730"/>
  <c r="J730"/>
  <c r="BE730"/>
  <c r="BI728"/>
  <c r="BH728"/>
  <c r="BG728"/>
  <c r="BF728"/>
  <c r="T728"/>
  <c r="R728"/>
  <c r="P728"/>
  <c r="BK728"/>
  <c r="J728"/>
  <c r="BE728"/>
  <c r="BI726"/>
  <c r="BH726"/>
  <c r="BG726"/>
  <c r="BF726"/>
  <c r="T726"/>
  <c r="T725"/>
  <c r="R726"/>
  <c r="R725"/>
  <c r="P726"/>
  <c r="P725"/>
  <c r="BK726"/>
  <c r="BK725"/>
  <c r="J725"/>
  <c r="J726"/>
  <c r="BE726"/>
  <c r="J78"/>
  <c r="BI722"/>
  <c r="BH722"/>
  <c r="BG722"/>
  <c r="BF722"/>
  <c r="T722"/>
  <c r="R722"/>
  <c r="P722"/>
  <c r="BK722"/>
  <c r="J722"/>
  <c r="BE722"/>
  <c r="BI720"/>
  <c r="BH720"/>
  <c r="BG720"/>
  <c r="BF720"/>
  <c r="T720"/>
  <c r="R720"/>
  <c r="P720"/>
  <c r="BK720"/>
  <c r="J720"/>
  <c r="BE720"/>
  <c r="BI715"/>
  <c r="BH715"/>
  <c r="BG715"/>
  <c r="BF715"/>
  <c r="T715"/>
  <c r="R715"/>
  <c r="P715"/>
  <c r="BK715"/>
  <c r="J715"/>
  <c r="BE715"/>
  <c r="BI710"/>
  <c r="BH710"/>
  <c r="BG710"/>
  <c r="BF710"/>
  <c r="T710"/>
  <c r="R710"/>
  <c r="P710"/>
  <c r="BK710"/>
  <c r="J710"/>
  <c r="BE710"/>
  <c r="BI708"/>
  <c r="BH708"/>
  <c r="BG708"/>
  <c r="BF708"/>
  <c r="T708"/>
  <c r="R708"/>
  <c r="P708"/>
  <c r="BK708"/>
  <c r="J708"/>
  <c r="BE708"/>
  <c r="BI706"/>
  <c r="BH706"/>
  <c r="BG706"/>
  <c r="BF706"/>
  <c r="T706"/>
  <c r="T705"/>
  <c r="R706"/>
  <c r="R705"/>
  <c r="P706"/>
  <c r="P705"/>
  <c r="BK706"/>
  <c r="BK705"/>
  <c r="J705"/>
  <c r="J706"/>
  <c r="BE706"/>
  <c r="J77"/>
  <c r="BI703"/>
  <c r="BH703"/>
  <c r="BG703"/>
  <c r="BF703"/>
  <c r="T703"/>
  <c r="R703"/>
  <c r="P703"/>
  <c r="BK703"/>
  <c r="J703"/>
  <c r="BE703"/>
  <c r="BI698"/>
  <c r="BH698"/>
  <c r="BG698"/>
  <c r="BF698"/>
  <c r="T698"/>
  <c r="R698"/>
  <c r="P698"/>
  <c r="BK698"/>
  <c r="J698"/>
  <c r="BE698"/>
  <c r="BI696"/>
  <c r="BH696"/>
  <c r="BG696"/>
  <c r="BF696"/>
  <c r="T696"/>
  <c r="R696"/>
  <c r="P696"/>
  <c r="BK696"/>
  <c r="J696"/>
  <c r="BE696"/>
  <c r="BI691"/>
  <c r="BH691"/>
  <c r="BG691"/>
  <c r="BF691"/>
  <c r="T691"/>
  <c r="R691"/>
  <c r="P691"/>
  <c r="BK691"/>
  <c r="J691"/>
  <c r="BE691"/>
  <c r="BI689"/>
  <c r="BH689"/>
  <c r="BG689"/>
  <c r="BF689"/>
  <c r="T689"/>
  <c r="R689"/>
  <c r="P689"/>
  <c r="BK689"/>
  <c r="J689"/>
  <c r="BE689"/>
  <c r="BI685"/>
  <c r="BH685"/>
  <c r="BG685"/>
  <c r="BF685"/>
  <c r="T685"/>
  <c r="T684"/>
  <c r="R685"/>
  <c r="R684"/>
  <c r="P685"/>
  <c r="P684"/>
  <c r="BK685"/>
  <c r="BK684"/>
  <c r="J684"/>
  <c r="J685"/>
  <c r="BE685"/>
  <c r="J76"/>
  <c r="BI681"/>
  <c r="BH681"/>
  <c r="BG681"/>
  <c r="BF681"/>
  <c r="T681"/>
  <c r="R681"/>
  <c r="P681"/>
  <c r="BK681"/>
  <c r="J681"/>
  <c r="BE681"/>
  <c r="BI679"/>
  <c r="BH679"/>
  <c r="BG679"/>
  <c r="BF679"/>
  <c r="T679"/>
  <c r="R679"/>
  <c r="P679"/>
  <c r="BK679"/>
  <c r="J679"/>
  <c r="BE679"/>
  <c r="BI675"/>
  <c r="BH675"/>
  <c r="BG675"/>
  <c r="BF675"/>
  <c r="T675"/>
  <c r="R675"/>
  <c r="P675"/>
  <c r="BK675"/>
  <c r="J675"/>
  <c r="BE675"/>
  <c r="BI673"/>
  <c r="BH673"/>
  <c r="BG673"/>
  <c r="BF673"/>
  <c r="T673"/>
  <c r="R673"/>
  <c r="P673"/>
  <c r="BK673"/>
  <c r="J673"/>
  <c r="BE673"/>
  <c r="BI669"/>
  <c r="BH669"/>
  <c r="BG669"/>
  <c r="BF669"/>
  <c r="T669"/>
  <c r="R669"/>
  <c r="P669"/>
  <c r="BK669"/>
  <c r="J669"/>
  <c r="BE669"/>
  <c r="BI667"/>
  <c r="BH667"/>
  <c r="BG667"/>
  <c r="BF667"/>
  <c r="T667"/>
  <c r="R667"/>
  <c r="P667"/>
  <c r="BK667"/>
  <c r="J667"/>
  <c r="BE667"/>
  <c r="BI663"/>
  <c r="BH663"/>
  <c r="BG663"/>
  <c r="BF663"/>
  <c r="T663"/>
  <c r="R663"/>
  <c r="P663"/>
  <c r="BK663"/>
  <c r="J663"/>
  <c r="BE663"/>
  <c r="BI661"/>
  <c r="BH661"/>
  <c r="BG661"/>
  <c r="BF661"/>
  <c r="T661"/>
  <c r="R661"/>
  <c r="P661"/>
  <c r="BK661"/>
  <c r="J661"/>
  <c r="BE661"/>
  <c r="BI659"/>
  <c r="BH659"/>
  <c r="BG659"/>
  <c r="BF659"/>
  <c r="T659"/>
  <c r="R659"/>
  <c r="P659"/>
  <c r="BK659"/>
  <c r="J659"/>
  <c r="BE659"/>
  <c r="BI655"/>
  <c r="BH655"/>
  <c r="BG655"/>
  <c r="BF655"/>
  <c r="T655"/>
  <c r="R655"/>
  <c r="P655"/>
  <c r="BK655"/>
  <c r="J655"/>
  <c r="BE655"/>
  <c r="BI653"/>
  <c r="BH653"/>
  <c r="BG653"/>
  <c r="BF653"/>
  <c r="T653"/>
  <c r="R653"/>
  <c r="P653"/>
  <c r="BK653"/>
  <c r="J653"/>
  <c r="BE653"/>
  <c r="BI649"/>
  <c r="BH649"/>
  <c r="BG649"/>
  <c r="BF649"/>
  <c r="T649"/>
  <c r="T648"/>
  <c r="R649"/>
  <c r="R648"/>
  <c r="P649"/>
  <c r="P648"/>
  <c r="BK649"/>
  <c r="BK648"/>
  <c r="J648"/>
  <c r="J649"/>
  <c r="BE649"/>
  <c r="J75"/>
  <c r="BI645"/>
  <c r="BH645"/>
  <c r="BG645"/>
  <c r="BF645"/>
  <c r="T645"/>
  <c r="R645"/>
  <c r="P645"/>
  <c r="BK645"/>
  <c r="J645"/>
  <c r="BE645"/>
  <c r="BI642"/>
  <c r="BH642"/>
  <c r="BG642"/>
  <c r="BF642"/>
  <c r="T642"/>
  <c r="R642"/>
  <c r="P642"/>
  <c r="BK642"/>
  <c r="J642"/>
  <c r="BE642"/>
  <c r="BI638"/>
  <c r="BH638"/>
  <c r="BG638"/>
  <c r="BF638"/>
  <c r="T638"/>
  <c r="R638"/>
  <c r="P638"/>
  <c r="BK638"/>
  <c r="J638"/>
  <c r="BE638"/>
  <c r="BI634"/>
  <c r="BH634"/>
  <c r="BG634"/>
  <c r="BF634"/>
  <c r="T634"/>
  <c r="T633"/>
  <c r="R634"/>
  <c r="R633"/>
  <c r="P634"/>
  <c r="P633"/>
  <c r="BK634"/>
  <c r="BK633"/>
  <c r="J633"/>
  <c r="J634"/>
  <c r="BE634"/>
  <c r="J74"/>
  <c r="BI630"/>
  <c r="BH630"/>
  <c r="BG630"/>
  <c r="BF630"/>
  <c r="T630"/>
  <c r="R630"/>
  <c r="P630"/>
  <c r="BK630"/>
  <c r="J630"/>
  <c r="BE630"/>
  <c r="BI627"/>
  <c r="BH627"/>
  <c r="BG627"/>
  <c r="BF627"/>
  <c r="T627"/>
  <c r="R627"/>
  <c r="P627"/>
  <c r="BK627"/>
  <c r="J627"/>
  <c r="BE627"/>
  <c r="BI624"/>
  <c r="BH624"/>
  <c r="BG624"/>
  <c r="BF624"/>
  <c r="T624"/>
  <c r="T623"/>
  <c r="R624"/>
  <c r="R623"/>
  <c r="P624"/>
  <c r="P623"/>
  <c r="BK624"/>
  <c r="BK623"/>
  <c r="J623"/>
  <c r="J624"/>
  <c r="BE624"/>
  <c r="J73"/>
  <c r="BI620"/>
  <c r="BH620"/>
  <c r="BG620"/>
  <c r="BF620"/>
  <c r="T620"/>
  <c r="R620"/>
  <c r="P620"/>
  <c r="BK620"/>
  <c r="J620"/>
  <c r="BE620"/>
  <c r="BI617"/>
  <c r="BH617"/>
  <c r="BG617"/>
  <c r="BF617"/>
  <c r="T617"/>
  <c r="R617"/>
  <c r="P617"/>
  <c r="BK617"/>
  <c r="J617"/>
  <c r="BE617"/>
  <c r="BI611"/>
  <c r="BH611"/>
  <c r="BG611"/>
  <c r="BF611"/>
  <c r="T611"/>
  <c r="R611"/>
  <c r="P611"/>
  <c r="BK611"/>
  <c r="J611"/>
  <c r="BE611"/>
  <c r="BI606"/>
  <c r="BH606"/>
  <c r="BG606"/>
  <c r="BF606"/>
  <c r="T606"/>
  <c r="R606"/>
  <c r="P606"/>
  <c r="BK606"/>
  <c r="J606"/>
  <c r="BE606"/>
  <c r="BI601"/>
  <c r="BH601"/>
  <c r="BG601"/>
  <c r="BF601"/>
  <c r="T601"/>
  <c r="R601"/>
  <c r="P601"/>
  <c r="BK601"/>
  <c r="J601"/>
  <c r="BE601"/>
  <c r="BI596"/>
  <c r="BH596"/>
  <c r="BG596"/>
  <c r="BF596"/>
  <c r="T596"/>
  <c r="T595"/>
  <c r="R596"/>
  <c r="R595"/>
  <c r="P596"/>
  <c r="P595"/>
  <c r="BK596"/>
  <c r="BK595"/>
  <c r="J595"/>
  <c r="J596"/>
  <c r="BE596"/>
  <c r="J72"/>
  <c r="BI592"/>
  <c r="BH592"/>
  <c r="BG592"/>
  <c r="BF592"/>
  <c r="T592"/>
  <c r="R592"/>
  <c r="P592"/>
  <c r="BK592"/>
  <c r="J592"/>
  <c r="BE592"/>
  <c r="BI589"/>
  <c r="BH589"/>
  <c r="BG589"/>
  <c r="BF589"/>
  <c r="T589"/>
  <c r="R589"/>
  <c r="P589"/>
  <c r="BK589"/>
  <c r="J589"/>
  <c r="BE589"/>
  <c r="BI586"/>
  <c r="BH586"/>
  <c r="BG586"/>
  <c r="BF586"/>
  <c r="T586"/>
  <c r="R586"/>
  <c r="P586"/>
  <c r="BK586"/>
  <c r="J586"/>
  <c r="BE586"/>
  <c r="BI584"/>
  <c r="BH584"/>
  <c r="BG584"/>
  <c r="BF584"/>
  <c r="T584"/>
  <c r="R584"/>
  <c r="P584"/>
  <c r="BK584"/>
  <c r="J584"/>
  <c r="BE584"/>
  <c r="BI582"/>
  <c r="BH582"/>
  <c r="BG582"/>
  <c r="BF582"/>
  <c r="T582"/>
  <c r="R582"/>
  <c r="P582"/>
  <c r="BK582"/>
  <c r="J582"/>
  <c r="BE582"/>
  <c r="BI580"/>
  <c r="BH580"/>
  <c r="BG580"/>
  <c r="BF580"/>
  <c r="T580"/>
  <c r="R580"/>
  <c r="P580"/>
  <c r="BK580"/>
  <c r="J580"/>
  <c r="BE580"/>
  <c r="BI577"/>
  <c r="BH577"/>
  <c r="BG577"/>
  <c r="BF577"/>
  <c r="T577"/>
  <c r="R577"/>
  <c r="P577"/>
  <c r="BK577"/>
  <c r="J577"/>
  <c r="BE577"/>
  <c r="BI574"/>
  <c r="BH574"/>
  <c r="BG574"/>
  <c r="BF574"/>
  <c r="T574"/>
  <c r="R574"/>
  <c r="P574"/>
  <c r="BK574"/>
  <c r="J574"/>
  <c r="BE574"/>
  <c r="BI570"/>
  <c r="BH570"/>
  <c r="BG570"/>
  <c r="BF570"/>
  <c r="T570"/>
  <c r="R570"/>
  <c r="P570"/>
  <c r="BK570"/>
  <c r="J570"/>
  <c r="BE570"/>
  <c r="BI568"/>
  <c r="BH568"/>
  <c r="BG568"/>
  <c r="BF568"/>
  <c r="T568"/>
  <c r="R568"/>
  <c r="P568"/>
  <c r="BK568"/>
  <c r="J568"/>
  <c r="BE568"/>
  <c r="BI566"/>
  <c r="BH566"/>
  <c r="BG566"/>
  <c r="BF566"/>
  <c r="T566"/>
  <c r="R566"/>
  <c r="P566"/>
  <c r="BK566"/>
  <c r="J566"/>
  <c r="BE566"/>
  <c r="BI564"/>
  <c r="BH564"/>
  <c r="BG564"/>
  <c r="BF564"/>
  <c r="T564"/>
  <c r="R564"/>
  <c r="P564"/>
  <c r="BK564"/>
  <c r="J564"/>
  <c r="BE564"/>
  <c r="BI561"/>
  <c r="BH561"/>
  <c r="BG561"/>
  <c r="BF561"/>
  <c r="T561"/>
  <c r="R561"/>
  <c r="P561"/>
  <c r="BK561"/>
  <c r="J561"/>
  <c r="BE561"/>
  <c r="BI558"/>
  <c r="BH558"/>
  <c r="BG558"/>
  <c r="BF558"/>
  <c r="T558"/>
  <c r="R558"/>
  <c r="P558"/>
  <c r="BK558"/>
  <c r="J558"/>
  <c r="BE558"/>
  <c r="BI555"/>
  <c r="BH555"/>
  <c r="BG555"/>
  <c r="BF555"/>
  <c r="T555"/>
  <c r="R555"/>
  <c r="P555"/>
  <c r="BK555"/>
  <c r="J555"/>
  <c r="BE555"/>
  <c r="BI553"/>
  <c r="BH553"/>
  <c r="BG553"/>
  <c r="BF553"/>
  <c r="T553"/>
  <c r="R553"/>
  <c r="P553"/>
  <c r="BK553"/>
  <c r="J553"/>
  <c r="BE553"/>
  <c r="BI550"/>
  <c r="BH550"/>
  <c r="BG550"/>
  <c r="BF550"/>
  <c r="T550"/>
  <c r="R550"/>
  <c r="P550"/>
  <c r="BK550"/>
  <c r="J550"/>
  <c r="BE550"/>
  <c r="BI548"/>
  <c r="BH548"/>
  <c r="BG548"/>
  <c r="BF548"/>
  <c r="T548"/>
  <c r="T547"/>
  <c r="R548"/>
  <c r="R547"/>
  <c r="P548"/>
  <c r="P547"/>
  <c r="BK548"/>
  <c r="BK547"/>
  <c r="J547"/>
  <c r="J548"/>
  <c r="BE548"/>
  <c r="J71"/>
  <c r="BI544"/>
  <c r="BH544"/>
  <c r="BG544"/>
  <c r="BF544"/>
  <c r="T544"/>
  <c r="R544"/>
  <c r="P544"/>
  <c r="BK544"/>
  <c r="J544"/>
  <c r="BE544"/>
  <c r="BI541"/>
  <c r="BH541"/>
  <c r="BG541"/>
  <c r="BF541"/>
  <c r="T541"/>
  <c r="R541"/>
  <c r="P541"/>
  <c r="BK541"/>
  <c r="J541"/>
  <c r="BE541"/>
  <c r="BI539"/>
  <c r="BH539"/>
  <c r="BG539"/>
  <c r="BF539"/>
  <c r="T539"/>
  <c r="R539"/>
  <c r="P539"/>
  <c r="BK539"/>
  <c r="J539"/>
  <c r="BE539"/>
  <c r="BI529"/>
  <c r="BH529"/>
  <c r="BG529"/>
  <c r="BF529"/>
  <c r="T529"/>
  <c r="R529"/>
  <c r="P529"/>
  <c r="BK529"/>
  <c r="J529"/>
  <c r="BE529"/>
  <c r="BI519"/>
  <c r="BH519"/>
  <c r="BG519"/>
  <c r="BF519"/>
  <c r="T519"/>
  <c r="R519"/>
  <c r="P519"/>
  <c r="BK519"/>
  <c r="J519"/>
  <c r="BE519"/>
  <c r="BI517"/>
  <c r="BH517"/>
  <c r="BG517"/>
  <c r="BF517"/>
  <c r="T517"/>
  <c r="R517"/>
  <c r="P517"/>
  <c r="BK517"/>
  <c r="J517"/>
  <c r="BE517"/>
  <c r="BI514"/>
  <c r="BH514"/>
  <c r="BG514"/>
  <c r="BF514"/>
  <c r="T514"/>
  <c r="R514"/>
  <c r="P514"/>
  <c r="BK514"/>
  <c r="J514"/>
  <c r="BE514"/>
  <c r="BI511"/>
  <c r="BH511"/>
  <c r="BG511"/>
  <c r="BF511"/>
  <c r="T511"/>
  <c r="R511"/>
  <c r="P511"/>
  <c r="BK511"/>
  <c r="J511"/>
  <c r="BE511"/>
  <c r="BI501"/>
  <c r="BH501"/>
  <c r="BG501"/>
  <c r="BF501"/>
  <c r="T501"/>
  <c r="R501"/>
  <c r="P501"/>
  <c r="BK501"/>
  <c r="J501"/>
  <c r="BE501"/>
  <c r="BI498"/>
  <c r="BH498"/>
  <c r="BG498"/>
  <c r="BF498"/>
  <c r="T498"/>
  <c r="R498"/>
  <c r="P498"/>
  <c r="BK498"/>
  <c r="J498"/>
  <c r="BE498"/>
  <c r="BI488"/>
  <c r="BH488"/>
  <c r="BG488"/>
  <c r="BF488"/>
  <c r="T488"/>
  <c r="R488"/>
  <c r="P488"/>
  <c r="BK488"/>
  <c r="J488"/>
  <c r="BE488"/>
  <c r="BI486"/>
  <c r="BH486"/>
  <c r="BG486"/>
  <c r="BF486"/>
  <c r="T486"/>
  <c r="R486"/>
  <c r="P486"/>
  <c r="BK486"/>
  <c r="J486"/>
  <c r="BE486"/>
  <c r="BI483"/>
  <c r="BH483"/>
  <c r="BG483"/>
  <c r="BF483"/>
  <c r="T483"/>
  <c r="R483"/>
  <c r="P483"/>
  <c r="BK483"/>
  <c r="J483"/>
  <c r="BE483"/>
  <c r="BI481"/>
  <c r="BH481"/>
  <c r="BG481"/>
  <c r="BF481"/>
  <c r="T481"/>
  <c r="R481"/>
  <c r="P481"/>
  <c r="BK481"/>
  <c r="J481"/>
  <c r="BE481"/>
  <c r="BI472"/>
  <c r="BH472"/>
  <c r="BG472"/>
  <c r="BF472"/>
  <c r="T472"/>
  <c r="T471"/>
  <c r="R472"/>
  <c r="R471"/>
  <c r="P472"/>
  <c r="P471"/>
  <c r="BK472"/>
  <c r="BK471"/>
  <c r="J471"/>
  <c r="J472"/>
  <c r="BE472"/>
  <c r="J70"/>
  <c r="BI468"/>
  <c r="BH468"/>
  <c r="BG468"/>
  <c r="BF468"/>
  <c r="T468"/>
  <c r="R468"/>
  <c r="P468"/>
  <c r="BK468"/>
  <c r="J468"/>
  <c r="BE468"/>
  <c r="BI465"/>
  <c r="BH465"/>
  <c r="BG465"/>
  <c r="BF465"/>
  <c r="T465"/>
  <c r="R465"/>
  <c r="P465"/>
  <c r="BK465"/>
  <c r="J465"/>
  <c r="BE465"/>
  <c r="BI463"/>
  <c r="BH463"/>
  <c r="BG463"/>
  <c r="BF463"/>
  <c r="T463"/>
  <c r="R463"/>
  <c r="P463"/>
  <c r="BK463"/>
  <c r="J463"/>
  <c r="BE463"/>
  <c r="BI454"/>
  <c r="BH454"/>
  <c r="BG454"/>
  <c r="BF454"/>
  <c r="T454"/>
  <c r="R454"/>
  <c r="P454"/>
  <c r="BK454"/>
  <c r="J454"/>
  <c r="BE454"/>
  <c r="BI449"/>
  <c r="BH449"/>
  <c r="BG449"/>
  <c r="BF449"/>
  <c r="T449"/>
  <c r="R449"/>
  <c r="P449"/>
  <c r="BK449"/>
  <c r="J449"/>
  <c r="BE449"/>
  <c r="BI444"/>
  <c r="BH444"/>
  <c r="BG444"/>
  <c r="BF444"/>
  <c r="T444"/>
  <c r="R444"/>
  <c r="P444"/>
  <c r="BK444"/>
  <c r="J444"/>
  <c r="BE444"/>
  <c r="BI438"/>
  <c r="BH438"/>
  <c r="BG438"/>
  <c r="BF438"/>
  <c r="T438"/>
  <c r="R438"/>
  <c r="P438"/>
  <c r="BK438"/>
  <c r="J438"/>
  <c r="BE438"/>
  <c r="BI432"/>
  <c r="BH432"/>
  <c r="BG432"/>
  <c r="BF432"/>
  <c r="T432"/>
  <c r="T431"/>
  <c r="R432"/>
  <c r="R431"/>
  <c r="P432"/>
  <c r="P431"/>
  <c r="BK432"/>
  <c r="BK431"/>
  <c r="J431"/>
  <c r="J432"/>
  <c r="BE432"/>
  <c r="J69"/>
  <c r="BI428"/>
  <c r="BH428"/>
  <c r="BG428"/>
  <c r="BF428"/>
  <c r="T428"/>
  <c r="R428"/>
  <c r="P428"/>
  <c r="BK428"/>
  <c r="J428"/>
  <c r="BE428"/>
  <c r="BI425"/>
  <c r="BH425"/>
  <c r="BG425"/>
  <c r="BF425"/>
  <c r="T425"/>
  <c r="R425"/>
  <c r="P425"/>
  <c r="BK425"/>
  <c r="J425"/>
  <c r="BE425"/>
  <c r="BI412"/>
  <c r="BH412"/>
  <c r="BG412"/>
  <c r="BF412"/>
  <c r="T412"/>
  <c r="T411"/>
  <c r="R412"/>
  <c r="R411"/>
  <c r="P412"/>
  <c r="P411"/>
  <c r="BK412"/>
  <c r="BK411"/>
  <c r="J411"/>
  <c r="J412"/>
  <c r="BE412"/>
  <c r="J68"/>
  <c r="BI408"/>
  <c r="BH408"/>
  <c r="BG408"/>
  <c r="BF408"/>
  <c r="T408"/>
  <c r="R408"/>
  <c r="P408"/>
  <c r="BK408"/>
  <c r="J408"/>
  <c r="BE408"/>
  <c r="BI403"/>
  <c r="BH403"/>
  <c r="BG403"/>
  <c r="BF403"/>
  <c r="T403"/>
  <c r="T402"/>
  <c r="T401"/>
  <c r="R403"/>
  <c r="R402"/>
  <c r="R401"/>
  <c r="P403"/>
  <c r="P402"/>
  <c r="P401"/>
  <c r="BK403"/>
  <c r="BK402"/>
  <c r="J402"/>
  <c r="BK401"/>
  <c r="J401"/>
  <c r="J403"/>
  <c r="BE403"/>
  <c r="J67"/>
  <c r="J66"/>
  <c r="BI398"/>
  <c r="BH398"/>
  <c r="BG398"/>
  <c r="BF398"/>
  <c r="T398"/>
  <c r="R398"/>
  <c r="P398"/>
  <c r="BK398"/>
  <c r="J398"/>
  <c r="BE398"/>
  <c r="BI395"/>
  <c r="BH395"/>
  <c r="BG395"/>
  <c r="BF395"/>
  <c r="T395"/>
  <c r="T394"/>
  <c r="R395"/>
  <c r="R394"/>
  <c r="P395"/>
  <c r="P394"/>
  <c r="BK395"/>
  <c r="BK394"/>
  <c r="J394"/>
  <c r="J395"/>
  <c r="BE395"/>
  <c r="J65"/>
  <c r="BI391"/>
  <c r="BH391"/>
  <c r="BG391"/>
  <c r="BF391"/>
  <c r="T391"/>
  <c r="R391"/>
  <c r="P391"/>
  <c r="BK391"/>
  <c r="J391"/>
  <c r="BE391"/>
  <c r="BI387"/>
  <c r="BH387"/>
  <c r="BG387"/>
  <c r="BF387"/>
  <c r="T387"/>
  <c r="R387"/>
  <c r="P387"/>
  <c r="BK387"/>
  <c r="J387"/>
  <c r="BE387"/>
  <c r="BI384"/>
  <c r="BH384"/>
  <c r="BG384"/>
  <c r="BF384"/>
  <c r="T384"/>
  <c r="R384"/>
  <c r="P384"/>
  <c r="BK384"/>
  <c r="J384"/>
  <c r="BE384"/>
  <c r="BI381"/>
  <c r="BH381"/>
  <c r="BG381"/>
  <c r="BF381"/>
  <c r="T381"/>
  <c r="R381"/>
  <c r="P381"/>
  <c r="BK381"/>
  <c r="J381"/>
  <c r="BE381"/>
  <c r="BI378"/>
  <c r="BH378"/>
  <c r="BG378"/>
  <c r="BF378"/>
  <c r="T378"/>
  <c r="T377"/>
  <c r="R378"/>
  <c r="R377"/>
  <c r="P378"/>
  <c r="P377"/>
  <c r="BK378"/>
  <c r="BK377"/>
  <c r="J377"/>
  <c r="J378"/>
  <c r="BE378"/>
  <c r="J64"/>
  <c r="BI369"/>
  <c r="BH369"/>
  <c r="BG369"/>
  <c r="BF369"/>
  <c r="T369"/>
  <c r="R369"/>
  <c r="P369"/>
  <c r="BK369"/>
  <c r="J369"/>
  <c r="BE369"/>
  <c r="BI348"/>
  <c r="BH348"/>
  <c r="BG348"/>
  <c r="BF348"/>
  <c r="T348"/>
  <c r="R348"/>
  <c r="P348"/>
  <c r="BK348"/>
  <c r="J348"/>
  <c r="BE348"/>
  <c r="BI335"/>
  <c r="BH335"/>
  <c r="BG335"/>
  <c r="BF335"/>
  <c r="T335"/>
  <c r="R335"/>
  <c r="P335"/>
  <c r="BK335"/>
  <c r="J335"/>
  <c r="BE335"/>
  <c r="BI326"/>
  <c r="BH326"/>
  <c r="BG326"/>
  <c r="BF326"/>
  <c r="T326"/>
  <c r="R326"/>
  <c r="P326"/>
  <c r="BK326"/>
  <c r="J326"/>
  <c r="BE326"/>
  <c r="BI320"/>
  <c r="BH320"/>
  <c r="BG320"/>
  <c r="BF320"/>
  <c r="T320"/>
  <c r="R320"/>
  <c r="P320"/>
  <c r="BK320"/>
  <c r="J320"/>
  <c r="BE320"/>
  <c r="BI315"/>
  <c r="BH315"/>
  <c r="BG315"/>
  <c r="BF315"/>
  <c r="T315"/>
  <c r="R315"/>
  <c r="P315"/>
  <c r="BK315"/>
  <c r="J315"/>
  <c r="BE315"/>
  <c r="BI311"/>
  <c r="BH311"/>
  <c r="BG311"/>
  <c r="BF311"/>
  <c r="T311"/>
  <c r="R311"/>
  <c r="P311"/>
  <c r="BK311"/>
  <c r="J311"/>
  <c r="BE311"/>
  <c r="BI305"/>
  <c r="BH305"/>
  <c r="BG305"/>
  <c r="BF305"/>
  <c r="T305"/>
  <c r="R305"/>
  <c r="P305"/>
  <c r="BK305"/>
  <c r="J305"/>
  <c r="BE305"/>
  <c r="BI293"/>
  <c r="BH293"/>
  <c r="BG293"/>
  <c r="BF293"/>
  <c r="T293"/>
  <c r="R293"/>
  <c r="P293"/>
  <c r="BK293"/>
  <c r="J293"/>
  <c r="BE293"/>
  <c r="BI288"/>
  <c r="BH288"/>
  <c r="BG288"/>
  <c r="BF288"/>
  <c r="T288"/>
  <c r="R288"/>
  <c r="P288"/>
  <c r="BK288"/>
  <c r="J288"/>
  <c r="BE288"/>
  <c r="BI275"/>
  <c r="BH275"/>
  <c r="BG275"/>
  <c r="BF275"/>
  <c r="T275"/>
  <c r="T274"/>
  <c r="R275"/>
  <c r="R274"/>
  <c r="P275"/>
  <c r="P274"/>
  <c r="BK275"/>
  <c r="BK274"/>
  <c r="J274"/>
  <c r="J275"/>
  <c r="BE275"/>
  <c r="J63"/>
  <c r="BI272"/>
  <c r="BH272"/>
  <c r="BG272"/>
  <c r="BF272"/>
  <c r="T272"/>
  <c r="R272"/>
  <c r="P272"/>
  <c r="BK272"/>
  <c r="J272"/>
  <c r="BE272"/>
  <c r="BI267"/>
  <c r="BH267"/>
  <c r="BG267"/>
  <c r="BF267"/>
  <c r="T267"/>
  <c r="R267"/>
  <c r="P267"/>
  <c r="BK267"/>
  <c r="J267"/>
  <c r="BE267"/>
  <c r="BI265"/>
  <c r="BH265"/>
  <c r="BG265"/>
  <c r="BF265"/>
  <c r="T265"/>
  <c r="R265"/>
  <c r="P265"/>
  <c r="BK265"/>
  <c r="J265"/>
  <c r="BE265"/>
  <c r="BI263"/>
  <c r="BH263"/>
  <c r="BG263"/>
  <c r="BF263"/>
  <c r="T263"/>
  <c r="R263"/>
  <c r="P263"/>
  <c r="BK263"/>
  <c r="J263"/>
  <c r="BE263"/>
  <c r="BI255"/>
  <c r="BH255"/>
  <c r="BG255"/>
  <c r="BF255"/>
  <c r="T255"/>
  <c r="R255"/>
  <c r="P255"/>
  <c r="BK255"/>
  <c r="J255"/>
  <c r="BE255"/>
  <c r="BI243"/>
  <c r="BH243"/>
  <c r="BG243"/>
  <c r="BF243"/>
  <c r="T243"/>
  <c r="R243"/>
  <c r="P243"/>
  <c r="BK243"/>
  <c r="J243"/>
  <c r="BE243"/>
  <c r="BI236"/>
  <c r="BH236"/>
  <c r="BG236"/>
  <c r="BF236"/>
  <c r="T236"/>
  <c r="R236"/>
  <c r="P236"/>
  <c r="BK236"/>
  <c r="J236"/>
  <c r="BE236"/>
  <c r="BI230"/>
  <c r="BH230"/>
  <c r="BG230"/>
  <c r="BF230"/>
  <c r="T230"/>
  <c r="R230"/>
  <c r="P230"/>
  <c r="BK230"/>
  <c r="J230"/>
  <c r="BE230"/>
  <c r="BI225"/>
  <c r="BH225"/>
  <c r="BG225"/>
  <c r="BF225"/>
  <c r="T225"/>
  <c r="R225"/>
  <c r="P225"/>
  <c r="BK225"/>
  <c r="J225"/>
  <c r="BE225"/>
  <c r="BI204"/>
  <c r="BH204"/>
  <c r="BG204"/>
  <c r="BF204"/>
  <c r="T204"/>
  <c r="R204"/>
  <c r="P204"/>
  <c r="BK204"/>
  <c r="J204"/>
  <c r="BE204"/>
  <c r="BI183"/>
  <c r="BH183"/>
  <c r="BG183"/>
  <c r="BF183"/>
  <c r="T183"/>
  <c r="R183"/>
  <c r="P183"/>
  <c r="BK183"/>
  <c r="J183"/>
  <c r="BE183"/>
  <c r="BI163"/>
  <c r="BH163"/>
  <c r="BG163"/>
  <c r="BF163"/>
  <c r="T163"/>
  <c r="R163"/>
  <c r="P163"/>
  <c r="BK163"/>
  <c r="J163"/>
  <c r="BE163"/>
  <c r="BI153"/>
  <c r="BH153"/>
  <c r="BG153"/>
  <c r="BF153"/>
  <c r="T153"/>
  <c r="R153"/>
  <c r="P153"/>
  <c r="BK153"/>
  <c r="J153"/>
  <c r="BE153"/>
  <c r="BI140"/>
  <c r="BH140"/>
  <c r="BG140"/>
  <c r="BF140"/>
  <c r="T140"/>
  <c r="R140"/>
  <c r="P140"/>
  <c r="BK140"/>
  <c r="J140"/>
  <c r="BE140"/>
  <c r="BI128"/>
  <c r="BH128"/>
  <c r="BG128"/>
  <c r="BF128"/>
  <c r="T128"/>
  <c r="T127"/>
  <c r="R128"/>
  <c r="R127"/>
  <c r="P128"/>
  <c r="P127"/>
  <c r="BK128"/>
  <c r="BK127"/>
  <c r="J127"/>
  <c r="J128"/>
  <c r="BE128"/>
  <c r="J62"/>
  <c r="BI121"/>
  <c r="BH121"/>
  <c r="BG121"/>
  <c r="BF121"/>
  <c r="T121"/>
  <c r="R121"/>
  <c r="P121"/>
  <c r="BK121"/>
  <c r="J121"/>
  <c r="BE121"/>
  <c r="BI115"/>
  <c r="BH115"/>
  <c r="BG115"/>
  <c r="BF115"/>
  <c r="T115"/>
  <c r="R115"/>
  <c r="P115"/>
  <c r="BK115"/>
  <c r="J115"/>
  <c r="BE115"/>
  <c r="BI109"/>
  <c r="F37"/>
  <c i="1" r="BD59"/>
  <c i="6" r="BH109"/>
  <c r="F36"/>
  <c i="1" r="BC59"/>
  <c i="6" r="BG109"/>
  <c r="F35"/>
  <c i="1" r="BB59"/>
  <c i="6" r="BF109"/>
  <c r="J34"/>
  <c i="1" r="AW59"/>
  <c i="6" r="F34"/>
  <c i="1" r="BA59"/>
  <c i="6" r="T109"/>
  <c r="T108"/>
  <c r="T107"/>
  <c r="T106"/>
  <c r="R109"/>
  <c r="R108"/>
  <c r="R107"/>
  <c r="R106"/>
  <c r="P109"/>
  <c r="P108"/>
  <c r="P107"/>
  <c r="P106"/>
  <c i="1" r="AU59"/>
  <c i="6" r="BK109"/>
  <c r="BK108"/>
  <c r="J108"/>
  <c r="BK107"/>
  <c r="J107"/>
  <c r="BK106"/>
  <c r="J106"/>
  <c r="J59"/>
  <c r="J30"/>
  <c i="1" r="AG59"/>
  <c i="6" r="J109"/>
  <c r="BE109"/>
  <c r="J33"/>
  <c i="1" r="AV59"/>
  <c i="6" r="F33"/>
  <c i="1" r="AZ59"/>
  <c i="6" r="J61"/>
  <c r="J60"/>
  <c r="J103"/>
  <c r="J102"/>
  <c r="F102"/>
  <c r="F100"/>
  <c r="E98"/>
  <c r="J55"/>
  <c r="J54"/>
  <c r="F54"/>
  <c r="F52"/>
  <c r="E50"/>
  <c r="J39"/>
  <c r="J18"/>
  <c r="E18"/>
  <c r="F103"/>
  <c r="F55"/>
  <c r="J17"/>
  <c r="J12"/>
  <c r="J100"/>
  <c r="J52"/>
  <c r="E7"/>
  <c r="E96"/>
  <c r="E48"/>
  <c i="5" r="J37"/>
  <c r="J36"/>
  <c i="1" r="AY58"/>
  <c i="5" r="J35"/>
  <c i="1" r="AX58"/>
  <c i="5" r="BI1180"/>
  <c r="BH1180"/>
  <c r="BG1180"/>
  <c r="BF1180"/>
  <c r="T1180"/>
  <c r="R1180"/>
  <c r="P1180"/>
  <c r="BK1180"/>
  <c r="J1180"/>
  <c r="BE1180"/>
  <c r="BI1168"/>
  <c r="BH1168"/>
  <c r="BG1168"/>
  <c r="BF1168"/>
  <c r="T1168"/>
  <c r="R1168"/>
  <c r="P1168"/>
  <c r="BK1168"/>
  <c r="J1168"/>
  <c r="BE1168"/>
  <c r="BI1156"/>
  <c r="BH1156"/>
  <c r="BG1156"/>
  <c r="BF1156"/>
  <c r="T1156"/>
  <c r="R1156"/>
  <c r="P1156"/>
  <c r="BK1156"/>
  <c r="J1156"/>
  <c r="BE1156"/>
  <c r="BI1144"/>
  <c r="BH1144"/>
  <c r="BG1144"/>
  <c r="BF1144"/>
  <c r="T1144"/>
  <c r="R1144"/>
  <c r="P1144"/>
  <c r="BK1144"/>
  <c r="J1144"/>
  <c r="BE1144"/>
  <c r="BI1113"/>
  <c r="BH1113"/>
  <c r="BG1113"/>
  <c r="BF1113"/>
  <c r="T1113"/>
  <c r="R1113"/>
  <c r="P1113"/>
  <c r="BK1113"/>
  <c r="J1113"/>
  <c r="BE1113"/>
  <c r="BI1081"/>
  <c r="BH1081"/>
  <c r="BG1081"/>
  <c r="BF1081"/>
  <c r="T1081"/>
  <c r="R1081"/>
  <c r="P1081"/>
  <c r="BK1081"/>
  <c r="J1081"/>
  <c r="BE1081"/>
  <c r="BI1050"/>
  <c r="BH1050"/>
  <c r="BG1050"/>
  <c r="BF1050"/>
  <c r="T1050"/>
  <c r="T1049"/>
  <c r="R1050"/>
  <c r="R1049"/>
  <c r="P1050"/>
  <c r="P1049"/>
  <c r="BK1050"/>
  <c r="BK1049"/>
  <c r="J1049"/>
  <c r="J1050"/>
  <c r="BE1050"/>
  <c r="J86"/>
  <c r="BI1045"/>
  <c r="BH1045"/>
  <c r="BG1045"/>
  <c r="BF1045"/>
  <c r="T1045"/>
  <c r="R1045"/>
  <c r="P1045"/>
  <c r="BK1045"/>
  <c r="J1045"/>
  <c r="BE1045"/>
  <c r="BI1041"/>
  <c r="BH1041"/>
  <c r="BG1041"/>
  <c r="BF1041"/>
  <c r="T1041"/>
  <c r="R1041"/>
  <c r="P1041"/>
  <c r="BK1041"/>
  <c r="J1041"/>
  <c r="BE1041"/>
  <c r="BI1037"/>
  <c r="BH1037"/>
  <c r="BG1037"/>
  <c r="BF1037"/>
  <c r="T1037"/>
  <c r="R1037"/>
  <c r="P1037"/>
  <c r="BK1037"/>
  <c r="J1037"/>
  <c r="BE1037"/>
  <c r="BI1033"/>
  <c r="BH1033"/>
  <c r="BG1033"/>
  <c r="BF1033"/>
  <c r="T1033"/>
  <c r="R1033"/>
  <c r="P1033"/>
  <c r="BK1033"/>
  <c r="J1033"/>
  <c r="BE1033"/>
  <c r="BI1029"/>
  <c r="BH1029"/>
  <c r="BG1029"/>
  <c r="BF1029"/>
  <c r="T1029"/>
  <c r="T1028"/>
  <c r="R1029"/>
  <c r="R1028"/>
  <c r="P1029"/>
  <c r="P1028"/>
  <c r="BK1029"/>
  <c r="BK1028"/>
  <c r="J1028"/>
  <c r="J1029"/>
  <c r="BE1029"/>
  <c r="J85"/>
  <c r="BI1025"/>
  <c r="BH1025"/>
  <c r="BG1025"/>
  <c r="BF1025"/>
  <c r="T1025"/>
  <c r="R1025"/>
  <c r="P1025"/>
  <c r="BK1025"/>
  <c r="J1025"/>
  <c r="BE1025"/>
  <c r="BI1022"/>
  <c r="BH1022"/>
  <c r="BG1022"/>
  <c r="BF1022"/>
  <c r="T1022"/>
  <c r="R1022"/>
  <c r="P1022"/>
  <c r="BK1022"/>
  <c r="J1022"/>
  <c r="BE1022"/>
  <c r="BI1019"/>
  <c r="BH1019"/>
  <c r="BG1019"/>
  <c r="BF1019"/>
  <c r="T1019"/>
  <c r="R1019"/>
  <c r="P1019"/>
  <c r="BK1019"/>
  <c r="J1019"/>
  <c r="BE1019"/>
  <c r="BI1010"/>
  <c r="BH1010"/>
  <c r="BG1010"/>
  <c r="BF1010"/>
  <c r="T1010"/>
  <c r="R1010"/>
  <c r="P1010"/>
  <c r="BK1010"/>
  <c r="J1010"/>
  <c r="BE1010"/>
  <c r="BI1008"/>
  <c r="BH1008"/>
  <c r="BG1008"/>
  <c r="BF1008"/>
  <c r="T1008"/>
  <c r="R1008"/>
  <c r="P1008"/>
  <c r="BK1008"/>
  <c r="J1008"/>
  <c r="BE1008"/>
  <c r="BI1005"/>
  <c r="BH1005"/>
  <c r="BG1005"/>
  <c r="BF1005"/>
  <c r="T1005"/>
  <c r="R1005"/>
  <c r="P1005"/>
  <c r="BK1005"/>
  <c r="J1005"/>
  <c r="BE1005"/>
  <c r="BI1000"/>
  <c r="BH1000"/>
  <c r="BG1000"/>
  <c r="BF1000"/>
  <c r="T1000"/>
  <c r="R1000"/>
  <c r="P1000"/>
  <c r="BK1000"/>
  <c r="J1000"/>
  <c r="BE1000"/>
  <c r="BI995"/>
  <c r="BH995"/>
  <c r="BG995"/>
  <c r="BF995"/>
  <c r="T995"/>
  <c r="R995"/>
  <c r="P995"/>
  <c r="BK995"/>
  <c r="J995"/>
  <c r="BE995"/>
  <c r="BI986"/>
  <c r="BH986"/>
  <c r="BG986"/>
  <c r="BF986"/>
  <c r="T986"/>
  <c r="R986"/>
  <c r="P986"/>
  <c r="BK986"/>
  <c r="J986"/>
  <c r="BE986"/>
  <c r="BI977"/>
  <c r="BH977"/>
  <c r="BG977"/>
  <c r="BF977"/>
  <c r="T977"/>
  <c r="R977"/>
  <c r="P977"/>
  <c r="BK977"/>
  <c r="J977"/>
  <c r="BE977"/>
  <c r="BI968"/>
  <c r="BH968"/>
  <c r="BG968"/>
  <c r="BF968"/>
  <c r="T968"/>
  <c r="R968"/>
  <c r="P968"/>
  <c r="BK968"/>
  <c r="J968"/>
  <c r="BE968"/>
  <c r="BI965"/>
  <c r="BH965"/>
  <c r="BG965"/>
  <c r="BF965"/>
  <c r="T965"/>
  <c r="R965"/>
  <c r="P965"/>
  <c r="BK965"/>
  <c r="J965"/>
  <c r="BE965"/>
  <c r="BI956"/>
  <c r="BH956"/>
  <c r="BG956"/>
  <c r="BF956"/>
  <c r="T956"/>
  <c r="T955"/>
  <c r="R956"/>
  <c r="R955"/>
  <c r="P956"/>
  <c r="P955"/>
  <c r="BK956"/>
  <c r="BK955"/>
  <c r="J955"/>
  <c r="J956"/>
  <c r="BE956"/>
  <c r="J84"/>
  <c r="BI948"/>
  <c r="BH948"/>
  <c r="BG948"/>
  <c r="BF948"/>
  <c r="T948"/>
  <c r="T947"/>
  <c r="R948"/>
  <c r="R947"/>
  <c r="P948"/>
  <c r="P947"/>
  <c r="BK948"/>
  <c r="BK947"/>
  <c r="J947"/>
  <c r="J948"/>
  <c r="BE948"/>
  <c r="J83"/>
  <c r="BI944"/>
  <c r="BH944"/>
  <c r="BG944"/>
  <c r="BF944"/>
  <c r="T944"/>
  <c r="R944"/>
  <c r="P944"/>
  <c r="BK944"/>
  <c r="J944"/>
  <c r="BE944"/>
  <c r="BI936"/>
  <c r="BH936"/>
  <c r="BG936"/>
  <c r="BF936"/>
  <c r="T936"/>
  <c r="R936"/>
  <c r="P936"/>
  <c r="BK936"/>
  <c r="J936"/>
  <c r="BE936"/>
  <c r="BI933"/>
  <c r="BH933"/>
  <c r="BG933"/>
  <c r="BF933"/>
  <c r="T933"/>
  <c r="R933"/>
  <c r="P933"/>
  <c r="BK933"/>
  <c r="J933"/>
  <c r="BE933"/>
  <c r="BI931"/>
  <c r="BH931"/>
  <c r="BG931"/>
  <c r="BF931"/>
  <c r="T931"/>
  <c r="R931"/>
  <c r="P931"/>
  <c r="BK931"/>
  <c r="J931"/>
  <c r="BE931"/>
  <c r="BI928"/>
  <c r="BH928"/>
  <c r="BG928"/>
  <c r="BF928"/>
  <c r="T928"/>
  <c r="R928"/>
  <c r="P928"/>
  <c r="BK928"/>
  <c r="J928"/>
  <c r="BE928"/>
  <c r="BI921"/>
  <c r="BH921"/>
  <c r="BG921"/>
  <c r="BF921"/>
  <c r="T921"/>
  <c r="R921"/>
  <c r="P921"/>
  <c r="BK921"/>
  <c r="J921"/>
  <c r="BE921"/>
  <c r="BI918"/>
  <c r="BH918"/>
  <c r="BG918"/>
  <c r="BF918"/>
  <c r="T918"/>
  <c r="R918"/>
  <c r="P918"/>
  <c r="BK918"/>
  <c r="J918"/>
  <c r="BE918"/>
  <c r="BI911"/>
  <c r="BH911"/>
  <c r="BG911"/>
  <c r="BF911"/>
  <c r="T911"/>
  <c r="R911"/>
  <c r="P911"/>
  <c r="BK911"/>
  <c r="J911"/>
  <c r="BE911"/>
  <c r="BI900"/>
  <c r="BH900"/>
  <c r="BG900"/>
  <c r="BF900"/>
  <c r="T900"/>
  <c r="R900"/>
  <c r="P900"/>
  <c r="BK900"/>
  <c r="J900"/>
  <c r="BE900"/>
  <c r="BI892"/>
  <c r="BH892"/>
  <c r="BG892"/>
  <c r="BF892"/>
  <c r="T892"/>
  <c r="R892"/>
  <c r="P892"/>
  <c r="BK892"/>
  <c r="J892"/>
  <c r="BE892"/>
  <c r="BI884"/>
  <c r="BH884"/>
  <c r="BG884"/>
  <c r="BF884"/>
  <c r="T884"/>
  <c r="R884"/>
  <c r="P884"/>
  <c r="BK884"/>
  <c r="J884"/>
  <c r="BE884"/>
  <c r="BI876"/>
  <c r="BH876"/>
  <c r="BG876"/>
  <c r="BF876"/>
  <c r="T876"/>
  <c r="T875"/>
  <c r="R876"/>
  <c r="R875"/>
  <c r="P876"/>
  <c r="P875"/>
  <c r="BK876"/>
  <c r="BK875"/>
  <c r="J875"/>
  <c r="J876"/>
  <c r="BE876"/>
  <c r="J82"/>
  <c r="BI868"/>
  <c r="BH868"/>
  <c r="BG868"/>
  <c r="BF868"/>
  <c r="T868"/>
  <c r="T867"/>
  <c r="R868"/>
  <c r="R867"/>
  <c r="P868"/>
  <c r="P867"/>
  <c r="BK868"/>
  <c r="BK867"/>
  <c r="J867"/>
  <c r="J868"/>
  <c r="BE868"/>
  <c r="J81"/>
  <c r="BI864"/>
  <c r="BH864"/>
  <c r="BG864"/>
  <c r="BF864"/>
  <c r="T864"/>
  <c r="R864"/>
  <c r="P864"/>
  <c r="BK864"/>
  <c r="J864"/>
  <c r="BE864"/>
  <c r="BI854"/>
  <c r="BH854"/>
  <c r="BG854"/>
  <c r="BF854"/>
  <c r="T854"/>
  <c r="R854"/>
  <c r="P854"/>
  <c r="BK854"/>
  <c r="J854"/>
  <c r="BE854"/>
  <c r="BI844"/>
  <c r="BH844"/>
  <c r="BG844"/>
  <c r="BF844"/>
  <c r="T844"/>
  <c r="R844"/>
  <c r="P844"/>
  <c r="BK844"/>
  <c r="J844"/>
  <c r="BE844"/>
  <c r="BI834"/>
  <c r="BH834"/>
  <c r="BG834"/>
  <c r="BF834"/>
  <c r="T834"/>
  <c r="R834"/>
  <c r="P834"/>
  <c r="BK834"/>
  <c r="J834"/>
  <c r="BE834"/>
  <c r="BI824"/>
  <c r="BH824"/>
  <c r="BG824"/>
  <c r="BF824"/>
  <c r="T824"/>
  <c r="R824"/>
  <c r="P824"/>
  <c r="BK824"/>
  <c r="J824"/>
  <c r="BE824"/>
  <c r="BI814"/>
  <c r="BH814"/>
  <c r="BG814"/>
  <c r="BF814"/>
  <c r="T814"/>
  <c r="R814"/>
  <c r="P814"/>
  <c r="BK814"/>
  <c r="J814"/>
  <c r="BE814"/>
  <c r="BI811"/>
  <c r="BH811"/>
  <c r="BG811"/>
  <c r="BF811"/>
  <c r="T811"/>
  <c r="R811"/>
  <c r="P811"/>
  <c r="BK811"/>
  <c r="J811"/>
  <c r="BE811"/>
  <c r="BI801"/>
  <c r="BH801"/>
  <c r="BG801"/>
  <c r="BF801"/>
  <c r="T801"/>
  <c r="R801"/>
  <c r="P801"/>
  <c r="BK801"/>
  <c r="J801"/>
  <c r="BE801"/>
  <c r="BI791"/>
  <c r="BH791"/>
  <c r="BG791"/>
  <c r="BF791"/>
  <c r="T791"/>
  <c r="T790"/>
  <c r="R791"/>
  <c r="R790"/>
  <c r="P791"/>
  <c r="P790"/>
  <c r="BK791"/>
  <c r="BK790"/>
  <c r="J790"/>
  <c r="J791"/>
  <c r="BE791"/>
  <c r="J80"/>
  <c r="BI787"/>
  <c r="BH787"/>
  <c r="BG787"/>
  <c r="BF787"/>
  <c r="T787"/>
  <c r="R787"/>
  <c r="P787"/>
  <c r="BK787"/>
  <c r="J787"/>
  <c r="BE787"/>
  <c r="BI785"/>
  <c r="BH785"/>
  <c r="BG785"/>
  <c r="BF785"/>
  <c r="T785"/>
  <c r="R785"/>
  <c r="P785"/>
  <c r="BK785"/>
  <c r="J785"/>
  <c r="BE785"/>
  <c r="BI783"/>
  <c r="BH783"/>
  <c r="BG783"/>
  <c r="BF783"/>
  <c r="T783"/>
  <c r="T782"/>
  <c r="R783"/>
  <c r="R782"/>
  <c r="P783"/>
  <c r="P782"/>
  <c r="BK783"/>
  <c r="BK782"/>
  <c r="J782"/>
  <c r="J783"/>
  <c r="BE783"/>
  <c r="J79"/>
  <c r="BI779"/>
  <c r="BH779"/>
  <c r="BG779"/>
  <c r="BF779"/>
  <c r="T779"/>
  <c r="R779"/>
  <c r="P779"/>
  <c r="BK779"/>
  <c r="J779"/>
  <c r="BE779"/>
  <c r="BI776"/>
  <c r="BH776"/>
  <c r="BG776"/>
  <c r="BF776"/>
  <c r="T776"/>
  <c r="R776"/>
  <c r="P776"/>
  <c r="BK776"/>
  <c r="J776"/>
  <c r="BE776"/>
  <c r="BI773"/>
  <c r="BH773"/>
  <c r="BG773"/>
  <c r="BF773"/>
  <c r="T773"/>
  <c r="R773"/>
  <c r="P773"/>
  <c r="BK773"/>
  <c r="J773"/>
  <c r="BE773"/>
  <c r="BI771"/>
  <c r="BH771"/>
  <c r="BG771"/>
  <c r="BF771"/>
  <c r="T771"/>
  <c r="R771"/>
  <c r="P771"/>
  <c r="BK771"/>
  <c r="J771"/>
  <c r="BE771"/>
  <c r="BI768"/>
  <c r="BH768"/>
  <c r="BG768"/>
  <c r="BF768"/>
  <c r="T768"/>
  <c r="R768"/>
  <c r="P768"/>
  <c r="BK768"/>
  <c r="J768"/>
  <c r="BE768"/>
  <c r="BI766"/>
  <c r="BH766"/>
  <c r="BG766"/>
  <c r="BF766"/>
  <c r="T766"/>
  <c r="R766"/>
  <c r="P766"/>
  <c r="BK766"/>
  <c r="J766"/>
  <c r="BE766"/>
  <c r="BI762"/>
  <c r="BH762"/>
  <c r="BG762"/>
  <c r="BF762"/>
  <c r="T762"/>
  <c r="R762"/>
  <c r="P762"/>
  <c r="BK762"/>
  <c r="J762"/>
  <c r="BE762"/>
  <c r="BI759"/>
  <c r="BH759"/>
  <c r="BG759"/>
  <c r="BF759"/>
  <c r="T759"/>
  <c r="R759"/>
  <c r="P759"/>
  <c r="BK759"/>
  <c r="J759"/>
  <c r="BE759"/>
  <c r="BI757"/>
  <c r="BH757"/>
  <c r="BG757"/>
  <c r="BF757"/>
  <c r="T757"/>
  <c r="R757"/>
  <c r="P757"/>
  <c r="BK757"/>
  <c r="J757"/>
  <c r="BE757"/>
  <c r="BI755"/>
  <c r="BH755"/>
  <c r="BG755"/>
  <c r="BF755"/>
  <c r="T755"/>
  <c r="R755"/>
  <c r="P755"/>
  <c r="BK755"/>
  <c r="J755"/>
  <c r="BE755"/>
  <c r="BI752"/>
  <c r="BH752"/>
  <c r="BG752"/>
  <c r="BF752"/>
  <c r="T752"/>
  <c r="R752"/>
  <c r="P752"/>
  <c r="BK752"/>
  <c r="J752"/>
  <c r="BE752"/>
  <c r="BI750"/>
  <c r="BH750"/>
  <c r="BG750"/>
  <c r="BF750"/>
  <c r="T750"/>
  <c r="R750"/>
  <c r="P750"/>
  <c r="BK750"/>
  <c r="J750"/>
  <c r="BE750"/>
  <c r="BI747"/>
  <c r="BH747"/>
  <c r="BG747"/>
  <c r="BF747"/>
  <c r="T747"/>
  <c r="R747"/>
  <c r="P747"/>
  <c r="BK747"/>
  <c r="J747"/>
  <c r="BE747"/>
  <c r="BI743"/>
  <c r="BH743"/>
  <c r="BG743"/>
  <c r="BF743"/>
  <c r="T743"/>
  <c r="R743"/>
  <c r="P743"/>
  <c r="BK743"/>
  <c r="J743"/>
  <c r="BE743"/>
  <c r="BI739"/>
  <c r="BH739"/>
  <c r="BG739"/>
  <c r="BF739"/>
  <c r="T739"/>
  <c r="R739"/>
  <c r="P739"/>
  <c r="BK739"/>
  <c r="J739"/>
  <c r="BE739"/>
  <c r="BI736"/>
  <c r="BH736"/>
  <c r="BG736"/>
  <c r="BF736"/>
  <c r="T736"/>
  <c r="R736"/>
  <c r="P736"/>
  <c r="BK736"/>
  <c r="J736"/>
  <c r="BE736"/>
  <c r="BI732"/>
  <c r="BH732"/>
  <c r="BG732"/>
  <c r="BF732"/>
  <c r="T732"/>
  <c r="R732"/>
  <c r="P732"/>
  <c r="BK732"/>
  <c r="J732"/>
  <c r="BE732"/>
  <c r="BI727"/>
  <c r="BH727"/>
  <c r="BG727"/>
  <c r="BF727"/>
  <c r="T727"/>
  <c r="R727"/>
  <c r="P727"/>
  <c r="BK727"/>
  <c r="J727"/>
  <c r="BE727"/>
  <c r="BI725"/>
  <c r="BH725"/>
  <c r="BG725"/>
  <c r="BF725"/>
  <c r="T725"/>
  <c r="R725"/>
  <c r="P725"/>
  <c r="BK725"/>
  <c r="J725"/>
  <c r="BE725"/>
  <c r="BI723"/>
  <c r="BH723"/>
  <c r="BG723"/>
  <c r="BF723"/>
  <c r="T723"/>
  <c r="T722"/>
  <c r="R723"/>
  <c r="R722"/>
  <c r="P723"/>
  <c r="P722"/>
  <c r="BK723"/>
  <c r="BK722"/>
  <c r="J722"/>
  <c r="J723"/>
  <c r="BE723"/>
  <c r="J78"/>
  <c r="BI719"/>
  <c r="BH719"/>
  <c r="BG719"/>
  <c r="BF719"/>
  <c r="T719"/>
  <c r="R719"/>
  <c r="P719"/>
  <c r="BK719"/>
  <c r="J719"/>
  <c r="BE719"/>
  <c r="BI717"/>
  <c r="BH717"/>
  <c r="BG717"/>
  <c r="BF717"/>
  <c r="T717"/>
  <c r="R717"/>
  <c r="P717"/>
  <c r="BK717"/>
  <c r="J717"/>
  <c r="BE717"/>
  <c r="BI712"/>
  <c r="BH712"/>
  <c r="BG712"/>
  <c r="BF712"/>
  <c r="T712"/>
  <c r="R712"/>
  <c r="P712"/>
  <c r="BK712"/>
  <c r="J712"/>
  <c r="BE712"/>
  <c r="BI707"/>
  <c r="BH707"/>
  <c r="BG707"/>
  <c r="BF707"/>
  <c r="T707"/>
  <c r="R707"/>
  <c r="P707"/>
  <c r="BK707"/>
  <c r="J707"/>
  <c r="BE707"/>
  <c r="BI705"/>
  <c r="BH705"/>
  <c r="BG705"/>
  <c r="BF705"/>
  <c r="T705"/>
  <c r="R705"/>
  <c r="P705"/>
  <c r="BK705"/>
  <c r="J705"/>
  <c r="BE705"/>
  <c r="BI703"/>
  <c r="BH703"/>
  <c r="BG703"/>
  <c r="BF703"/>
  <c r="T703"/>
  <c r="T702"/>
  <c r="R703"/>
  <c r="R702"/>
  <c r="P703"/>
  <c r="P702"/>
  <c r="BK703"/>
  <c r="BK702"/>
  <c r="J702"/>
  <c r="J703"/>
  <c r="BE703"/>
  <c r="J77"/>
  <c r="BI700"/>
  <c r="BH700"/>
  <c r="BG700"/>
  <c r="BF700"/>
  <c r="T700"/>
  <c r="R700"/>
  <c r="P700"/>
  <c r="BK700"/>
  <c r="J700"/>
  <c r="BE700"/>
  <c r="BI695"/>
  <c r="BH695"/>
  <c r="BG695"/>
  <c r="BF695"/>
  <c r="T695"/>
  <c r="R695"/>
  <c r="P695"/>
  <c r="BK695"/>
  <c r="J695"/>
  <c r="BE695"/>
  <c r="BI693"/>
  <c r="BH693"/>
  <c r="BG693"/>
  <c r="BF693"/>
  <c r="T693"/>
  <c r="R693"/>
  <c r="P693"/>
  <c r="BK693"/>
  <c r="J693"/>
  <c r="BE693"/>
  <c r="BI688"/>
  <c r="BH688"/>
  <c r="BG688"/>
  <c r="BF688"/>
  <c r="T688"/>
  <c r="R688"/>
  <c r="P688"/>
  <c r="BK688"/>
  <c r="J688"/>
  <c r="BE688"/>
  <c r="BI686"/>
  <c r="BH686"/>
  <c r="BG686"/>
  <c r="BF686"/>
  <c r="T686"/>
  <c r="R686"/>
  <c r="P686"/>
  <c r="BK686"/>
  <c r="J686"/>
  <c r="BE686"/>
  <c r="BI682"/>
  <c r="BH682"/>
  <c r="BG682"/>
  <c r="BF682"/>
  <c r="T682"/>
  <c r="T681"/>
  <c r="R682"/>
  <c r="R681"/>
  <c r="P682"/>
  <c r="P681"/>
  <c r="BK682"/>
  <c r="BK681"/>
  <c r="J681"/>
  <c r="J682"/>
  <c r="BE682"/>
  <c r="J76"/>
  <c r="BI678"/>
  <c r="BH678"/>
  <c r="BG678"/>
  <c r="BF678"/>
  <c r="T678"/>
  <c r="R678"/>
  <c r="P678"/>
  <c r="BK678"/>
  <c r="J678"/>
  <c r="BE678"/>
  <c r="BI676"/>
  <c r="BH676"/>
  <c r="BG676"/>
  <c r="BF676"/>
  <c r="T676"/>
  <c r="R676"/>
  <c r="P676"/>
  <c r="BK676"/>
  <c r="J676"/>
  <c r="BE676"/>
  <c r="BI672"/>
  <c r="BH672"/>
  <c r="BG672"/>
  <c r="BF672"/>
  <c r="T672"/>
  <c r="R672"/>
  <c r="P672"/>
  <c r="BK672"/>
  <c r="J672"/>
  <c r="BE672"/>
  <c r="BI670"/>
  <c r="BH670"/>
  <c r="BG670"/>
  <c r="BF670"/>
  <c r="T670"/>
  <c r="R670"/>
  <c r="P670"/>
  <c r="BK670"/>
  <c r="J670"/>
  <c r="BE670"/>
  <c r="BI666"/>
  <c r="BH666"/>
  <c r="BG666"/>
  <c r="BF666"/>
  <c r="T666"/>
  <c r="R666"/>
  <c r="P666"/>
  <c r="BK666"/>
  <c r="J666"/>
  <c r="BE666"/>
  <c r="BI664"/>
  <c r="BH664"/>
  <c r="BG664"/>
  <c r="BF664"/>
  <c r="T664"/>
  <c r="R664"/>
  <c r="P664"/>
  <c r="BK664"/>
  <c r="J664"/>
  <c r="BE664"/>
  <c r="BI660"/>
  <c r="BH660"/>
  <c r="BG660"/>
  <c r="BF660"/>
  <c r="T660"/>
  <c r="R660"/>
  <c r="P660"/>
  <c r="BK660"/>
  <c r="J660"/>
  <c r="BE660"/>
  <c r="BI658"/>
  <c r="BH658"/>
  <c r="BG658"/>
  <c r="BF658"/>
  <c r="T658"/>
  <c r="R658"/>
  <c r="P658"/>
  <c r="BK658"/>
  <c r="J658"/>
  <c r="BE658"/>
  <c r="BI656"/>
  <c r="BH656"/>
  <c r="BG656"/>
  <c r="BF656"/>
  <c r="T656"/>
  <c r="R656"/>
  <c r="P656"/>
  <c r="BK656"/>
  <c r="J656"/>
  <c r="BE656"/>
  <c r="BI652"/>
  <c r="BH652"/>
  <c r="BG652"/>
  <c r="BF652"/>
  <c r="T652"/>
  <c r="R652"/>
  <c r="P652"/>
  <c r="BK652"/>
  <c r="J652"/>
  <c r="BE652"/>
  <c r="BI650"/>
  <c r="BH650"/>
  <c r="BG650"/>
  <c r="BF650"/>
  <c r="T650"/>
  <c r="R650"/>
  <c r="P650"/>
  <c r="BK650"/>
  <c r="J650"/>
  <c r="BE650"/>
  <c r="BI646"/>
  <c r="BH646"/>
  <c r="BG646"/>
  <c r="BF646"/>
  <c r="T646"/>
  <c r="T645"/>
  <c r="R646"/>
  <c r="R645"/>
  <c r="P646"/>
  <c r="P645"/>
  <c r="BK646"/>
  <c r="BK645"/>
  <c r="J645"/>
  <c r="J646"/>
  <c r="BE646"/>
  <c r="J75"/>
  <c r="BI642"/>
  <c r="BH642"/>
  <c r="BG642"/>
  <c r="BF642"/>
  <c r="T642"/>
  <c r="R642"/>
  <c r="P642"/>
  <c r="BK642"/>
  <c r="J642"/>
  <c r="BE642"/>
  <c r="BI639"/>
  <c r="BH639"/>
  <c r="BG639"/>
  <c r="BF639"/>
  <c r="T639"/>
  <c r="R639"/>
  <c r="P639"/>
  <c r="BK639"/>
  <c r="J639"/>
  <c r="BE639"/>
  <c r="BI635"/>
  <c r="BH635"/>
  <c r="BG635"/>
  <c r="BF635"/>
  <c r="T635"/>
  <c r="R635"/>
  <c r="P635"/>
  <c r="BK635"/>
  <c r="J635"/>
  <c r="BE635"/>
  <c r="BI631"/>
  <c r="BH631"/>
  <c r="BG631"/>
  <c r="BF631"/>
  <c r="T631"/>
  <c r="T630"/>
  <c r="R631"/>
  <c r="R630"/>
  <c r="P631"/>
  <c r="P630"/>
  <c r="BK631"/>
  <c r="BK630"/>
  <c r="J630"/>
  <c r="J631"/>
  <c r="BE631"/>
  <c r="J74"/>
  <c r="BI627"/>
  <c r="BH627"/>
  <c r="BG627"/>
  <c r="BF627"/>
  <c r="T627"/>
  <c r="R627"/>
  <c r="P627"/>
  <c r="BK627"/>
  <c r="J627"/>
  <c r="BE627"/>
  <c r="BI624"/>
  <c r="BH624"/>
  <c r="BG624"/>
  <c r="BF624"/>
  <c r="T624"/>
  <c r="R624"/>
  <c r="P624"/>
  <c r="BK624"/>
  <c r="J624"/>
  <c r="BE624"/>
  <c r="BI621"/>
  <c r="BH621"/>
  <c r="BG621"/>
  <c r="BF621"/>
  <c r="T621"/>
  <c r="T620"/>
  <c r="R621"/>
  <c r="R620"/>
  <c r="P621"/>
  <c r="P620"/>
  <c r="BK621"/>
  <c r="BK620"/>
  <c r="J620"/>
  <c r="J621"/>
  <c r="BE621"/>
  <c r="J73"/>
  <c r="BI617"/>
  <c r="BH617"/>
  <c r="BG617"/>
  <c r="BF617"/>
  <c r="T617"/>
  <c r="R617"/>
  <c r="P617"/>
  <c r="BK617"/>
  <c r="J617"/>
  <c r="BE617"/>
  <c r="BI614"/>
  <c r="BH614"/>
  <c r="BG614"/>
  <c r="BF614"/>
  <c r="T614"/>
  <c r="R614"/>
  <c r="P614"/>
  <c r="BK614"/>
  <c r="J614"/>
  <c r="BE614"/>
  <c r="BI608"/>
  <c r="BH608"/>
  <c r="BG608"/>
  <c r="BF608"/>
  <c r="T608"/>
  <c r="R608"/>
  <c r="P608"/>
  <c r="BK608"/>
  <c r="J608"/>
  <c r="BE608"/>
  <c r="BI603"/>
  <c r="BH603"/>
  <c r="BG603"/>
  <c r="BF603"/>
  <c r="T603"/>
  <c r="R603"/>
  <c r="P603"/>
  <c r="BK603"/>
  <c r="J603"/>
  <c r="BE603"/>
  <c r="BI598"/>
  <c r="BH598"/>
  <c r="BG598"/>
  <c r="BF598"/>
  <c r="T598"/>
  <c r="R598"/>
  <c r="P598"/>
  <c r="BK598"/>
  <c r="J598"/>
  <c r="BE598"/>
  <c r="BI593"/>
  <c r="BH593"/>
  <c r="BG593"/>
  <c r="BF593"/>
  <c r="T593"/>
  <c r="T592"/>
  <c r="R593"/>
  <c r="R592"/>
  <c r="P593"/>
  <c r="P592"/>
  <c r="BK593"/>
  <c r="BK592"/>
  <c r="J592"/>
  <c r="J593"/>
  <c r="BE593"/>
  <c r="J72"/>
  <c r="BI589"/>
  <c r="BH589"/>
  <c r="BG589"/>
  <c r="BF589"/>
  <c r="T589"/>
  <c r="R589"/>
  <c r="P589"/>
  <c r="BK589"/>
  <c r="J589"/>
  <c r="BE589"/>
  <c r="BI586"/>
  <c r="BH586"/>
  <c r="BG586"/>
  <c r="BF586"/>
  <c r="T586"/>
  <c r="R586"/>
  <c r="P586"/>
  <c r="BK586"/>
  <c r="J586"/>
  <c r="BE586"/>
  <c r="BI583"/>
  <c r="BH583"/>
  <c r="BG583"/>
  <c r="BF583"/>
  <c r="T583"/>
  <c r="R583"/>
  <c r="P583"/>
  <c r="BK583"/>
  <c r="J583"/>
  <c r="BE583"/>
  <c r="BI581"/>
  <c r="BH581"/>
  <c r="BG581"/>
  <c r="BF581"/>
  <c r="T581"/>
  <c r="R581"/>
  <c r="P581"/>
  <c r="BK581"/>
  <c r="J581"/>
  <c r="BE581"/>
  <c r="BI579"/>
  <c r="BH579"/>
  <c r="BG579"/>
  <c r="BF579"/>
  <c r="T579"/>
  <c r="R579"/>
  <c r="P579"/>
  <c r="BK579"/>
  <c r="J579"/>
  <c r="BE579"/>
  <c r="BI577"/>
  <c r="BH577"/>
  <c r="BG577"/>
  <c r="BF577"/>
  <c r="T577"/>
  <c r="R577"/>
  <c r="P577"/>
  <c r="BK577"/>
  <c r="J577"/>
  <c r="BE577"/>
  <c r="BI574"/>
  <c r="BH574"/>
  <c r="BG574"/>
  <c r="BF574"/>
  <c r="T574"/>
  <c r="R574"/>
  <c r="P574"/>
  <c r="BK574"/>
  <c r="J574"/>
  <c r="BE574"/>
  <c r="BI571"/>
  <c r="BH571"/>
  <c r="BG571"/>
  <c r="BF571"/>
  <c r="T571"/>
  <c r="R571"/>
  <c r="P571"/>
  <c r="BK571"/>
  <c r="J571"/>
  <c r="BE571"/>
  <c r="BI567"/>
  <c r="BH567"/>
  <c r="BG567"/>
  <c r="BF567"/>
  <c r="T567"/>
  <c r="R567"/>
  <c r="P567"/>
  <c r="BK567"/>
  <c r="J567"/>
  <c r="BE567"/>
  <c r="BI565"/>
  <c r="BH565"/>
  <c r="BG565"/>
  <c r="BF565"/>
  <c r="T565"/>
  <c r="R565"/>
  <c r="P565"/>
  <c r="BK565"/>
  <c r="J565"/>
  <c r="BE565"/>
  <c r="BI563"/>
  <c r="BH563"/>
  <c r="BG563"/>
  <c r="BF563"/>
  <c r="T563"/>
  <c r="R563"/>
  <c r="P563"/>
  <c r="BK563"/>
  <c r="J563"/>
  <c r="BE563"/>
  <c r="BI561"/>
  <c r="BH561"/>
  <c r="BG561"/>
  <c r="BF561"/>
  <c r="T561"/>
  <c r="R561"/>
  <c r="P561"/>
  <c r="BK561"/>
  <c r="J561"/>
  <c r="BE561"/>
  <c r="BI558"/>
  <c r="BH558"/>
  <c r="BG558"/>
  <c r="BF558"/>
  <c r="T558"/>
  <c r="R558"/>
  <c r="P558"/>
  <c r="BK558"/>
  <c r="J558"/>
  <c r="BE558"/>
  <c r="BI555"/>
  <c r="BH555"/>
  <c r="BG555"/>
  <c r="BF555"/>
  <c r="T555"/>
  <c r="R555"/>
  <c r="P555"/>
  <c r="BK555"/>
  <c r="J555"/>
  <c r="BE555"/>
  <c r="BI552"/>
  <c r="BH552"/>
  <c r="BG552"/>
  <c r="BF552"/>
  <c r="T552"/>
  <c r="R552"/>
  <c r="P552"/>
  <c r="BK552"/>
  <c r="J552"/>
  <c r="BE552"/>
  <c r="BI550"/>
  <c r="BH550"/>
  <c r="BG550"/>
  <c r="BF550"/>
  <c r="T550"/>
  <c r="R550"/>
  <c r="P550"/>
  <c r="BK550"/>
  <c r="J550"/>
  <c r="BE550"/>
  <c r="BI547"/>
  <c r="BH547"/>
  <c r="BG547"/>
  <c r="BF547"/>
  <c r="T547"/>
  <c r="R547"/>
  <c r="P547"/>
  <c r="BK547"/>
  <c r="J547"/>
  <c r="BE547"/>
  <c r="BI545"/>
  <c r="BH545"/>
  <c r="BG545"/>
  <c r="BF545"/>
  <c r="T545"/>
  <c r="T544"/>
  <c r="R545"/>
  <c r="R544"/>
  <c r="P545"/>
  <c r="P544"/>
  <c r="BK545"/>
  <c r="BK544"/>
  <c r="J544"/>
  <c r="J545"/>
  <c r="BE545"/>
  <c r="J71"/>
  <c r="BI541"/>
  <c r="BH541"/>
  <c r="BG541"/>
  <c r="BF541"/>
  <c r="T541"/>
  <c r="R541"/>
  <c r="P541"/>
  <c r="BK541"/>
  <c r="J541"/>
  <c r="BE541"/>
  <c r="BI538"/>
  <c r="BH538"/>
  <c r="BG538"/>
  <c r="BF538"/>
  <c r="T538"/>
  <c r="R538"/>
  <c r="P538"/>
  <c r="BK538"/>
  <c r="J538"/>
  <c r="BE538"/>
  <c r="BI536"/>
  <c r="BH536"/>
  <c r="BG536"/>
  <c r="BF536"/>
  <c r="T536"/>
  <c r="R536"/>
  <c r="P536"/>
  <c r="BK536"/>
  <c r="J536"/>
  <c r="BE536"/>
  <c r="BI526"/>
  <c r="BH526"/>
  <c r="BG526"/>
  <c r="BF526"/>
  <c r="T526"/>
  <c r="R526"/>
  <c r="P526"/>
  <c r="BK526"/>
  <c r="J526"/>
  <c r="BE526"/>
  <c r="BI516"/>
  <c r="BH516"/>
  <c r="BG516"/>
  <c r="BF516"/>
  <c r="T516"/>
  <c r="R516"/>
  <c r="P516"/>
  <c r="BK516"/>
  <c r="J516"/>
  <c r="BE516"/>
  <c r="BI514"/>
  <c r="BH514"/>
  <c r="BG514"/>
  <c r="BF514"/>
  <c r="T514"/>
  <c r="R514"/>
  <c r="P514"/>
  <c r="BK514"/>
  <c r="J514"/>
  <c r="BE514"/>
  <c r="BI511"/>
  <c r="BH511"/>
  <c r="BG511"/>
  <c r="BF511"/>
  <c r="T511"/>
  <c r="R511"/>
  <c r="P511"/>
  <c r="BK511"/>
  <c r="J511"/>
  <c r="BE511"/>
  <c r="BI508"/>
  <c r="BH508"/>
  <c r="BG508"/>
  <c r="BF508"/>
  <c r="T508"/>
  <c r="R508"/>
  <c r="P508"/>
  <c r="BK508"/>
  <c r="J508"/>
  <c r="BE508"/>
  <c r="BI498"/>
  <c r="BH498"/>
  <c r="BG498"/>
  <c r="BF498"/>
  <c r="T498"/>
  <c r="R498"/>
  <c r="P498"/>
  <c r="BK498"/>
  <c r="J498"/>
  <c r="BE498"/>
  <c r="BI495"/>
  <c r="BH495"/>
  <c r="BG495"/>
  <c r="BF495"/>
  <c r="T495"/>
  <c r="R495"/>
  <c r="P495"/>
  <c r="BK495"/>
  <c r="J495"/>
  <c r="BE495"/>
  <c r="BI485"/>
  <c r="BH485"/>
  <c r="BG485"/>
  <c r="BF485"/>
  <c r="T485"/>
  <c r="R485"/>
  <c r="P485"/>
  <c r="BK485"/>
  <c r="J485"/>
  <c r="BE485"/>
  <c r="BI483"/>
  <c r="BH483"/>
  <c r="BG483"/>
  <c r="BF483"/>
  <c r="T483"/>
  <c r="R483"/>
  <c r="P483"/>
  <c r="BK483"/>
  <c r="J483"/>
  <c r="BE483"/>
  <c r="BI480"/>
  <c r="BH480"/>
  <c r="BG480"/>
  <c r="BF480"/>
  <c r="T480"/>
  <c r="R480"/>
  <c r="P480"/>
  <c r="BK480"/>
  <c r="J480"/>
  <c r="BE480"/>
  <c r="BI478"/>
  <c r="BH478"/>
  <c r="BG478"/>
  <c r="BF478"/>
  <c r="T478"/>
  <c r="R478"/>
  <c r="P478"/>
  <c r="BK478"/>
  <c r="J478"/>
  <c r="BE478"/>
  <c r="BI469"/>
  <c r="BH469"/>
  <c r="BG469"/>
  <c r="BF469"/>
  <c r="T469"/>
  <c r="T468"/>
  <c r="R469"/>
  <c r="R468"/>
  <c r="P469"/>
  <c r="P468"/>
  <c r="BK469"/>
  <c r="BK468"/>
  <c r="J468"/>
  <c r="J469"/>
  <c r="BE469"/>
  <c r="J70"/>
  <c r="BI465"/>
  <c r="BH465"/>
  <c r="BG465"/>
  <c r="BF465"/>
  <c r="T465"/>
  <c r="R465"/>
  <c r="P465"/>
  <c r="BK465"/>
  <c r="J465"/>
  <c r="BE465"/>
  <c r="BI462"/>
  <c r="BH462"/>
  <c r="BG462"/>
  <c r="BF462"/>
  <c r="T462"/>
  <c r="R462"/>
  <c r="P462"/>
  <c r="BK462"/>
  <c r="J462"/>
  <c r="BE462"/>
  <c r="BI460"/>
  <c r="BH460"/>
  <c r="BG460"/>
  <c r="BF460"/>
  <c r="T460"/>
  <c r="R460"/>
  <c r="P460"/>
  <c r="BK460"/>
  <c r="J460"/>
  <c r="BE460"/>
  <c r="BI451"/>
  <c r="BH451"/>
  <c r="BG451"/>
  <c r="BF451"/>
  <c r="T451"/>
  <c r="R451"/>
  <c r="P451"/>
  <c r="BK451"/>
  <c r="J451"/>
  <c r="BE451"/>
  <c r="BI446"/>
  <c r="BH446"/>
  <c r="BG446"/>
  <c r="BF446"/>
  <c r="T446"/>
  <c r="R446"/>
  <c r="P446"/>
  <c r="BK446"/>
  <c r="J446"/>
  <c r="BE446"/>
  <c r="BI441"/>
  <c r="BH441"/>
  <c r="BG441"/>
  <c r="BF441"/>
  <c r="T441"/>
  <c r="R441"/>
  <c r="P441"/>
  <c r="BK441"/>
  <c r="J441"/>
  <c r="BE441"/>
  <c r="BI435"/>
  <c r="BH435"/>
  <c r="BG435"/>
  <c r="BF435"/>
  <c r="T435"/>
  <c r="R435"/>
  <c r="P435"/>
  <c r="BK435"/>
  <c r="J435"/>
  <c r="BE435"/>
  <c r="BI429"/>
  <c r="BH429"/>
  <c r="BG429"/>
  <c r="BF429"/>
  <c r="T429"/>
  <c r="T428"/>
  <c r="R429"/>
  <c r="R428"/>
  <c r="P429"/>
  <c r="P428"/>
  <c r="BK429"/>
  <c r="BK428"/>
  <c r="J428"/>
  <c r="J429"/>
  <c r="BE429"/>
  <c r="J69"/>
  <c r="BI425"/>
  <c r="BH425"/>
  <c r="BG425"/>
  <c r="BF425"/>
  <c r="T425"/>
  <c r="R425"/>
  <c r="P425"/>
  <c r="BK425"/>
  <c r="J425"/>
  <c r="BE425"/>
  <c r="BI422"/>
  <c r="BH422"/>
  <c r="BG422"/>
  <c r="BF422"/>
  <c r="T422"/>
  <c r="R422"/>
  <c r="P422"/>
  <c r="BK422"/>
  <c r="J422"/>
  <c r="BE422"/>
  <c r="BI409"/>
  <c r="BH409"/>
  <c r="BG409"/>
  <c r="BF409"/>
  <c r="T409"/>
  <c r="T408"/>
  <c r="R409"/>
  <c r="R408"/>
  <c r="P409"/>
  <c r="P408"/>
  <c r="BK409"/>
  <c r="BK408"/>
  <c r="J408"/>
  <c r="J409"/>
  <c r="BE409"/>
  <c r="J68"/>
  <c r="BI405"/>
  <c r="BH405"/>
  <c r="BG405"/>
  <c r="BF405"/>
  <c r="T405"/>
  <c r="R405"/>
  <c r="P405"/>
  <c r="BK405"/>
  <c r="J405"/>
  <c r="BE405"/>
  <c r="BI400"/>
  <c r="BH400"/>
  <c r="BG400"/>
  <c r="BF400"/>
  <c r="T400"/>
  <c r="T399"/>
  <c r="T398"/>
  <c r="R400"/>
  <c r="R399"/>
  <c r="R398"/>
  <c r="P400"/>
  <c r="P399"/>
  <c r="P398"/>
  <c r="BK400"/>
  <c r="BK399"/>
  <c r="J399"/>
  <c r="BK398"/>
  <c r="J398"/>
  <c r="J400"/>
  <c r="BE400"/>
  <c r="J67"/>
  <c r="J66"/>
  <c r="BI395"/>
  <c r="BH395"/>
  <c r="BG395"/>
  <c r="BF395"/>
  <c r="T395"/>
  <c r="R395"/>
  <c r="P395"/>
  <c r="BK395"/>
  <c r="J395"/>
  <c r="BE395"/>
  <c r="BI392"/>
  <c r="BH392"/>
  <c r="BG392"/>
  <c r="BF392"/>
  <c r="T392"/>
  <c r="T391"/>
  <c r="R392"/>
  <c r="R391"/>
  <c r="P392"/>
  <c r="P391"/>
  <c r="BK392"/>
  <c r="BK391"/>
  <c r="J391"/>
  <c r="J392"/>
  <c r="BE392"/>
  <c r="J65"/>
  <c r="BI388"/>
  <c r="BH388"/>
  <c r="BG388"/>
  <c r="BF388"/>
  <c r="T388"/>
  <c r="R388"/>
  <c r="P388"/>
  <c r="BK388"/>
  <c r="J388"/>
  <c r="BE388"/>
  <c r="BI384"/>
  <c r="BH384"/>
  <c r="BG384"/>
  <c r="BF384"/>
  <c r="T384"/>
  <c r="R384"/>
  <c r="P384"/>
  <c r="BK384"/>
  <c r="J384"/>
  <c r="BE384"/>
  <c r="BI381"/>
  <c r="BH381"/>
  <c r="BG381"/>
  <c r="BF381"/>
  <c r="T381"/>
  <c r="R381"/>
  <c r="P381"/>
  <c r="BK381"/>
  <c r="J381"/>
  <c r="BE381"/>
  <c r="BI378"/>
  <c r="BH378"/>
  <c r="BG378"/>
  <c r="BF378"/>
  <c r="T378"/>
  <c r="R378"/>
  <c r="P378"/>
  <c r="BK378"/>
  <c r="J378"/>
  <c r="BE378"/>
  <c r="BI375"/>
  <c r="BH375"/>
  <c r="BG375"/>
  <c r="BF375"/>
  <c r="T375"/>
  <c r="T374"/>
  <c r="R375"/>
  <c r="R374"/>
  <c r="P375"/>
  <c r="P374"/>
  <c r="BK375"/>
  <c r="BK374"/>
  <c r="J374"/>
  <c r="J375"/>
  <c r="BE375"/>
  <c r="J64"/>
  <c r="BI366"/>
  <c r="BH366"/>
  <c r="BG366"/>
  <c r="BF366"/>
  <c r="T366"/>
  <c r="R366"/>
  <c r="P366"/>
  <c r="BK366"/>
  <c r="J366"/>
  <c r="BE366"/>
  <c r="BI345"/>
  <c r="BH345"/>
  <c r="BG345"/>
  <c r="BF345"/>
  <c r="T345"/>
  <c r="R345"/>
  <c r="P345"/>
  <c r="BK345"/>
  <c r="J345"/>
  <c r="BE345"/>
  <c r="BI332"/>
  <c r="BH332"/>
  <c r="BG332"/>
  <c r="BF332"/>
  <c r="T332"/>
  <c r="R332"/>
  <c r="P332"/>
  <c r="BK332"/>
  <c r="J332"/>
  <c r="BE332"/>
  <c r="BI323"/>
  <c r="BH323"/>
  <c r="BG323"/>
  <c r="BF323"/>
  <c r="T323"/>
  <c r="R323"/>
  <c r="P323"/>
  <c r="BK323"/>
  <c r="J323"/>
  <c r="BE323"/>
  <c r="BI317"/>
  <c r="BH317"/>
  <c r="BG317"/>
  <c r="BF317"/>
  <c r="T317"/>
  <c r="R317"/>
  <c r="P317"/>
  <c r="BK317"/>
  <c r="J317"/>
  <c r="BE317"/>
  <c r="BI312"/>
  <c r="BH312"/>
  <c r="BG312"/>
  <c r="BF312"/>
  <c r="T312"/>
  <c r="R312"/>
  <c r="P312"/>
  <c r="BK312"/>
  <c r="J312"/>
  <c r="BE312"/>
  <c r="BI308"/>
  <c r="BH308"/>
  <c r="BG308"/>
  <c r="BF308"/>
  <c r="T308"/>
  <c r="R308"/>
  <c r="P308"/>
  <c r="BK308"/>
  <c r="J308"/>
  <c r="BE308"/>
  <c r="BI302"/>
  <c r="BH302"/>
  <c r="BG302"/>
  <c r="BF302"/>
  <c r="T302"/>
  <c r="R302"/>
  <c r="P302"/>
  <c r="BK302"/>
  <c r="J302"/>
  <c r="BE302"/>
  <c r="BI291"/>
  <c r="BH291"/>
  <c r="BG291"/>
  <c r="BF291"/>
  <c r="T291"/>
  <c r="R291"/>
  <c r="P291"/>
  <c r="BK291"/>
  <c r="J291"/>
  <c r="BE291"/>
  <c r="BI286"/>
  <c r="BH286"/>
  <c r="BG286"/>
  <c r="BF286"/>
  <c r="T286"/>
  <c r="R286"/>
  <c r="P286"/>
  <c r="BK286"/>
  <c r="J286"/>
  <c r="BE286"/>
  <c r="BI274"/>
  <c r="BH274"/>
  <c r="BG274"/>
  <c r="BF274"/>
  <c r="T274"/>
  <c r="T273"/>
  <c r="R274"/>
  <c r="R273"/>
  <c r="P274"/>
  <c r="P273"/>
  <c r="BK274"/>
  <c r="BK273"/>
  <c r="J273"/>
  <c r="J274"/>
  <c r="BE274"/>
  <c r="J63"/>
  <c r="BI271"/>
  <c r="BH271"/>
  <c r="BG271"/>
  <c r="BF271"/>
  <c r="T271"/>
  <c r="R271"/>
  <c r="P271"/>
  <c r="BK271"/>
  <c r="J271"/>
  <c r="BE271"/>
  <c r="BI266"/>
  <c r="BH266"/>
  <c r="BG266"/>
  <c r="BF266"/>
  <c r="T266"/>
  <c r="R266"/>
  <c r="P266"/>
  <c r="BK266"/>
  <c r="J266"/>
  <c r="BE266"/>
  <c r="BI264"/>
  <c r="BH264"/>
  <c r="BG264"/>
  <c r="BF264"/>
  <c r="T264"/>
  <c r="R264"/>
  <c r="P264"/>
  <c r="BK264"/>
  <c r="J264"/>
  <c r="BE264"/>
  <c r="BI262"/>
  <c r="BH262"/>
  <c r="BG262"/>
  <c r="BF262"/>
  <c r="T262"/>
  <c r="R262"/>
  <c r="P262"/>
  <c r="BK262"/>
  <c r="J262"/>
  <c r="BE262"/>
  <c r="BI254"/>
  <c r="BH254"/>
  <c r="BG254"/>
  <c r="BF254"/>
  <c r="T254"/>
  <c r="R254"/>
  <c r="P254"/>
  <c r="BK254"/>
  <c r="J254"/>
  <c r="BE254"/>
  <c r="BI243"/>
  <c r="BH243"/>
  <c r="BG243"/>
  <c r="BF243"/>
  <c r="T243"/>
  <c r="R243"/>
  <c r="P243"/>
  <c r="BK243"/>
  <c r="J243"/>
  <c r="BE243"/>
  <c r="BI236"/>
  <c r="BH236"/>
  <c r="BG236"/>
  <c r="BF236"/>
  <c r="T236"/>
  <c r="R236"/>
  <c r="P236"/>
  <c r="BK236"/>
  <c r="J236"/>
  <c r="BE236"/>
  <c r="BI230"/>
  <c r="BH230"/>
  <c r="BG230"/>
  <c r="BF230"/>
  <c r="T230"/>
  <c r="R230"/>
  <c r="P230"/>
  <c r="BK230"/>
  <c r="J230"/>
  <c r="BE230"/>
  <c r="BI225"/>
  <c r="BH225"/>
  <c r="BG225"/>
  <c r="BF225"/>
  <c r="T225"/>
  <c r="R225"/>
  <c r="P225"/>
  <c r="BK225"/>
  <c r="J225"/>
  <c r="BE225"/>
  <c r="BI204"/>
  <c r="BH204"/>
  <c r="BG204"/>
  <c r="BF204"/>
  <c r="T204"/>
  <c r="R204"/>
  <c r="P204"/>
  <c r="BK204"/>
  <c r="J204"/>
  <c r="BE204"/>
  <c r="BI183"/>
  <c r="BH183"/>
  <c r="BG183"/>
  <c r="BF183"/>
  <c r="T183"/>
  <c r="R183"/>
  <c r="P183"/>
  <c r="BK183"/>
  <c r="J183"/>
  <c r="BE183"/>
  <c r="BI163"/>
  <c r="BH163"/>
  <c r="BG163"/>
  <c r="BF163"/>
  <c r="T163"/>
  <c r="R163"/>
  <c r="P163"/>
  <c r="BK163"/>
  <c r="J163"/>
  <c r="BE163"/>
  <c r="BI153"/>
  <c r="BH153"/>
  <c r="BG153"/>
  <c r="BF153"/>
  <c r="T153"/>
  <c r="R153"/>
  <c r="P153"/>
  <c r="BK153"/>
  <c r="J153"/>
  <c r="BE153"/>
  <c r="BI140"/>
  <c r="BH140"/>
  <c r="BG140"/>
  <c r="BF140"/>
  <c r="T140"/>
  <c r="R140"/>
  <c r="P140"/>
  <c r="BK140"/>
  <c r="J140"/>
  <c r="BE140"/>
  <c r="BI128"/>
  <c r="BH128"/>
  <c r="BG128"/>
  <c r="BF128"/>
  <c r="T128"/>
  <c r="T127"/>
  <c r="R128"/>
  <c r="R127"/>
  <c r="P128"/>
  <c r="P127"/>
  <c r="BK128"/>
  <c r="BK127"/>
  <c r="J127"/>
  <c r="J128"/>
  <c r="BE128"/>
  <c r="J62"/>
  <c r="BI121"/>
  <c r="BH121"/>
  <c r="BG121"/>
  <c r="BF121"/>
  <c r="T121"/>
  <c r="R121"/>
  <c r="P121"/>
  <c r="BK121"/>
  <c r="J121"/>
  <c r="BE121"/>
  <c r="BI115"/>
  <c r="BH115"/>
  <c r="BG115"/>
  <c r="BF115"/>
  <c r="T115"/>
  <c r="R115"/>
  <c r="P115"/>
  <c r="BK115"/>
  <c r="J115"/>
  <c r="BE115"/>
  <c r="BI109"/>
  <c r="F37"/>
  <c i="1" r="BD58"/>
  <c i="5" r="BH109"/>
  <c r="F36"/>
  <c i="1" r="BC58"/>
  <c i="5" r="BG109"/>
  <c r="F35"/>
  <c i="1" r="BB58"/>
  <c i="5" r="BF109"/>
  <c r="J34"/>
  <c i="1" r="AW58"/>
  <c i="5" r="F34"/>
  <c i="1" r="BA58"/>
  <c i="5" r="T109"/>
  <c r="T108"/>
  <c r="T107"/>
  <c r="T106"/>
  <c r="R109"/>
  <c r="R108"/>
  <c r="R107"/>
  <c r="R106"/>
  <c r="P109"/>
  <c r="P108"/>
  <c r="P107"/>
  <c r="P106"/>
  <c i="1" r="AU58"/>
  <c i="5" r="BK109"/>
  <c r="BK108"/>
  <c r="J108"/>
  <c r="BK107"/>
  <c r="J107"/>
  <c r="BK106"/>
  <c r="J106"/>
  <c r="J59"/>
  <c r="J30"/>
  <c i="1" r="AG58"/>
  <c i="5" r="J109"/>
  <c r="BE109"/>
  <c r="J33"/>
  <c i="1" r="AV58"/>
  <c i="5" r="F33"/>
  <c i="1" r="AZ58"/>
  <c i="5" r="J61"/>
  <c r="J60"/>
  <c r="J103"/>
  <c r="J102"/>
  <c r="F102"/>
  <c r="F100"/>
  <c r="E98"/>
  <c r="J55"/>
  <c r="J54"/>
  <c r="F54"/>
  <c r="F52"/>
  <c r="E50"/>
  <c r="J39"/>
  <c r="J18"/>
  <c r="E18"/>
  <c r="F103"/>
  <c r="F55"/>
  <c r="J17"/>
  <c r="J12"/>
  <c r="J100"/>
  <c r="J52"/>
  <c r="E7"/>
  <c r="E96"/>
  <c r="E48"/>
  <c i="4" r="J37"/>
  <c r="J36"/>
  <c i="1" r="AY57"/>
  <c i="4" r="J35"/>
  <c i="1" r="AX57"/>
  <c i="4" r="BI1208"/>
  <c r="BH1208"/>
  <c r="BG1208"/>
  <c r="BF1208"/>
  <c r="T1208"/>
  <c r="R1208"/>
  <c r="P1208"/>
  <c r="BK1208"/>
  <c r="J1208"/>
  <c r="BE1208"/>
  <c r="BI1206"/>
  <c r="BH1206"/>
  <c r="BG1206"/>
  <c r="BF1206"/>
  <c r="T1206"/>
  <c r="T1205"/>
  <c r="R1206"/>
  <c r="R1205"/>
  <c r="P1206"/>
  <c r="P1205"/>
  <c r="BK1206"/>
  <c r="BK1205"/>
  <c r="J1205"/>
  <c r="J1206"/>
  <c r="BE1206"/>
  <c r="J89"/>
  <c r="BI1203"/>
  <c r="BH1203"/>
  <c r="BG1203"/>
  <c r="BF1203"/>
  <c r="T1203"/>
  <c r="R1203"/>
  <c r="P1203"/>
  <c r="BK1203"/>
  <c r="J1203"/>
  <c r="BE1203"/>
  <c r="BI1201"/>
  <c r="BH1201"/>
  <c r="BG1201"/>
  <c r="BF1201"/>
  <c r="T1201"/>
  <c r="R1201"/>
  <c r="P1201"/>
  <c r="BK1201"/>
  <c r="J1201"/>
  <c r="BE1201"/>
  <c r="BI1199"/>
  <c r="BH1199"/>
  <c r="BG1199"/>
  <c r="BF1199"/>
  <c r="T1199"/>
  <c r="R1199"/>
  <c r="P1199"/>
  <c r="BK1199"/>
  <c r="J1199"/>
  <c r="BE1199"/>
  <c r="BI1197"/>
  <c r="BH1197"/>
  <c r="BG1197"/>
  <c r="BF1197"/>
  <c r="T1197"/>
  <c r="T1196"/>
  <c r="T1195"/>
  <c r="R1197"/>
  <c r="R1196"/>
  <c r="R1195"/>
  <c r="P1197"/>
  <c r="P1196"/>
  <c r="P1195"/>
  <c r="BK1197"/>
  <c r="BK1196"/>
  <c r="J1196"/>
  <c r="BK1195"/>
  <c r="J1195"/>
  <c r="J1197"/>
  <c r="BE1197"/>
  <c r="J88"/>
  <c r="J87"/>
  <c r="BI1183"/>
  <c r="BH1183"/>
  <c r="BG1183"/>
  <c r="BF1183"/>
  <c r="T1183"/>
  <c r="R1183"/>
  <c r="P1183"/>
  <c r="BK1183"/>
  <c r="J1183"/>
  <c r="BE1183"/>
  <c r="BI1171"/>
  <c r="BH1171"/>
  <c r="BG1171"/>
  <c r="BF1171"/>
  <c r="T1171"/>
  <c r="R1171"/>
  <c r="P1171"/>
  <c r="BK1171"/>
  <c r="J1171"/>
  <c r="BE1171"/>
  <c r="BI1159"/>
  <c r="BH1159"/>
  <c r="BG1159"/>
  <c r="BF1159"/>
  <c r="T1159"/>
  <c r="R1159"/>
  <c r="P1159"/>
  <c r="BK1159"/>
  <c r="J1159"/>
  <c r="BE1159"/>
  <c r="BI1147"/>
  <c r="BH1147"/>
  <c r="BG1147"/>
  <c r="BF1147"/>
  <c r="T1147"/>
  <c r="R1147"/>
  <c r="P1147"/>
  <c r="BK1147"/>
  <c r="J1147"/>
  <c r="BE1147"/>
  <c r="BI1116"/>
  <c r="BH1116"/>
  <c r="BG1116"/>
  <c r="BF1116"/>
  <c r="T1116"/>
  <c r="R1116"/>
  <c r="P1116"/>
  <c r="BK1116"/>
  <c r="J1116"/>
  <c r="BE1116"/>
  <c r="BI1084"/>
  <c r="BH1084"/>
  <c r="BG1084"/>
  <c r="BF1084"/>
  <c r="T1084"/>
  <c r="R1084"/>
  <c r="P1084"/>
  <c r="BK1084"/>
  <c r="J1084"/>
  <c r="BE1084"/>
  <c r="BI1053"/>
  <c r="BH1053"/>
  <c r="BG1053"/>
  <c r="BF1053"/>
  <c r="T1053"/>
  <c r="T1052"/>
  <c r="R1053"/>
  <c r="R1052"/>
  <c r="P1053"/>
  <c r="P1052"/>
  <c r="BK1053"/>
  <c r="BK1052"/>
  <c r="J1052"/>
  <c r="J1053"/>
  <c r="BE1053"/>
  <c r="J86"/>
  <c r="BI1048"/>
  <c r="BH1048"/>
  <c r="BG1048"/>
  <c r="BF1048"/>
  <c r="T1048"/>
  <c r="R1048"/>
  <c r="P1048"/>
  <c r="BK1048"/>
  <c r="J1048"/>
  <c r="BE1048"/>
  <c r="BI1044"/>
  <c r="BH1044"/>
  <c r="BG1044"/>
  <c r="BF1044"/>
  <c r="T1044"/>
  <c r="R1044"/>
  <c r="P1044"/>
  <c r="BK1044"/>
  <c r="J1044"/>
  <c r="BE1044"/>
  <c r="BI1040"/>
  <c r="BH1040"/>
  <c r="BG1040"/>
  <c r="BF1040"/>
  <c r="T1040"/>
  <c r="R1040"/>
  <c r="P1040"/>
  <c r="BK1040"/>
  <c r="J1040"/>
  <c r="BE1040"/>
  <c r="BI1036"/>
  <c r="BH1036"/>
  <c r="BG1036"/>
  <c r="BF1036"/>
  <c r="T1036"/>
  <c r="R1036"/>
  <c r="P1036"/>
  <c r="BK1036"/>
  <c r="J1036"/>
  <c r="BE1036"/>
  <c r="BI1032"/>
  <c r="BH1032"/>
  <c r="BG1032"/>
  <c r="BF1032"/>
  <c r="T1032"/>
  <c r="T1031"/>
  <c r="R1032"/>
  <c r="R1031"/>
  <c r="P1032"/>
  <c r="P1031"/>
  <c r="BK1032"/>
  <c r="BK1031"/>
  <c r="J1031"/>
  <c r="J1032"/>
  <c r="BE1032"/>
  <c r="J85"/>
  <c r="BI1028"/>
  <c r="BH1028"/>
  <c r="BG1028"/>
  <c r="BF1028"/>
  <c r="T1028"/>
  <c r="R1028"/>
  <c r="P1028"/>
  <c r="BK1028"/>
  <c r="J1028"/>
  <c r="BE1028"/>
  <c r="BI1025"/>
  <c r="BH1025"/>
  <c r="BG1025"/>
  <c r="BF1025"/>
  <c r="T1025"/>
  <c r="R1025"/>
  <c r="P1025"/>
  <c r="BK1025"/>
  <c r="J1025"/>
  <c r="BE1025"/>
  <c r="BI1022"/>
  <c r="BH1022"/>
  <c r="BG1022"/>
  <c r="BF1022"/>
  <c r="T1022"/>
  <c r="R1022"/>
  <c r="P1022"/>
  <c r="BK1022"/>
  <c r="J1022"/>
  <c r="BE1022"/>
  <c r="BI1013"/>
  <c r="BH1013"/>
  <c r="BG1013"/>
  <c r="BF1013"/>
  <c r="T1013"/>
  <c r="R1013"/>
  <c r="P1013"/>
  <c r="BK1013"/>
  <c r="J1013"/>
  <c r="BE1013"/>
  <c r="BI1011"/>
  <c r="BH1011"/>
  <c r="BG1011"/>
  <c r="BF1011"/>
  <c r="T1011"/>
  <c r="R1011"/>
  <c r="P1011"/>
  <c r="BK1011"/>
  <c r="J1011"/>
  <c r="BE1011"/>
  <c r="BI1008"/>
  <c r="BH1008"/>
  <c r="BG1008"/>
  <c r="BF1008"/>
  <c r="T1008"/>
  <c r="R1008"/>
  <c r="P1008"/>
  <c r="BK1008"/>
  <c r="J1008"/>
  <c r="BE1008"/>
  <c r="BI1003"/>
  <c r="BH1003"/>
  <c r="BG1003"/>
  <c r="BF1003"/>
  <c r="T1003"/>
  <c r="R1003"/>
  <c r="P1003"/>
  <c r="BK1003"/>
  <c r="J1003"/>
  <c r="BE1003"/>
  <c r="BI998"/>
  <c r="BH998"/>
  <c r="BG998"/>
  <c r="BF998"/>
  <c r="T998"/>
  <c r="R998"/>
  <c r="P998"/>
  <c r="BK998"/>
  <c r="J998"/>
  <c r="BE998"/>
  <c r="BI989"/>
  <c r="BH989"/>
  <c r="BG989"/>
  <c r="BF989"/>
  <c r="T989"/>
  <c r="R989"/>
  <c r="P989"/>
  <c r="BK989"/>
  <c r="J989"/>
  <c r="BE989"/>
  <c r="BI980"/>
  <c r="BH980"/>
  <c r="BG980"/>
  <c r="BF980"/>
  <c r="T980"/>
  <c r="R980"/>
  <c r="P980"/>
  <c r="BK980"/>
  <c r="J980"/>
  <c r="BE980"/>
  <c r="BI971"/>
  <c r="BH971"/>
  <c r="BG971"/>
  <c r="BF971"/>
  <c r="T971"/>
  <c r="R971"/>
  <c r="P971"/>
  <c r="BK971"/>
  <c r="J971"/>
  <c r="BE971"/>
  <c r="BI968"/>
  <c r="BH968"/>
  <c r="BG968"/>
  <c r="BF968"/>
  <c r="T968"/>
  <c r="R968"/>
  <c r="P968"/>
  <c r="BK968"/>
  <c r="J968"/>
  <c r="BE968"/>
  <c r="BI959"/>
  <c r="BH959"/>
  <c r="BG959"/>
  <c r="BF959"/>
  <c r="T959"/>
  <c r="T958"/>
  <c r="R959"/>
  <c r="R958"/>
  <c r="P959"/>
  <c r="P958"/>
  <c r="BK959"/>
  <c r="BK958"/>
  <c r="J958"/>
  <c r="J959"/>
  <c r="BE959"/>
  <c r="J84"/>
  <c r="BI951"/>
  <c r="BH951"/>
  <c r="BG951"/>
  <c r="BF951"/>
  <c r="T951"/>
  <c r="T950"/>
  <c r="R951"/>
  <c r="R950"/>
  <c r="P951"/>
  <c r="P950"/>
  <c r="BK951"/>
  <c r="BK950"/>
  <c r="J950"/>
  <c r="J951"/>
  <c r="BE951"/>
  <c r="J83"/>
  <c r="BI947"/>
  <c r="BH947"/>
  <c r="BG947"/>
  <c r="BF947"/>
  <c r="T947"/>
  <c r="R947"/>
  <c r="P947"/>
  <c r="BK947"/>
  <c r="J947"/>
  <c r="BE947"/>
  <c r="BI939"/>
  <c r="BH939"/>
  <c r="BG939"/>
  <c r="BF939"/>
  <c r="T939"/>
  <c r="R939"/>
  <c r="P939"/>
  <c r="BK939"/>
  <c r="J939"/>
  <c r="BE939"/>
  <c r="BI936"/>
  <c r="BH936"/>
  <c r="BG936"/>
  <c r="BF936"/>
  <c r="T936"/>
  <c r="R936"/>
  <c r="P936"/>
  <c r="BK936"/>
  <c r="J936"/>
  <c r="BE936"/>
  <c r="BI934"/>
  <c r="BH934"/>
  <c r="BG934"/>
  <c r="BF934"/>
  <c r="T934"/>
  <c r="R934"/>
  <c r="P934"/>
  <c r="BK934"/>
  <c r="J934"/>
  <c r="BE934"/>
  <c r="BI931"/>
  <c r="BH931"/>
  <c r="BG931"/>
  <c r="BF931"/>
  <c r="T931"/>
  <c r="R931"/>
  <c r="P931"/>
  <c r="BK931"/>
  <c r="J931"/>
  <c r="BE931"/>
  <c r="BI924"/>
  <c r="BH924"/>
  <c r="BG924"/>
  <c r="BF924"/>
  <c r="T924"/>
  <c r="R924"/>
  <c r="P924"/>
  <c r="BK924"/>
  <c r="J924"/>
  <c r="BE924"/>
  <c r="BI921"/>
  <c r="BH921"/>
  <c r="BG921"/>
  <c r="BF921"/>
  <c r="T921"/>
  <c r="R921"/>
  <c r="P921"/>
  <c r="BK921"/>
  <c r="J921"/>
  <c r="BE921"/>
  <c r="BI914"/>
  <c r="BH914"/>
  <c r="BG914"/>
  <c r="BF914"/>
  <c r="T914"/>
  <c r="R914"/>
  <c r="P914"/>
  <c r="BK914"/>
  <c r="J914"/>
  <c r="BE914"/>
  <c r="BI903"/>
  <c r="BH903"/>
  <c r="BG903"/>
  <c r="BF903"/>
  <c r="T903"/>
  <c r="R903"/>
  <c r="P903"/>
  <c r="BK903"/>
  <c r="J903"/>
  <c r="BE903"/>
  <c r="BI895"/>
  <c r="BH895"/>
  <c r="BG895"/>
  <c r="BF895"/>
  <c r="T895"/>
  <c r="R895"/>
  <c r="P895"/>
  <c r="BK895"/>
  <c r="J895"/>
  <c r="BE895"/>
  <c r="BI887"/>
  <c r="BH887"/>
  <c r="BG887"/>
  <c r="BF887"/>
  <c r="T887"/>
  <c r="R887"/>
  <c r="P887"/>
  <c r="BK887"/>
  <c r="J887"/>
  <c r="BE887"/>
  <c r="BI879"/>
  <c r="BH879"/>
  <c r="BG879"/>
  <c r="BF879"/>
  <c r="T879"/>
  <c r="T878"/>
  <c r="R879"/>
  <c r="R878"/>
  <c r="P879"/>
  <c r="P878"/>
  <c r="BK879"/>
  <c r="BK878"/>
  <c r="J878"/>
  <c r="J879"/>
  <c r="BE879"/>
  <c r="J82"/>
  <c r="BI871"/>
  <c r="BH871"/>
  <c r="BG871"/>
  <c r="BF871"/>
  <c r="T871"/>
  <c r="T870"/>
  <c r="R871"/>
  <c r="R870"/>
  <c r="P871"/>
  <c r="P870"/>
  <c r="BK871"/>
  <c r="BK870"/>
  <c r="J870"/>
  <c r="J871"/>
  <c r="BE871"/>
  <c r="J81"/>
  <c r="BI867"/>
  <c r="BH867"/>
  <c r="BG867"/>
  <c r="BF867"/>
  <c r="T867"/>
  <c r="R867"/>
  <c r="P867"/>
  <c r="BK867"/>
  <c r="J867"/>
  <c r="BE867"/>
  <c r="BI857"/>
  <c r="BH857"/>
  <c r="BG857"/>
  <c r="BF857"/>
  <c r="T857"/>
  <c r="R857"/>
  <c r="P857"/>
  <c r="BK857"/>
  <c r="J857"/>
  <c r="BE857"/>
  <c r="BI847"/>
  <c r="BH847"/>
  <c r="BG847"/>
  <c r="BF847"/>
  <c r="T847"/>
  <c r="R847"/>
  <c r="P847"/>
  <c r="BK847"/>
  <c r="J847"/>
  <c r="BE847"/>
  <c r="BI837"/>
  <c r="BH837"/>
  <c r="BG837"/>
  <c r="BF837"/>
  <c r="T837"/>
  <c r="R837"/>
  <c r="P837"/>
  <c r="BK837"/>
  <c r="J837"/>
  <c r="BE837"/>
  <c r="BI827"/>
  <c r="BH827"/>
  <c r="BG827"/>
  <c r="BF827"/>
  <c r="T827"/>
  <c r="R827"/>
  <c r="P827"/>
  <c r="BK827"/>
  <c r="J827"/>
  <c r="BE827"/>
  <c r="BI817"/>
  <c r="BH817"/>
  <c r="BG817"/>
  <c r="BF817"/>
  <c r="T817"/>
  <c r="R817"/>
  <c r="P817"/>
  <c r="BK817"/>
  <c r="J817"/>
  <c r="BE817"/>
  <c r="BI814"/>
  <c r="BH814"/>
  <c r="BG814"/>
  <c r="BF814"/>
  <c r="T814"/>
  <c r="R814"/>
  <c r="P814"/>
  <c r="BK814"/>
  <c r="J814"/>
  <c r="BE814"/>
  <c r="BI804"/>
  <c r="BH804"/>
  <c r="BG804"/>
  <c r="BF804"/>
  <c r="T804"/>
  <c r="R804"/>
  <c r="P804"/>
  <c r="BK804"/>
  <c r="J804"/>
  <c r="BE804"/>
  <c r="BI794"/>
  <c r="BH794"/>
  <c r="BG794"/>
  <c r="BF794"/>
  <c r="T794"/>
  <c r="T793"/>
  <c r="R794"/>
  <c r="R793"/>
  <c r="P794"/>
  <c r="P793"/>
  <c r="BK794"/>
  <c r="BK793"/>
  <c r="J793"/>
  <c r="J794"/>
  <c r="BE794"/>
  <c r="J80"/>
  <c r="BI790"/>
  <c r="BH790"/>
  <c r="BG790"/>
  <c r="BF790"/>
  <c r="T790"/>
  <c r="R790"/>
  <c r="P790"/>
  <c r="BK790"/>
  <c r="J790"/>
  <c r="BE790"/>
  <c r="BI788"/>
  <c r="BH788"/>
  <c r="BG788"/>
  <c r="BF788"/>
  <c r="T788"/>
  <c r="R788"/>
  <c r="P788"/>
  <c r="BK788"/>
  <c r="J788"/>
  <c r="BE788"/>
  <c r="BI786"/>
  <c r="BH786"/>
  <c r="BG786"/>
  <c r="BF786"/>
  <c r="T786"/>
  <c r="T785"/>
  <c r="R786"/>
  <c r="R785"/>
  <c r="P786"/>
  <c r="P785"/>
  <c r="BK786"/>
  <c r="BK785"/>
  <c r="J785"/>
  <c r="J786"/>
  <c r="BE786"/>
  <c r="J79"/>
  <c r="BI782"/>
  <c r="BH782"/>
  <c r="BG782"/>
  <c r="BF782"/>
  <c r="T782"/>
  <c r="R782"/>
  <c r="P782"/>
  <c r="BK782"/>
  <c r="J782"/>
  <c r="BE782"/>
  <c r="BI779"/>
  <c r="BH779"/>
  <c r="BG779"/>
  <c r="BF779"/>
  <c r="T779"/>
  <c r="R779"/>
  <c r="P779"/>
  <c r="BK779"/>
  <c r="J779"/>
  <c r="BE779"/>
  <c r="BI776"/>
  <c r="BH776"/>
  <c r="BG776"/>
  <c r="BF776"/>
  <c r="T776"/>
  <c r="R776"/>
  <c r="P776"/>
  <c r="BK776"/>
  <c r="J776"/>
  <c r="BE776"/>
  <c r="BI774"/>
  <c r="BH774"/>
  <c r="BG774"/>
  <c r="BF774"/>
  <c r="T774"/>
  <c r="R774"/>
  <c r="P774"/>
  <c r="BK774"/>
  <c r="J774"/>
  <c r="BE774"/>
  <c r="BI771"/>
  <c r="BH771"/>
  <c r="BG771"/>
  <c r="BF771"/>
  <c r="T771"/>
  <c r="R771"/>
  <c r="P771"/>
  <c r="BK771"/>
  <c r="J771"/>
  <c r="BE771"/>
  <c r="BI769"/>
  <c r="BH769"/>
  <c r="BG769"/>
  <c r="BF769"/>
  <c r="T769"/>
  <c r="R769"/>
  <c r="P769"/>
  <c r="BK769"/>
  <c r="J769"/>
  <c r="BE769"/>
  <c r="BI765"/>
  <c r="BH765"/>
  <c r="BG765"/>
  <c r="BF765"/>
  <c r="T765"/>
  <c r="R765"/>
  <c r="P765"/>
  <c r="BK765"/>
  <c r="J765"/>
  <c r="BE765"/>
  <c r="BI762"/>
  <c r="BH762"/>
  <c r="BG762"/>
  <c r="BF762"/>
  <c r="T762"/>
  <c r="R762"/>
  <c r="P762"/>
  <c r="BK762"/>
  <c r="J762"/>
  <c r="BE762"/>
  <c r="BI760"/>
  <c r="BH760"/>
  <c r="BG760"/>
  <c r="BF760"/>
  <c r="T760"/>
  <c r="R760"/>
  <c r="P760"/>
  <c r="BK760"/>
  <c r="J760"/>
  <c r="BE760"/>
  <c r="BI758"/>
  <c r="BH758"/>
  <c r="BG758"/>
  <c r="BF758"/>
  <c r="T758"/>
  <c r="R758"/>
  <c r="P758"/>
  <c r="BK758"/>
  <c r="J758"/>
  <c r="BE758"/>
  <c r="BI755"/>
  <c r="BH755"/>
  <c r="BG755"/>
  <c r="BF755"/>
  <c r="T755"/>
  <c r="R755"/>
  <c r="P755"/>
  <c r="BK755"/>
  <c r="J755"/>
  <c r="BE755"/>
  <c r="BI753"/>
  <c r="BH753"/>
  <c r="BG753"/>
  <c r="BF753"/>
  <c r="T753"/>
  <c r="R753"/>
  <c r="P753"/>
  <c r="BK753"/>
  <c r="J753"/>
  <c r="BE753"/>
  <c r="BI750"/>
  <c r="BH750"/>
  <c r="BG750"/>
  <c r="BF750"/>
  <c r="T750"/>
  <c r="R750"/>
  <c r="P750"/>
  <c r="BK750"/>
  <c r="J750"/>
  <c r="BE750"/>
  <c r="BI746"/>
  <c r="BH746"/>
  <c r="BG746"/>
  <c r="BF746"/>
  <c r="T746"/>
  <c r="R746"/>
  <c r="P746"/>
  <c r="BK746"/>
  <c r="J746"/>
  <c r="BE746"/>
  <c r="BI742"/>
  <c r="BH742"/>
  <c r="BG742"/>
  <c r="BF742"/>
  <c r="T742"/>
  <c r="R742"/>
  <c r="P742"/>
  <c r="BK742"/>
  <c r="J742"/>
  <c r="BE742"/>
  <c r="BI739"/>
  <c r="BH739"/>
  <c r="BG739"/>
  <c r="BF739"/>
  <c r="T739"/>
  <c r="R739"/>
  <c r="P739"/>
  <c r="BK739"/>
  <c r="J739"/>
  <c r="BE739"/>
  <c r="BI735"/>
  <c r="BH735"/>
  <c r="BG735"/>
  <c r="BF735"/>
  <c r="T735"/>
  <c r="R735"/>
  <c r="P735"/>
  <c r="BK735"/>
  <c r="J735"/>
  <c r="BE735"/>
  <c r="BI730"/>
  <c r="BH730"/>
  <c r="BG730"/>
  <c r="BF730"/>
  <c r="T730"/>
  <c r="R730"/>
  <c r="P730"/>
  <c r="BK730"/>
  <c r="J730"/>
  <c r="BE730"/>
  <c r="BI728"/>
  <c r="BH728"/>
  <c r="BG728"/>
  <c r="BF728"/>
  <c r="T728"/>
  <c r="R728"/>
  <c r="P728"/>
  <c r="BK728"/>
  <c r="J728"/>
  <c r="BE728"/>
  <c r="BI726"/>
  <c r="BH726"/>
  <c r="BG726"/>
  <c r="BF726"/>
  <c r="T726"/>
  <c r="T725"/>
  <c r="R726"/>
  <c r="R725"/>
  <c r="P726"/>
  <c r="P725"/>
  <c r="BK726"/>
  <c r="BK725"/>
  <c r="J725"/>
  <c r="J726"/>
  <c r="BE726"/>
  <c r="J78"/>
  <c r="BI722"/>
  <c r="BH722"/>
  <c r="BG722"/>
  <c r="BF722"/>
  <c r="T722"/>
  <c r="R722"/>
  <c r="P722"/>
  <c r="BK722"/>
  <c r="J722"/>
  <c r="BE722"/>
  <c r="BI720"/>
  <c r="BH720"/>
  <c r="BG720"/>
  <c r="BF720"/>
  <c r="T720"/>
  <c r="R720"/>
  <c r="P720"/>
  <c r="BK720"/>
  <c r="J720"/>
  <c r="BE720"/>
  <c r="BI715"/>
  <c r="BH715"/>
  <c r="BG715"/>
  <c r="BF715"/>
  <c r="T715"/>
  <c r="R715"/>
  <c r="P715"/>
  <c r="BK715"/>
  <c r="J715"/>
  <c r="BE715"/>
  <c r="BI710"/>
  <c r="BH710"/>
  <c r="BG710"/>
  <c r="BF710"/>
  <c r="T710"/>
  <c r="R710"/>
  <c r="P710"/>
  <c r="BK710"/>
  <c r="J710"/>
  <c r="BE710"/>
  <c r="BI708"/>
  <c r="BH708"/>
  <c r="BG708"/>
  <c r="BF708"/>
  <c r="T708"/>
  <c r="R708"/>
  <c r="P708"/>
  <c r="BK708"/>
  <c r="J708"/>
  <c r="BE708"/>
  <c r="BI706"/>
  <c r="BH706"/>
  <c r="BG706"/>
  <c r="BF706"/>
  <c r="T706"/>
  <c r="T705"/>
  <c r="R706"/>
  <c r="R705"/>
  <c r="P706"/>
  <c r="P705"/>
  <c r="BK706"/>
  <c r="BK705"/>
  <c r="J705"/>
  <c r="J706"/>
  <c r="BE706"/>
  <c r="J77"/>
  <c r="BI703"/>
  <c r="BH703"/>
  <c r="BG703"/>
  <c r="BF703"/>
  <c r="T703"/>
  <c r="R703"/>
  <c r="P703"/>
  <c r="BK703"/>
  <c r="J703"/>
  <c r="BE703"/>
  <c r="BI698"/>
  <c r="BH698"/>
  <c r="BG698"/>
  <c r="BF698"/>
  <c r="T698"/>
  <c r="R698"/>
  <c r="P698"/>
  <c r="BK698"/>
  <c r="J698"/>
  <c r="BE698"/>
  <c r="BI696"/>
  <c r="BH696"/>
  <c r="BG696"/>
  <c r="BF696"/>
  <c r="T696"/>
  <c r="R696"/>
  <c r="P696"/>
  <c r="BK696"/>
  <c r="J696"/>
  <c r="BE696"/>
  <c r="BI691"/>
  <c r="BH691"/>
  <c r="BG691"/>
  <c r="BF691"/>
  <c r="T691"/>
  <c r="R691"/>
  <c r="P691"/>
  <c r="BK691"/>
  <c r="J691"/>
  <c r="BE691"/>
  <c r="BI689"/>
  <c r="BH689"/>
  <c r="BG689"/>
  <c r="BF689"/>
  <c r="T689"/>
  <c r="R689"/>
  <c r="P689"/>
  <c r="BK689"/>
  <c r="J689"/>
  <c r="BE689"/>
  <c r="BI685"/>
  <c r="BH685"/>
  <c r="BG685"/>
  <c r="BF685"/>
  <c r="T685"/>
  <c r="T684"/>
  <c r="R685"/>
  <c r="R684"/>
  <c r="P685"/>
  <c r="P684"/>
  <c r="BK685"/>
  <c r="BK684"/>
  <c r="J684"/>
  <c r="J685"/>
  <c r="BE685"/>
  <c r="J76"/>
  <c r="BI681"/>
  <c r="BH681"/>
  <c r="BG681"/>
  <c r="BF681"/>
  <c r="T681"/>
  <c r="R681"/>
  <c r="P681"/>
  <c r="BK681"/>
  <c r="J681"/>
  <c r="BE681"/>
  <c r="BI679"/>
  <c r="BH679"/>
  <c r="BG679"/>
  <c r="BF679"/>
  <c r="T679"/>
  <c r="R679"/>
  <c r="P679"/>
  <c r="BK679"/>
  <c r="J679"/>
  <c r="BE679"/>
  <c r="BI675"/>
  <c r="BH675"/>
  <c r="BG675"/>
  <c r="BF675"/>
  <c r="T675"/>
  <c r="R675"/>
  <c r="P675"/>
  <c r="BK675"/>
  <c r="J675"/>
  <c r="BE675"/>
  <c r="BI673"/>
  <c r="BH673"/>
  <c r="BG673"/>
  <c r="BF673"/>
  <c r="T673"/>
  <c r="R673"/>
  <c r="P673"/>
  <c r="BK673"/>
  <c r="J673"/>
  <c r="BE673"/>
  <c r="BI669"/>
  <c r="BH669"/>
  <c r="BG669"/>
  <c r="BF669"/>
  <c r="T669"/>
  <c r="R669"/>
  <c r="P669"/>
  <c r="BK669"/>
  <c r="J669"/>
  <c r="BE669"/>
  <c r="BI667"/>
  <c r="BH667"/>
  <c r="BG667"/>
  <c r="BF667"/>
  <c r="T667"/>
  <c r="R667"/>
  <c r="P667"/>
  <c r="BK667"/>
  <c r="J667"/>
  <c r="BE667"/>
  <c r="BI663"/>
  <c r="BH663"/>
  <c r="BG663"/>
  <c r="BF663"/>
  <c r="T663"/>
  <c r="R663"/>
  <c r="P663"/>
  <c r="BK663"/>
  <c r="J663"/>
  <c r="BE663"/>
  <c r="BI661"/>
  <c r="BH661"/>
  <c r="BG661"/>
  <c r="BF661"/>
  <c r="T661"/>
  <c r="R661"/>
  <c r="P661"/>
  <c r="BK661"/>
  <c r="J661"/>
  <c r="BE661"/>
  <c r="BI659"/>
  <c r="BH659"/>
  <c r="BG659"/>
  <c r="BF659"/>
  <c r="T659"/>
  <c r="R659"/>
  <c r="P659"/>
  <c r="BK659"/>
  <c r="J659"/>
  <c r="BE659"/>
  <c r="BI655"/>
  <c r="BH655"/>
  <c r="BG655"/>
  <c r="BF655"/>
  <c r="T655"/>
  <c r="R655"/>
  <c r="P655"/>
  <c r="BK655"/>
  <c r="J655"/>
  <c r="BE655"/>
  <c r="BI653"/>
  <c r="BH653"/>
  <c r="BG653"/>
  <c r="BF653"/>
  <c r="T653"/>
  <c r="R653"/>
  <c r="P653"/>
  <c r="BK653"/>
  <c r="J653"/>
  <c r="BE653"/>
  <c r="BI649"/>
  <c r="BH649"/>
  <c r="BG649"/>
  <c r="BF649"/>
  <c r="T649"/>
  <c r="T648"/>
  <c r="R649"/>
  <c r="R648"/>
  <c r="P649"/>
  <c r="P648"/>
  <c r="BK649"/>
  <c r="BK648"/>
  <c r="J648"/>
  <c r="J649"/>
  <c r="BE649"/>
  <c r="J75"/>
  <c r="BI645"/>
  <c r="BH645"/>
  <c r="BG645"/>
  <c r="BF645"/>
  <c r="T645"/>
  <c r="R645"/>
  <c r="P645"/>
  <c r="BK645"/>
  <c r="J645"/>
  <c r="BE645"/>
  <c r="BI642"/>
  <c r="BH642"/>
  <c r="BG642"/>
  <c r="BF642"/>
  <c r="T642"/>
  <c r="R642"/>
  <c r="P642"/>
  <c r="BK642"/>
  <c r="J642"/>
  <c r="BE642"/>
  <c r="BI638"/>
  <c r="BH638"/>
  <c r="BG638"/>
  <c r="BF638"/>
  <c r="T638"/>
  <c r="R638"/>
  <c r="P638"/>
  <c r="BK638"/>
  <c r="J638"/>
  <c r="BE638"/>
  <c r="BI634"/>
  <c r="BH634"/>
  <c r="BG634"/>
  <c r="BF634"/>
  <c r="T634"/>
  <c r="T633"/>
  <c r="R634"/>
  <c r="R633"/>
  <c r="P634"/>
  <c r="P633"/>
  <c r="BK634"/>
  <c r="BK633"/>
  <c r="J633"/>
  <c r="J634"/>
  <c r="BE634"/>
  <c r="J74"/>
  <c r="BI630"/>
  <c r="BH630"/>
  <c r="BG630"/>
  <c r="BF630"/>
  <c r="T630"/>
  <c r="R630"/>
  <c r="P630"/>
  <c r="BK630"/>
  <c r="J630"/>
  <c r="BE630"/>
  <c r="BI627"/>
  <c r="BH627"/>
  <c r="BG627"/>
  <c r="BF627"/>
  <c r="T627"/>
  <c r="R627"/>
  <c r="P627"/>
  <c r="BK627"/>
  <c r="J627"/>
  <c r="BE627"/>
  <c r="BI624"/>
  <c r="BH624"/>
  <c r="BG624"/>
  <c r="BF624"/>
  <c r="T624"/>
  <c r="T623"/>
  <c r="R624"/>
  <c r="R623"/>
  <c r="P624"/>
  <c r="P623"/>
  <c r="BK624"/>
  <c r="BK623"/>
  <c r="J623"/>
  <c r="J624"/>
  <c r="BE624"/>
  <c r="J73"/>
  <c r="BI620"/>
  <c r="BH620"/>
  <c r="BG620"/>
  <c r="BF620"/>
  <c r="T620"/>
  <c r="R620"/>
  <c r="P620"/>
  <c r="BK620"/>
  <c r="J620"/>
  <c r="BE620"/>
  <c r="BI617"/>
  <c r="BH617"/>
  <c r="BG617"/>
  <c r="BF617"/>
  <c r="T617"/>
  <c r="R617"/>
  <c r="P617"/>
  <c r="BK617"/>
  <c r="J617"/>
  <c r="BE617"/>
  <c r="BI611"/>
  <c r="BH611"/>
  <c r="BG611"/>
  <c r="BF611"/>
  <c r="T611"/>
  <c r="R611"/>
  <c r="P611"/>
  <c r="BK611"/>
  <c r="J611"/>
  <c r="BE611"/>
  <c r="BI606"/>
  <c r="BH606"/>
  <c r="BG606"/>
  <c r="BF606"/>
  <c r="T606"/>
  <c r="R606"/>
  <c r="P606"/>
  <c r="BK606"/>
  <c r="J606"/>
  <c r="BE606"/>
  <c r="BI601"/>
  <c r="BH601"/>
  <c r="BG601"/>
  <c r="BF601"/>
  <c r="T601"/>
  <c r="R601"/>
  <c r="P601"/>
  <c r="BK601"/>
  <c r="J601"/>
  <c r="BE601"/>
  <c r="BI596"/>
  <c r="BH596"/>
  <c r="BG596"/>
  <c r="BF596"/>
  <c r="T596"/>
  <c r="T595"/>
  <c r="R596"/>
  <c r="R595"/>
  <c r="P596"/>
  <c r="P595"/>
  <c r="BK596"/>
  <c r="BK595"/>
  <c r="J595"/>
  <c r="J596"/>
  <c r="BE596"/>
  <c r="J72"/>
  <c r="BI592"/>
  <c r="BH592"/>
  <c r="BG592"/>
  <c r="BF592"/>
  <c r="T592"/>
  <c r="R592"/>
  <c r="P592"/>
  <c r="BK592"/>
  <c r="J592"/>
  <c r="BE592"/>
  <c r="BI589"/>
  <c r="BH589"/>
  <c r="BG589"/>
  <c r="BF589"/>
  <c r="T589"/>
  <c r="R589"/>
  <c r="P589"/>
  <c r="BK589"/>
  <c r="J589"/>
  <c r="BE589"/>
  <c r="BI586"/>
  <c r="BH586"/>
  <c r="BG586"/>
  <c r="BF586"/>
  <c r="T586"/>
  <c r="R586"/>
  <c r="P586"/>
  <c r="BK586"/>
  <c r="J586"/>
  <c r="BE586"/>
  <c r="BI584"/>
  <c r="BH584"/>
  <c r="BG584"/>
  <c r="BF584"/>
  <c r="T584"/>
  <c r="R584"/>
  <c r="P584"/>
  <c r="BK584"/>
  <c r="J584"/>
  <c r="BE584"/>
  <c r="BI582"/>
  <c r="BH582"/>
  <c r="BG582"/>
  <c r="BF582"/>
  <c r="T582"/>
  <c r="R582"/>
  <c r="P582"/>
  <c r="BK582"/>
  <c r="J582"/>
  <c r="BE582"/>
  <c r="BI580"/>
  <c r="BH580"/>
  <c r="BG580"/>
  <c r="BF580"/>
  <c r="T580"/>
  <c r="R580"/>
  <c r="P580"/>
  <c r="BK580"/>
  <c r="J580"/>
  <c r="BE580"/>
  <c r="BI577"/>
  <c r="BH577"/>
  <c r="BG577"/>
  <c r="BF577"/>
  <c r="T577"/>
  <c r="R577"/>
  <c r="P577"/>
  <c r="BK577"/>
  <c r="J577"/>
  <c r="BE577"/>
  <c r="BI574"/>
  <c r="BH574"/>
  <c r="BG574"/>
  <c r="BF574"/>
  <c r="T574"/>
  <c r="R574"/>
  <c r="P574"/>
  <c r="BK574"/>
  <c r="J574"/>
  <c r="BE574"/>
  <c r="BI570"/>
  <c r="BH570"/>
  <c r="BG570"/>
  <c r="BF570"/>
  <c r="T570"/>
  <c r="R570"/>
  <c r="P570"/>
  <c r="BK570"/>
  <c r="J570"/>
  <c r="BE570"/>
  <c r="BI568"/>
  <c r="BH568"/>
  <c r="BG568"/>
  <c r="BF568"/>
  <c r="T568"/>
  <c r="R568"/>
  <c r="P568"/>
  <c r="BK568"/>
  <c r="J568"/>
  <c r="BE568"/>
  <c r="BI566"/>
  <c r="BH566"/>
  <c r="BG566"/>
  <c r="BF566"/>
  <c r="T566"/>
  <c r="R566"/>
  <c r="P566"/>
  <c r="BK566"/>
  <c r="J566"/>
  <c r="BE566"/>
  <c r="BI564"/>
  <c r="BH564"/>
  <c r="BG564"/>
  <c r="BF564"/>
  <c r="T564"/>
  <c r="R564"/>
  <c r="P564"/>
  <c r="BK564"/>
  <c r="J564"/>
  <c r="BE564"/>
  <c r="BI561"/>
  <c r="BH561"/>
  <c r="BG561"/>
  <c r="BF561"/>
  <c r="T561"/>
  <c r="R561"/>
  <c r="P561"/>
  <c r="BK561"/>
  <c r="J561"/>
  <c r="BE561"/>
  <c r="BI558"/>
  <c r="BH558"/>
  <c r="BG558"/>
  <c r="BF558"/>
  <c r="T558"/>
  <c r="R558"/>
  <c r="P558"/>
  <c r="BK558"/>
  <c r="J558"/>
  <c r="BE558"/>
  <c r="BI555"/>
  <c r="BH555"/>
  <c r="BG555"/>
  <c r="BF555"/>
  <c r="T555"/>
  <c r="R555"/>
  <c r="P555"/>
  <c r="BK555"/>
  <c r="J555"/>
  <c r="BE555"/>
  <c r="BI553"/>
  <c r="BH553"/>
  <c r="BG553"/>
  <c r="BF553"/>
  <c r="T553"/>
  <c r="R553"/>
  <c r="P553"/>
  <c r="BK553"/>
  <c r="J553"/>
  <c r="BE553"/>
  <c r="BI550"/>
  <c r="BH550"/>
  <c r="BG550"/>
  <c r="BF550"/>
  <c r="T550"/>
  <c r="R550"/>
  <c r="P550"/>
  <c r="BK550"/>
  <c r="J550"/>
  <c r="BE550"/>
  <c r="BI548"/>
  <c r="BH548"/>
  <c r="BG548"/>
  <c r="BF548"/>
  <c r="T548"/>
  <c r="T547"/>
  <c r="R548"/>
  <c r="R547"/>
  <c r="P548"/>
  <c r="P547"/>
  <c r="BK548"/>
  <c r="BK547"/>
  <c r="J547"/>
  <c r="J548"/>
  <c r="BE548"/>
  <c r="J71"/>
  <c r="BI544"/>
  <c r="BH544"/>
  <c r="BG544"/>
  <c r="BF544"/>
  <c r="T544"/>
  <c r="R544"/>
  <c r="P544"/>
  <c r="BK544"/>
  <c r="J544"/>
  <c r="BE544"/>
  <c r="BI541"/>
  <c r="BH541"/>
  <c r="BG541"/>
  <c r="BF541"/>
  <c r="T541"/>
  <c r="R541"/>
  <c r="P541"/>
  <c r="BK541"/>
  <c r="J541"/>
  <c r="BE541"/>
  <c r="BI539"/>
  <c r="BH539"/>
  <c r="BG539"/>
  <c r="BF539"/>
  <c r="T539"/>
  <c r="R539"/>
  <c r="P539"/>
  <c r="BK539"/>
  <c r="J539"/>
  <c r="BE539"/>
  <c r="BI529"/>
  <c r="BH529"/>
  <c r="BG529"/>
  <c r="BF529"/>
  <c r="T529"/>
  <c r="R529"/>
  <c r="P529"/>
  <c r="BK529"/>
  <c r="J529"/>
  <c r="BE529"/>
  <c r="BI519"/>
  <c r="BH519"/>
  <c r="BG519"/>
  <c r="BF519"/>
  <c r="T519"/>
  <c r="R519"/>
  <c r="P519"/>
  <c r="BK519"/>
  <c r="J519"/>
  <c r="BE519"/>
  <c r="BI517"/>
  <c r="BH517"/>
  <c r="BG517"/>
  <c r="BF517"/>
  <c r="T517"/>
  <c r="R517"/>
  <c r="P517"/>
  <c r="BK517"/>
  <c r="J517"/>
  <c r="BE517"/>
  <c r="BI514"/>
  <c r="BH514"/>
  <c r="BG514"/>
  <c r="BF514"/>
  <c r="T514"/>
  <c r="R514"/>
  <c r="P514"/>
  <c r="BK514"/>
  <c r="J514"/>
  <c r="BE514"/>
  <c r="BI511"/>
  <c r="BH511"/>
  <c r="BG511"/>
  <c r="BF511"/>
  <c r="T511"/>
  <c r="R511"/>
  <c r="P511"/>
  <c r="BK511"/>
  <c r="J511"/>
  <c r="BE511"/>
  <c r="BI501"/>
  <c r="BH501"/>
  <c r="BG501"/>
  <c r="BF501"/>
  <c r="T501"/>
  <c r="R501"/>
  <c r="P501"/>
  <c r="BK501"/>
  <c r="J501"/>
  <c r="BE501"/>
  <c r="BI498"/>
  <c r="BH498"/>
  <c r="BG498"/>
  <c r="BF498"/>
  <c r="T498"/>
  <c r="R498"/>
  <c r="P498"/>
  <c r="BK498"/>
  <c r="J498"/>
  <c r="BE498"/>
  <c r="BI488"/>
  <c r="BH488"/>
  <c r="BG488"/>
  <c r="BF488"/>
  <c r="T488"/>
  <c r="R488"/>
  <c r="P488"/>
  <c r="BK488"/>
  <c r="J488"/>
  <c r="BE488"/>
  <c r="BI486"/>
  <c r="BH486"/>
  <c r="BG486"/>
  <c r="BF486"/>
  <c r="T486"/>
  <c r="R486"/>
  <c r="P486"/>
  <c r="BK486"/>
  <c r="J486"/>
  <c r="BE486"/>
  <c r="BI483"/>
  <c r="BH483"/>
  <c r="BG483"/>
  <c r="BF483"/>
  <c r="T483"/>
  <c r="R483"/>
  <c r="P483"/>
  <c r="BK483"/>
  <c r="J483"/>
  <c r="BE483"/>
  <c r="BI481"/>
  <c r="BH481"/>
  <c r="BG481"/>
  <c r="BF481"/>
  <c r="T481"/>
  <c r="R481"/>
  <c r="P481"/>
  <c r="BK481"/>
  <c r="J481"/>
  <c r="BE481"/>
  <c r="BI472"/>
  <c r="BH472"/>
  <c r="BG472"/>
  <c r="BF472"/>
  <c r="T472"/>
  <c r="T471"/>
  <c r="R472"/>
  <c r="R471"/>
  <c r="P472"/>
  <c r="P471"/>
  <c r="BK472"/>
  <c r="BK471"/>
  <c r="J471"/>
  <c r="J472"/>
  <c r="BE472"/>
  <c r="J70"/>
  <c r="BI468"/>
  <c r="BH468"/>
  <c r="BG468"/>
  <c r="BF468"/>
  <c r="T468"/>
  <c r="R468"/>
  <c r="P468"/>
  <c r="BK468"/>
  <c r="J468"/>
  <c r="BE468"/>
  <c r="BI465"/>
  <c r="BH465"/>
  <c r="BG465"/>
  <c r="BF465"/>
  <c r="T465"/>
  <c r="R465"/>
  <c r="P465"/>
  <c r="BK465"/>
  <c r="J465"/>
  <c r="BE465"/>
  <c r="BI463"/>
  <c r="BH463"/>
  <c r="BG463"/>
  <c r="BF463"/>
  <c r="T463"/>
  <c r="R463"/>
  <c r="P463"/>
  <c r="BK463"/>
  <c r="J463"/>
  <c r="BE463"/>
  <c r="BI454"/>
  <c r="BH454"/>
  <c r="BG454"/>
  <c r="BF454"/>
  <c r="T454"/>
  <c r="R454"/>
  <c r="P454"/>
  <c r="BK454"/>
  <c r="J454"/>
  <c r="BE454"/>
  <c r="BI449"/>
  <c r="BH449"/>
  <c r="BG449"/>
  <c r="BF449"/>
  <c r="T449"/>
  <c r="R449"/>
  <c r="P449"/>
  <c r="BK449"/>
  <c r="J449"/>
  <c r="BE449"/>
  <c r="BI444"/>
  <c r="BH444"/>
  <c r="BG444"/>
  <c r="BF444"/>
  <c r="T444"/>
  <c r="R444"/>
  <c r="P444"/>
  <c r="BK444"/>
  <c r="J444"/>
  <c r="BE444"/>
  <c r="BI438"/>
  <c r="BH438"/>
  <c r="BG438"/>
  <c r="BF438"/>
  <c r="T438"/>
  <c r="R438"/>
  <c r="P438"/>
  <c r="BK438"/>
  <c r="J438"/>
  <c r="BE438"/>
  <c r="BI432"/>
  <c r="BH432"/>
  <c r="BG432"/>
  <c r="BF432"/>
  <c r="T432"/>
  <c r="T431"/>
  <c r="R432"/>
  <c r="R431"/>
  <c r="P432"/>
  <c r="P431"/>
  <c r="BK432"/>
  <c r="BK431"/>
  <c r="J431"/>
  <c r="J432"/>
  <c r="BE432"/>
  <c r="J69"/>
  <c r="BI428"/>
  <c r="BH428"/>
  <c r="BG428"/>
  <c r="BF428"/>
  <c r="T428"/>
  <c r="R428"/>
  <c r="P428"/>
  <c r="BK428"/>
  <c r="J428"/>
  <c r="BE428"/>
  <c r="BI425"/>
  <c r="BH425"/>
  <c r="BG425"/>
  <c r="BF425"/>
  <c r="T425"/>
  <c r="R425"/>
  <c r="P425"/>
  <c r="BK425"/>
  <c r="J425"/>
  <c r="BE425"/>
  <c r="BI412"/>
  <c r="BH412"/>
  <c r="BG412"/>
  <c r="BF412"/>
  <c r="T412"/>
  <c r="T411"/>
  <c r="R412"/>
  <c r="R411"/>
  <c r="P412"/>
  <c r="P411"/>
  <c r="BK412"/>
  <c r="BK411"/>
  <c r="J411"/>
  <c r="J412"/>
  <c r="BE412"/>
  <c r="J68"/>
  <c r="BI408"/>
  <c r="BH408"/>
  <c r="BG408"/>
  <c r="BF408"/>
  <c r="T408"/>
  <c r="R408"/>
  <c r="P408"/>
  <c r="BK408"/>
  <c r="J408"/>
  <c r="BE408"/>
  <c r="BI403"/>
  <c r="BH403"/>
  <c r="BG403"/>
  <c r="BF403"/>
  <c r="T403"/>
  <c r="T402"/>
  <c r="T401"/>
  <c r="R403"/>
  <c r="R402"/>
  <c r="R401"/>
  <c r="P403"/>
  <c r="P402"/>
  <c r="P401"/>
  <c r="BK403"/>
  <c r="BK402"/>
  <c r="J402"/>
  <c r="BK401"/>
  <c r="J401"/>
  <c r="J403"/>
  <c r="BE403"/>
  <c r="J67"/>
  <c r="J66"/>
  <c r="BI398"/>
  <c r="BH398"/>
  <c r="BG398"/>
  <c r="BF398"/>
  <c r="T398"/>
  <c r="R398"/>
  <c r="P398"/>
  <c r="BK398"/>
  <c r="J398"/>
  <c r="BE398"/>
  <c r="BI395"/>
  <c r="BH395"/>
  <c r="BG395"/>
  <c r="BF395"/>
  <c r="T395"/>
  <c r="T394"/>
  <c r="R395"/>
  <c r="R394"/>
  <c r="P395"/>
  <c r="P394"/>
  <c r="BK395"/>
  <c r="BK394"/>
  <c r="J394"/>
  <c r="J395"/>
  <c r="BE395"/>
  <c r="J65"/>
  <c r="BI391"/>
  <c r="BH391"/>
  <c r="BG391"/>
  <c r="BF391"/>
  <c r="T391"/>
  <c r="R391"/>
  <c r="P391"/>
  <c r="BK391"/>
  <c r="J391"/>
  <c r="BE391"/>
  <c r="BI387"/>
  <c r="BH387"/>
  <c r="BG387"/>
  <c r="BF387"/>
  <c r="T387"/>
  <c r="R387"/>
  <c r="P387"/>
  <c r="BK387"/>
  <c r="J387"/>
  <c r="BE387"/>
  <c r="BI384"/>
  <c r="BH384"/>
  <c r="BG384"/>
  <c r="BF384"/>
  <c r="T384"/>
  <c r="R384"/>
  <c r="P384"/>
  <c r="BK384"/>
  <c r="J384"/>
  <c r="BE384"/>
  <c r="BI381"/>
  <c r="BH381"/>
  <c r="BG381"/>
  <c r="BF381"/>
  <c r="T381"/>
  <c r="R381"/>
  <c r="P381"/>
  <c r="BK381"/>
  <c r="J381"/>
  <c r="BE381"/>
  <c r="BI378"/>
  <c r="BH378"/>
  <c r="BG378"/>
  <c r="BF378"/>
  <c r="T378"/>
  <c r="T377"/>
  <c r="R378"/>
  <c r="R377"/>
  <c r="P378"/>
  <c r="P377"/>
  <c r="BK378"/>
  <c r="BK377"/>
  <c r="J377"/>
  <c r="J378"/>
  <c r="BE378"/>
  <c r="J64"/>
  <c r="BI369"/>
  <c r="BH369"/>
  <c r="BG369"/>
  <c r="BF369"/>
  <c r="T369"/>
  <c r="R369"/>
  <c r="P369"/>
  <c r="BK369"/>
  <c r="J369"/>
  <c r="BE369"/>
  <c r="BI348"/>
  <c r="BH348"/>
  <c r="BG348"/>
  <c r="BF348"/>
  <c r="T348"/>
  <c r="R348"/>
  <c r="P348"/>
  <c r="BK348"/>
  <c r="J348"/>
  <c r="BE348"/>
  <c r="BI335"/>
  <c r="BH335"/>
  <c r="BG335"/>
  <c r="BF335"/>
  <c r="T335"/>
  <c r="R335"/>
  <c r="P335"/>
  <c r="BK335"/>
  <c r="J335"/>
  <c r="BE335"/>
  <c r="BI326"/>
  <c r="BH326"/>
  <c r="BG326"/>
  <c r="BF326"/>
  <c r="T326"/>
  <c r="R326"/>
  <c r="P326"/>
  <c r="BK326"/>
  <c r="J326"/>
  <c r="BE326"/>
  <c r="BI320"/>
  <c r="BH320"/>
  <c r="BG320"/>
  <c r="BF320"/>
  <c r="T320"/>
  <c r="R320"/>
  <c r="P320"/>
  <c r="BK320"/>
  <c r="J320"/>
  <c r="BE320"/>
  <c r="BI315"/>
  <c r="BH315"/>
  <c r="BG315"/>
  <c r="BF315"/>
  <c r="T315"/>
  <c r="R315"/>
  <c r="P315"/>
  <c r="BK315"/>
  <c r="J315"/>
  <c r="BE315"/>
  <c r="BI311"/>
  <c r="BH311"/>
  <c r="BG311"/>
  <c r="BF311"/>
  <c r="T311"/>
  <c r="R311"/>
  <c r="P311"/>
  <c r="BK311"/>
  <c r="J311"/>
  <c r="BE311"/>
  <c r="BI305"/>
  <c r="BH305"/>
  <c r="BG305"/>
  <c r="BF305"/>
  <c r="T305"/>
  <c r="R305"/>
  <c r="P305"/>
  <c r="BK305"/>
  <c r="J305"/>
  <c r="BE305"/>
  <c r="BI294"/>
  <c r="BH294"/>
  <c r="BG294"/>
  <c r="BF294"/>
  <c r="T294"/>
  <c r="R294"/>
  <c r="P294"/>
  <c r="BK294"/>
  <c r="J294"/>
  <c r="BE294"/>
  <c r="BI289"/>
  <c r="BH289"/>
  <c r="BG289"/>
  <c r="BF289"/>
  <c r="T289"/>
  <c r="R289"/>
  <c r="P289"/>
  <c r="BK289"/>
  <c r="J289"/>
  <c r="BE289"/>
  <c r="BI277"/>
  <c r="BH277"/>
  <c r="BG277"/>
  <c r="BF277"/>
  <c r="T277"/>
  <c r="T276"/>
  <c r="R277"/>
  <c r="R276"/>
  <c r="P277"/>
  <c r="P276"/>
  <c r="BK277"/>
  <c r="BK276"/>
  <c r="J276"/>
  <c r="J277"/>
  <c r="BE277"/>
  <c r="J63"/>
  <c r="BI274"/>
  <c r="BH274"/>
  <c r="BG274"/>
  <c r="BF274"/>
  <c r="T274"/>
  <c r="R274"/>
  <c r="P274"/>
  <c r="BK274"/>
  <c r="J274"/>
  <c r="BE274"/>
  <c r="BI269"/>
  <c r="BH269"/>
  <c r="BG269"/>
  <c r="BF269"/>
  <c r="T269"/>
  <c r="R269"/>
  <c r="P269"/>
  <c r="BK269"/>
  <c r="J269"/>
  <c r="BE269"/>
  <c r="BI267"/>
  <c r="BH267"/>
  <c r="BG267"/>
  <c r="BF267"/>
  <c r="T267"/>
  <c r="R267"/>
  <c r="P267"/>
  <c r="BK267"/>
  <c r="J267"/>
  <c r="BE267"/>
  <c r="BI265"/>
  <c r="BH265"/>
  <c r="BG265"/>
  <c r="BF265"/>
  <c r="T265"/>
  <c r="R265"/>
  <c r="P265"/>
  <c r="BK265"/>
  <c r="J265"/>
  <c r="BE265"/>
  <c r="BI257"/>
  <c r="BH257"/>
  <c r="BG257"/>
  <c r="BF257"/>
  <c r="T257"/>
  <c r="R257"/>
  <c r="P257"/>
  <c r="BK257"/>
  <c r="J257"/>
  <c r="BE257"/>
  <c r="BI246"/>
  <c r="BH246"/>
  <c r="BG246"/>
  <c r="BF246"/>
  <c r="T246"/>
  <c r="R246"/>
  <c r="P246"/>
  <c r="BK246"/>
  <c r="J246"/>
  <c r="BE246"/>
  <c r="BI239"/>
  <c r="BH239"/>
  <c r="BG239"/>
  <c r="BF239"/>
  <c r="T239"/>
  <c r="R239"/>
  <c r="P239"/>
  <c r="BK239"/>
  <c r="J239"/>
  <c r="BE239"/>
  <c r="BI233"/>
  <c r="BH233"/>
  <c r="BG233"/>
  <c r="BF233"/>
  <c r="T233"/>
  <c r="R233"/>
  <c r="P233"/>
  <c r="BK233"/>
  <c r="J233"/>
  <c r="BE233"/>
  <c r="BI228"/>
  <c r="BH228"/>
  <c r="BG228"/>
  <c r="BF228"/>
  <c r="T228"/>
  <c r="R228"/>
  <c r="P228"/>
  <c r="BK228"/>
  <c r="J228"/>
  <c r="BE228"/>
  <c r="BI207"/>
  <c r="BH207"/>
  <c r="BG207"/>
  <c r="BF207"/>
  <c r="T207"/>
  <c r="R207"/>
  <c r="P207"/>
  <c r="BK207"/>
  <c r="J207"/>
  <c r="BE207"/>
  <c r="BI186"/>
  <c r="BH186"/>
  <c r="BG186"/>
  <c r="BF186"/>
  <c r="T186"/>
  <c r="R186"/>
  <c r="P186"/>
  <c r="BK186"/>
  <c r="J186"/>
  <c r="BE186"/>
  <c r="BI166"/>
  <c r="BH166"/>
  <c r="BG166"/>
  <c r="BF166"/>
  <c r="T166"/>
  <c r="R166"/>
  <c r="P166"/>
  <c r="BK166"/>
  <c r="J166"/>
  <c r="BE166"/>
  <c r="BI156"/>
  <c r="BH156"/>
  <c r="BG156"/>
  <c r="BF156"/>
  <c r="T156"/>
  <c r="R156"/>
  <c r="P156"/>
  <c r="BK156"/>
  <c r="J156"/>
  <c r="BE156"/>
  <c r="BI143"/>
  <c r="BH143"/>
  <c r="BG143"/>
  <c r="BF143"/>
  <c r="T143"/>
  <c r="R143"/>
  <c r="P143"/>
  <c r="BK143"/>
  <c r="J143"/>
  <c r="BE143"/>
  <c r="BI131"/>
  <c r="BH131"/>
  <c r="BG131"/>
  <c r="BF131"/>
  <c r="T131"/>
  <c r="T130"/>
  <c r="R131"/>
  <c r="R130"/>
  <c r="P131"/>
  <c r="P130"/>
  <c r="BK131"/>
  <c r="BK130"/>
  <c r="J130"/>
  <c r="J131"/>
  <c r="BE131"/>
  <c r="J62"/>
  <c r="BI124"/>
  <c r="BH124"/>
  <c r="BG124"/>
  <c r="BF124"/>
  <c r="T124"/>
  <c r="R124"/>
  <c r="P124"/>
  <c r="BK124"/>
  <c r="J124"/>
  <c r="BE124"/>
  <c r="BI118"/>
  <c r="BH118"/>
  <c r="BG118"/>
  <c r="BF118"/>
  <c r="T118"/>
  <c r="R118"/>
  <c r="P118"/>
  <c r="BK118"/>
  <c r="J118"/>
  <c r="BE118"/>
  <c r="BI112"/>
  <c r="F37"/>
  <c i="1" r="BD57"/>
  <c i="4" r="BH112"/>
  <c r="F36"/>
  <c i="1" r="BC57"/>
  <c i="4" r="BG112"/>
  <c r="F35"/>
  <c i="1" r="BB57"/>
  <c i="4" r="BF112"/>
  <c r="J34"/>
  <c i="1" r="AW57"/>
  <c i="4" r="F34"/>
  <c i="1" r="BA57"/>
  <c i="4" r="T112"/>
  <c r="T111"/>
  <c r="T110"/>
  <c r="T109"/>
  <c r="R112"/>
  <c r="R111"/>
  <c r="R110"/>
  <c r="R109"/>
  <c r="P112"/>
  <c r="P111"/>
  <c r="P110"/>
  <c r="P109"/>
  <c i="1" r="AU57"/>
  <c i="4" r="BK112"/>
  <c r="BK111"/>
  <c r="J111"/>
  <c r="BK110"/>
  <c r="J110"/>
  <c r="BK109"/>
  <c r="J109"/>
  <c r="J59"/>
  <c r="J30"/>
  <c i="1" r="AG57"/>
  <c i="4" r="J112"/>
  <c r="BE112"/>
  <c r="J33"/>
  <c i="1" r="AV57"/>
  <c i="4" r="F33"/>
  <c i="1" r="AZ57"/>
  <c i="4" r="J61"/>
  <c r="J60"/>
  <c r="J106"/>
  <c r="J105"/>
  <c r="F105"/>
  <c r="F103"/>
  <c r="E101"/>
  <c r="J55"/>
  <c r="J54"/>
  <c r="F54"/>
  <c r="F52"/>
  <c r="E50"/>
  <c r="J39"/>
  <c r="J18"/>
  <c r="E18"/>
  <c r="F106"/>
  <c r="F55"/>
  <c r="J17"/>
  <c r="J12"/>
  <c r="J103"/>
  <c r="J52"/>
  <c r="E7"/>
  <c r="E99"/>
  <c r="E48"/>
  <c i="3" r="J37"/>
  <c r="J36"/>
  <c i="1" r="AY56"/>
  <c i="3" r="J35"/>
  <c i="1" r="AX56"/>
  <c i="3" r="BI1185"/>
  <c r="BH1185"/>
  <c r="BG1185"/>
  <c r="BF1185"/>
  <c r="T1185"/>
  <c r="R1185"/>
  <c r="P1185"/>
  <c r="BK1185"/>
  <c r="J1185"/>
  <c r="BE1185"/>
  <c r="BI1173"/>
  <c r="BH1173"/>
  <c r="BG1173"/>
  <c r="BF1173"/>
  <c r="T1173"/>
  <c r="R1173"/>
  <c r="P1173"/>
  <c r="BK1173"/>
  <c r="J1173"/>
  <c r="BE1173"/>
  <c r="BI1161"/>
  <c r="BH1161"/>
  <c r="BG1161"/>
  <c r="BF1161"/>
  <c r="T1161"/>
  <c r="R1161"/>
  <c r="P1161"/>
  <c r="BK1161"/>
  <c r="J1161"/>
  <c r="BE1161"/>
  <c r="BI1149"/>
  <c r="BH1149"/>
  <c r="BG1149"/>
  <c r="BF1149"/>
  <c r="T1149"/>
  <c r="R1149"/>
  <c r="P1149"/>
  <c r="BK1149"/>
  <c r="J1149"/>
  <c r="BE1149"/>
  <c r="BI1118"/>
  <c r="BH1118"/>
  <c r="BG1118"/>
  <c r="BF1118"/>
  <c r="T1118"/>
  <c r="R1118"/>
  <c r="P1118"/>
  <c r="BK1118"/>
  <c r="J1118"/>
  <c r="BE1118"/>
  <c r="BI1086"/>
  <c r="BH1086"/>
  <c r="BG1086"/>
  <c r="BF1086"/>
  <c r="T1086"/>
  <c r="R1086"/>
  <c r="P1086"/>
  <c r="BK1086"/>
  <c r="J1086"/>
  <c r="BE1086"/>
  <c r="BI1055"/>
  <c r="BH1055"/>
  <c r="BG1055"/>
  <c r="BF1055"/>
  <c r="T1055"/>
  <c r="T1054"/>
  <c r="R1055"/>
  <c r="R1054"/>
  <c r="P1055"/>
  <c r="P1054"/>
  <c r="BK1055"/>
  <c r="BK1054"/>
  <c r="J1054"/>
  <c r="J1055"/>
  <c r="BE1055"/>
  <c r="J86"/>
  <c r="BI1050"/>
  <c r="BH1050"/>
  <c r="BG1050"/>
  <c r="BF1050"/>
  <c r="T1050"/>
  <c r="R1050"/>
  <c r="P1050"/>
  <c r="BK1050"/>
  <c r="J1050"/>
  <c r="BE1050"/>
  <c r="BI1046"/>
  <c r="BH1046"/>
  <c r="BG1046"/>
  <c r="BF1046"/>
  <c r="T1046"/>
  <c r="R1046"/>
  <c r="P1046"/>
  <c r="BK1046"/>
  <c r="J1046"/>
  <c r="BE1046"/>
  <c r="BI1042"/>
  <c r="BH1042"/>
  <c r="BG1042"/>
  <c r="BF1042"/>
  <c r="T1042"/>
  <c r="R1042"/>
  <c r="P1042"/>
  <c r="BK1042"/>
  <c r="J1042"/>
  <c r="BE1042"/>
  <c r="BI1038"/>
  <c r="BH1038"/>
  <c r="BG1038"/>
  <c r="BF1038"/>
  <c r="T1038"/>
  <c r="R1038"/>
  <c r="P1038"/>
  <c r="BK1038"/>
  <c r="J1038"/>
  <c r="BE1038"/>
  <c r="BI1034"/>
  <c r="BH1034"/>
  <c r="BG1034"/>
  <c r="BF1034"/>
  <c r="T1034"/>
  <c r="T1033"/>
  <c r="R1034"/>
  <c r="R1033"/>
  <c r="P1034"/>
  <c r="P1033"/>
  <c r="BK1034"/>
  <c r="BK1033"/>
  <c r="J1033"/>
  <c r="J1034"/>
  <c r="BE1034"/>
  <c r="J85"/>
  <c r="BI1030"/>
  <c r="BH1030"/>
  <c r="BG1030"/>
  <c r="BF1030"/>
  <c r="T1030"/>
  <c r="R1030"/>
  <c r="P1030"/>
  <c r="BK1030"/>
  <c r="J1030"/>
  <c r="BE1030"/>
  <c r="BI1027"/>
  <c r="BH1027"/>
  <c r="BG1027"/>
  <c r="BF1027"/>
  <c r="T1027"/>
  <c r="R1027"/>
  <c r="P1027"/>
  <c r="BK1027"/>
  <c r="J1027"/>
  <c r="BE1027"/>
  <c r="BI1024"/>
  <c r="BH1024"/>
  <c r="BG1024"/>
  <c r="BF1024"/>
  <c r="T1024"/>
  <c r="R1024"/>
  <c r="P1024"/>
  <c r="BK1024"/>
  <c r="J1024"/>
  <c r="BE1024"/>
  <c r="BI1015"/>
  <c r="BH1015"/>
  <c r="BG1015"/>
  <c r="BF1015"/>
  <c r="T1015"/>
  <c r="R1015"/>
  <c r="P1015"/>
  <c r="BK1015"/>
  <c r="J1015"/>
  <c r="BE1015"/>
  <c r="BI1013"/>
  <c r="BH1013"/>
  <c r="BG1013"/>
  <c r="BF1013"/>
  <c r="T1013"/>
  <c r="R1013"/>
  <c r="P1013"/>
  <c r="BK1013"/>
  <c r="J1013"/>
  <c r="BE1013"/>
  <c r="BI1010"/>
  <c r="BH1010"/>
  <c r="BG1010"/>
  <c r="BF1010"/>
  <c r="T1010"/>
  <c r="R1010"/>
  <c r="P1010"/>
  <c r="BK1010"/>
  <c r="J1010"/>
  <c r="BE1010"/>
  <c r="BI1005"/>
  <c r="BH1005"/>
  <c r="BG1005"/>
  <c r="BF1005"/>
  <c r="T1005"/>
  <c r="R1005"/>
  <c r="P1005"/>
  <c r="BK1005"/>
  <c r="J1005"/>
  <c r="BE1005"/>
  <c r="BI1000"/>
  <c r="BH1000"/>
  <c r="BG1000"/>
  <c r="BF1000"/>
  <c r="T1000"/>
  <c r="R1000"/>
  <c r="P1000"/>
  <c r="BK1000"/>
  <c r="J1000"/>
  <c r="BE1000"/>
  <c r="BI991"/>
  <c r="BH991"/>
  <c r="BG991"/>
  <c r="BF991"/>
  <c r="T991"/>
  <c r="R991"/>
  <c r="P991"/>
  <c r="BK991"/>
  <c r="J991"/>
  <c r="BE991"/>
  <c r="BI982"/>
  <c r="BH982"/>
  <c r="BG982"/>
  <c r="BF982"/>
  <c r="T982"/>
  <c r="R982"/>
  <c r="P982"/>
  <c r="BK982"/>
  <c r="J982"/>
  <c r="BE982"/>
  <c r="BI973"/>
  <c r="BH973"/>
  <c r="BG973"/>
  <c r="BF973"/>
  <c r="T973"/>
  <c r="R973"/>
  <c r="P973"/>
  <c r="BK973"/>
  <c r="J973"/>
  <c r="BE973"/>
  <c r="BI970"/>
  <c r="BH970"/>
  <c r="BG970"/>
  <c r="BF970"/>
  <c r="T970"/>
  <c r="R970"/>
  <c r="P970"/>
  <c r="BK970"/>
  <c r="J970"/>
  <c r="BE970"/>
  <c r="BI961"/>
  <c r="BH961"/>
  <c r="BG961"/>
  <c r="BF961"/>
  <c r="T961"/>
  <c r="T960"/>
  <c r="R961"/>
  <c r="R960"/>
  <c r="P961"/>
  <c r="P960"/>
  <c r="BK961"/>
  <c r="BK960"/>
  <c r="J960"/>
  <c r="J961"/>
  <c r="BE961"/>
  <c r="J84"/>
  <c r="BI953"/>
  <c r="BH953"/>
  <c r="BG953"/>
  <c r="BF953"/>
  <c r="T953"/>
  <c r="T952"/>
  <c r="R953"/>
  <c r="R952"/>
  <c r="P953"/>
  <c r="P952"/>
  <c r="BK953"/>
  <c r="BK952"/>
  <c r="J952"/>
  <c r="J953"/>
  <c r="BE953"/>
  <c r="J83"/>
  <c r="BI949"/>
  <c r="BH949"/>
  <c r="BG949"/>
  <c r="BF949"/>
  <c r="T949"/>
  <c r="R949"/>
  <c r="P949"/>
  <c r="BK949"/>
  <c r="J949"/>
  <c r="BE949"/>
  <c r="BI941"/>
  <c r="BH941"/>
  <c r="BG941"/>
  <c r="BF941"/>
  <c r="T941"/>
  <c r="R941"/>
  <c r="P941"/>
  <c r="BK941"/>
  <c r="J941"/>
  <c r="BE941"/>
  <c r="BI938"/>
  <c r="BH938"/>
  <c r="BG938"/>
  <c r="BF938"/>
  <c r="T938"/>
  <c r="R938"/>
  <c r="P938"/>
  <c r="BK938"/>
  <c r="J938"/>
  <c r="BE938"/>
  <c r="BI936"/>
  <c r="BH936"/>
  <c r="BG936"/>
  <c r="BF936"/>
  <c r="T936"/>
  <c r="R936"/>
  <c r="P936"/>
  <c r="BK936"/>
  <c r="J936"/>
  <c r="BE936"/>
  <c r="BI933"/>
  <c r="BH933"/>
  <c r="BG933"/>
  <c r="BF933"/>
  <c r="T933"/>
  <c r="R933"/>
  <c r="P933"/>
  <c r="BK933"/>
  <c r="J933"/>
  <c r="BE933"/>
  <c r="BI926"/>
  <c r="BH926"/>
  <c r="BG926"/>
  <c r="BF926"/>
  <c r="T926"/>
  <c r="R926"/>
  <c r="P926"/>
  <c r="BK926"/>
  <c r="J926"/>
  <c r="BE926"/>
  <c r="BI923"/>
  <c r="BH923"/>
  <c r="BG923"/>
  <c r="BF923"/>
  <c r="T923"/>
  <c r="R923"/>
  <c r="P923"/>
  <c r="BK923"/>
  <c r="J923"/>
  <c r="BE923"/>
  <c r="BI916"/>
  <c r="BH916"/>
  <c r="BG916"/>
  <c r="BF916"/>
  <c r="T916"/>
  <c r="R916"/>
  <c r="P916"/>
  <c r="BK916"/>
  <c r="J916"/>
  <c r="BE916"/>
  <c r="BI909"/>
  <c r="BH909"/>
  <c r="BG909"/>
  <c r="BF909"/>
  <c r="T909"/>
  <c r="R909"/>
  <c r="P909"/>
  <c r="BK909"/>
  <c r="J909"/>
  <c r="BE909"/>
  <c r="BI901"/>
  <c r="BH901"/>
  <c r="BG901"/>
  <c r="BF901"/>
  <c r="T901"/>
  <c r="R901"/>
  <c r="P901"/>
  <c r="BK901"/>
  <c r="J901"/>
  <c r="BE901"/>
  <c r="BI893"/>
  <c r="BH893"/>
  <c r="BG893"/>
  <c r="BF893"/>
  <c r="T893"/>
  <c r="R893"/>
  <c r="P893"/>
  <c r="BK893"/>
  <c r="J893"/>
  <c r="BE893"/>
  <c r="BI885"/>
  <c r="BH885"/>
  <c r="BG885"/>
  <c r="BF885"/>
  <c r="T885"/>
  <c r="T884"/>
  <c r="R885"/>
  <c r="R884"/>
  <c r="P885"/>
  <c r="P884"/>
  <c r="BK885"/>
  <c r="BK884"/>
  <c r="J884"/>
  <c r="J885"/>
  <c r="BE885"/>
  <c r="J82"/>
  <c r="BI877"/>
  <c r="BH877"/>
  <c r="BG877"/>
  <c r="BF877"/>
  <c r="T877"/>
  <c r="T876"/>
  <c r="R877"/>
  <c r="R876"/>
  <c r="P877"/>
  <c r="P876"/>
  <c r="BK877"/>
  <c r="BK876"/>
  <c r="J876"/>
  <c r="J877"/>
  <c r="BE877"/>
  <c r="J81"/>
  <c r="BI873"/>
  <c r="BH873"/>
  <c r="BG873"/>
  <c r="BF873"/>
  <c r="T873"/>
  <c r="R873"/>
  <c r="P873"/>
  <c r="BK873"/>
  <c r="J873"/>
  <c r="BE873"/>
  <c r="BI863"/>
  <c r="BH863"/>
  <c r="BG863"/>
  <c r="BF863"/>
  <c r="T863"/>
  <c r="R863"/>
  <c r="P863"/>
  <c r="BK863"/>
  <c r="J863"/>
  <c r="BE863"/>
  <c r="BI853"/>
  <c r="BH853"/>
  <c r="BG853"/>
  <c r="BF853"/>
  <c r="T853"/>
  <c r="R853"/>
  <c r="P853"/>
  <c r="BK853"/>
  <c r="J853"/>
  <c r="BE853"/>
  <c r="BI843"/>
  <c r="BH843"/>
  <c r="BG843"/>
  <c r="BF843"/>
  <c r="T843"/>
  <c r="R843"/>
  <c r="P843"/>
  <c r="BK843"/>
  <c r="J843"/>
  <c r="BE843"/>
  <c r="BI833"/>
  <c r="BH833"/>
  <c r="BG833"/>
  <c r="BF833"/>
  <c r="T833"/>
  <c r="R833"/>
  <c r="P833"/>
  <c r="BK833"/>
  <c r="J833"/>
  <c r="BE833"/>
  <c r="BI823"/>
  <c r="BH823"/>
  <c r="BG823"/>
  <c r="BF823"/>
  <c r="T823"/>
  <c r="R823"/>
  <c r="P823"/>
  <c r="BK823"/>
  <c r="J823"/>
  <c r="BE823"/>
  <c r="BI820"/>
  <c r="BH820"/>
  <c r="BG820"/>
  <c r="BF820"/>
  <c r="T820"/>
  <c r="R820"/>
  <c r="P820"/>
  <c r="BK820"/>
  <c r="J820"/>
  <c r="BE820"/>
  <c r="BI810"/>
  <c r="BH810"/>
  <c r="BG810"/>
  <c r="BF810"/>
  <c r="T810"/>
  <c r="R810"/>
  <c r="P810"/>
  <c r="BK810"/>
  <c r="J810"/>
  <c r="BE810"/>
  <c r="BI800"/>
  <c r="BH800"/>
  <c r="BG800"/>
  <c r="BF800"/>
  <c r="T800"/>
  <c r="T799"/>
  <c r="R800"/>
  <c r="R799"/>
  <c r="P800"/>
  <c r="P799"/>
  <c r="BK800"/>
  <c r="BK799"/>
  <c r="J799"/>
  <c r="J800"/>
  <c r="BE800"/>
  <c r="J80"/>
  <c r="BI796"/>
  <c r="BH796"/>
  <c r="BG796"/>
  <c r="BF796"/>
  <c r="T796"/>
  <c r="R796"/>
  <c r="P796"/>
  <c r="BK796"/>
  <c r="J796"/>
  <c r="BE796"/>
  <c r="BI794"/>
  <c r="BH794"/>
  <c r="BG794"/>
  <c r="BF794"/>
  <c r="T794"/>
  <c r="R794"/>
  <c r="P794"/>
  <c r="BK794"/>
  <c r="J794"/>
  <c r="BE794"/>
  <c r="BI792"/>
  <c r="BH792"/>
  <c r="BG792"/>
  <c r="BF792"/>
  <c r="T792"/>
  <c r="T791"/>
  <c r="R792"/>
  <c r="R791"/>
  <c r="P792"/>
  <c r="P791"/>
  <c r="BK792"/>
  <c r="BK791"/>
  <c r="J791"/>
  <c r="J792"/>
  <c r="BE792"/>
  <c r="J79"/>
  <c r="BI788"/>
  <c r="BH788"/>
  <c r="BG788"/>
  <c r="BF788"/>
  <c r="T788"/>
  <c r="R788"/>
  <c r="P788"/>
  <c r="BK788"/>
  <c r="J788"/>
  <c r="BE788"/>
  <c r="BI785"/>
  <c r="BH785"/>
  <c r="BG785"/>
  <c r="BF785"/>
  <c r="T785"/>
  <c r="R785"/>
  <c r="P785"/>
  <c r="BK785"/>
  <c r="J785"/>
  <c r="BE785"/>
  <c r="BI782"/>
  <c r="BH782"/>
  <c r="BG782"/>
  <c r="BF782"/>
  <c r="T782"/>
  <c r="R782"/>
  <c r="P782"/>
  <c r="BK782"/>
  <c r="J782"/>
  <c r="BE782"/>
  <c r="BI780"/>
  <c r="BH780"/>
  <c r="BG780"/>
  <c r="BF780"/>
  <c r="T780"/>
  <c r="R780"/>
  <c r="P780"/>
  <c r="BK780"/>
  <c r="J780"/>
  <c r="BE780"/>
  <c r="BI777"/>
  <c r="BH777"/>
  <c r="BG777"/>
  <c r="BF777"/>
  <c r="T777"/>
  <c r="R777"/>
  <c r="P777"/>
  <c r="BK777"/>
  <c r="J777"/>
  <c r="BE777"/>
  <c r="BI775"/>
  <c r="BH775"/>
  <c r="BG775"/>
  <c r="BF775"/>
  <c r="T775"/>
  <c r="R775"/>
  <c r="P775"/>
  <c r="BK775"/>
  <c r="J775"/>
  <c r="BE775"/>
  <c r="BI771"/>
  <c r="BH771"/>
  <c r="BG771"/>
  <c r="BF771"/>
  <c r="T771"/>
  <c r="R771"/>
  <c r="P771"/>
  <c r="BK771"/>
  <c r="J771"/>
  <c r="BE771"/>
  <c r="BI768"/>
  <c r="BH768"/>
  <c r="BG768"/>
  <c r="BF768"/>
  <c r="T768"/>
  <c r="R768"/>
  <c r="P768"/>
  <c r="BK768"/>
  <c r="J768"/>
  <c r="BE768"/>
  <c r="BI766"/>
  <c r="BH766"/>
  <c r="BG766"/>
  <c r="BF766"/>
  <c r="T766"/>
  <c r="R766"/>
  <c r="P766"/>
  <c r="BK766"/>
  <c r="J766"/>
  <c r="BE766"/>
  <c r="BI764"/>
  <c r="BH764"/>
  <c r="BG764"/>
  <c r="BF764"/>
  <c r="T764"/>
  <c r="R764"/>
  <c r="P764"/>
  <c r="BK764"/>
  <c r="J764"/>
  <c r="BE764"/>
  <c r="BI761"/>
  <c r="BH761"/>
  <c r="BG761"/>
  <c r="BF761"/>
  <c r="T761"/>
  <c r="R761"/>
  <c r="P761"/>
  <c r="BK761"/>
  <c r="J761"/>
  <c r="BE761"/>
  <c r="BI759"/>
  <c r="BH759"/>
  <c r="BG759"/>
  <c r="BF759"/>
  <c r="T759"/>
  <c r="R759"/>
  <c r="P759"/>
  <c r="BK759"/>
  <c r="J759"/>
  <c r="BE759"/>
  <c r="BI756"/>
  <c r="BH756"/>
  <c r="BG756"/>
  <c r="BF756"/>
  <c r="T756"/>
  <c r="R756"/>
  <c r="P756"/>
  <c r="BK756"/>
  <c r="J756"/>
  <c r="BE756"/>
  <c r="BI752"/>
  <c r="BH752"/>
  <c r="BG752"/>
  <c r="BF752"/>
  <c r="T752"/>
  <c r="R752"/>
  <c r="P752"/>
  <c r="BK752"/>
  <c r="J752"/>
  <c r="BE752"/>
  <c r="BI748"/>
  <c r="BH748"/>
  <c r="BG748"/>
  <c r="BF748"/>
  <c r="T748"/>
  <c r="R748"/>
  <c r="P748"/>
  <c r="BK748"/>
  <c r="J748"/>
  <c r="BE748"/>
  <c r="BI745"/>
  <c r="BH745"/>
  <c r="BG745"/>
  <c r="BF745"/>
  <c r="T745"/>
  <c r="R745"/>
  <c r="P745"/>
  <c r="BK745"/>
  <c r="J745"/>
  <c r="BE745"/>
  <c r="BI743"/>
  <c r="BH743"/>
  <c r="BG743"/>
  <c r="BF743"/>
  <c r="T743"/>
  <c r="R743"/>
  <c r="P743"/>
  <c r="BK743"/>
  <c r="J743"/>
  <c r="BE743"/>
  <c r="BI739"/>
  <c r="BH739"/>
  <c r="BG739"/>
  <c r="BF739"/>
  <c r="T739"/>
  <c r="R739"/>
  <c r="P739"/>
  <c r="BK739"/>
  <c r="J739"/>
  <c r="BE739"/>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T724"/>
  <c r="R725"/>
  <c r="R724"/>
  <c r="P725"/>
  <c r="P724"/>
  <c r="BK725"/>
  <c r="BK724"/>
  <c r="J724"/>
  <c r="J725"/>
  <c r="BE725"/>
  <c r="J78"/>
  <c r="BI721"/>
  <c r="BH721"/>
  <c r="BG721"/>
  <c r="BF721"/>
  <c r="T721"/>
  <c r="R721"/>
  <c r="P721"/>
  <c r="BK721"/>
  <c r="J721"/>
  <c r="BE721"/>
  <c r="BI719"/>
  <c r="BH719"/>
  <c r="BG719"/>
  <c r="BF719"/>
  <c r="T719"/>
  <c r="R719"/>
  <c r="P719"/>
  <c r="BK719"/>
  <c r="J719"/>
  <c r="BE719"/>
  <c r="BI714"/>
  <c r="BH714"/>
  <c r="BG714"/>
  <c r="BF714"/>
  <c r="T714"/>
  <c r="R714"/>
  <c r="P714"/>
  <c r="BK714"/>
  <c r="J714"/>
  <c r="BE714"/>
  <c r="BI709"/>
  <c r="BH709"/>
  <c r="BG709"/>
  <c r="BF709"/>
  <c r="T709"/>
  <c r="R709"/>
  <c r="P709"/>
  <c r="BK709"/>
  <c r="J709"/>
  <c r="BE709"/>
  <c r="BI707"/>
  <c r="BH707"/>
  <c r="BG707"/>
  <c r="BF707"/>
  <c r="T707"/>
  <c r="R707"/>
  <c r="P707"/>
  <c r="BK707"/>
  <c r="J707"/>
  <c r="BE707"/>
  <c r="BI705"/>
  <c r="BH705"/>
  <c r="BG705"/>
  <c r="BF705"/>
  <c r="T705"/>
  <c r="T704"/>
  <c r="R705"/>
  <c r="R704"/>
  <c r="P705"/>
  <c r="P704"/>
  <c r="BK705"/>
  <c r="BK704"/>
  <c r="J704"/>
  <c r="J705"/>
  <c r="BE705"/>
  <c r="J77"/>
  <c r="BI702"/>
  <c r="BH702"/>
  <c r="BG702"/>
  <c r="BF702"/>
  <c r="T702"/>
  <c r="R702"/>
  <c r="P702"/>
  <c r="BK702"/>
  <c r="J702"/>
  <c r="BE702"/>
  <c r="BI697"/>
  <c r="BH697"/>
  <c r="BG697"/>
  <c r="BF697"/>
  <c r="T697"/>
  <c r="R697"/>
  <c r="P697"/>
  <c r="BK697"/>
  <c r="J697"/>
  <c r="BE697"/>
  <c r="BI695"/>
  <c r="BH695"/>
  <c r="BG695"/>
  <c r="BF695"/>
  <c r="T695"/>
  <c r="R695"/>
  <c r="P695"/>
  <c r="BK695"/>
  <c r="J695"/>
  <c r="BE695"/>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8"/>
  <c r="BH678"/>
  <c r="BG678"/>
  <c r="BF678"/>
  <c r="T678"/>
  <c r="R678"/>
  <c r="P678"/>
  <c r="BK678"/>
  <c r="J678"/>
  <c r="BE678"/>
  <c r="BI674"/>
  <c r="BH674"/>
  <c r="BG674"/>
  <c r="BF674"/>
  <c r="T674"/>
  <c r="R674"/>
  <c r="P674"/>
  <c r="BK674"/>
  <c r="J674"/>
  <c r="BE674"/>
  <c r="BI672"/>
  <c r="BH672"/>
  <c r="BG672"/>
  <c r="BF672"/>
  <c r="T672"/>
  <c r="R672"/>
  <c r="P672"/>
  <c r="BK672"/>
  <c r="J672"/>
  <c r="BE672"/>
  <c r="BI668"/>
  <c r="BH668"/>
  <c r="BG668"/>
  <c r="BF668"/>
  <c r="T668"/>
  <c r="R668"/>
  <c r="P668"/>
  <c r="BK668"/>
  <c r="J668"/>
  <c r="BE668"/>
  <c r="BI666"/>
  <c r="BH666"/>
  <c r="BG666"/>
  <c r="BF666"/>
  <c r="T666"/>
  <c r="R666"/>
  <c r="P666"/>
  <c r="BK666"/>
  <c r="J666"/>
  <c r="BE666"/>
  <c r="BI662"/>
  <c r="BH662"/>
  <c r="BG662"/>
  <c r="BF662"/>
  <c r="T662"/>
  <c r="R662"/>
  <c r="P662"/>
  <c r="BK662"/>
  <c r="J662"/>
  <c r="BE662"/>
  <c r="BI660"/>
  <c r="BH660"/>
  <c r="BG660"/>
  <c r="BF660"/>
  <c r="T660"/>
  <c r="R660"/>
  <c r="P660"/>
  <c r="BK660"/>
  <c r="J660"/>
  <c r="BE660"/>
  <c r="BI658"/>
  <c r="BH658"/>
  <c r="BG658"/>
  <c r="BF658"/>
  <c r="T658"/>
  <c r="R658"/>
  <c r="P658"/>
  <c r="BK658"/>
  <c r="J658"/>
  <c r="BE658"/>
  <c r="BI654"/>
  <c r="BH654"/>
  <c r="BG654"/>
  <c r="BF654"/>
  <c r="T654"/>
  <c r="R654"/>
  <c r="P654"/>
  <c r="BK654"/>
  <c r="J654"/>
  <c r="BE654"/>
  <c r="BI652"/>
  <c r="BH652"/>
  <c r="BG652"/>
  <c r="BF652"/>
  <c r="T652"/>
  <c r="R652"/>
  <c r="P652"/>
  <c r="BK652"/>
  <c r="J652"/>
  <c r="BE652"/>
  <c r="BI648"/>
  <c r="BH648"/>
  <c r="BG648"/>
  <c r="BF648"/>
  <c r="T648"/>
  <c r="T647"/>
  <c r="R648"/>
  <c r="R647"/>
  <c r="P648"/>
  <c r="P647"/>
  <c r="BK648"/>
  <c r="BK647"/>
  <c r="J647"/>
  <c r="J648"/>
  <c r="BE648"/>
  <c r="J75"/>
  <c r="BI644"/>
  <c r="BH644"/>
  <c r="BG644"/>
  <c r="BF644"/>
  <c r="T644"/>
  <c r="R644"/>
  <c r="P644"/>
  <c r="BK644"/>
  <c r="J644"/>
  <c r="BE644"/>
  <c r="BI641"/>
  <c r="BH641"/>
  <c r="BG641"/>
  <c r="BF641"/>
  <c r="T641"/>
  <c r="R641"/>
  <c r="P641"/>
  <c r="BK641"/>
  <c r="J641"/>
  <c r="BE641"/>
  <c r="BI637"/>
  <c r="BH637"/>
  <c r="BG637"/>
  <c r="BF637"/>
  <c r="T637"/>
  <c r="R637"/>
  <c r="P637"/>
  <c r="BK637"/>
  <c r="J637"/>
  <c r="BE637"/>
  <c r="BI633"/>
  <c r="BH633"/>
  <c r="BG633"/>
  <c r="BF633"/>
  <c r="T633"/>
  <c r="T632"/>
  <c r="R633"/>
  <c r="R632"/>
  <c r="P633"/>
  <c r="P632"/>
  <c r="BK633"/>
  <c r="BK632"/>
  <c r="J632"/>
  <c r="J633"/>
  <c r="BE633"/>
  <c r="J74"/>
  <c r="BI629"/>
  <c r="BH629"/>
  <c r="BG629"/>
  <c r="BF629"/>
  <c r="T629"/>
  <c r="R629"/>
  <c r="P629"/>
  <c r="BK629"/>
  <c r="J629"/>
  <c r="BE629"/>
  <c r="BI626"/>
  <c r="BH626"/>
  <c r="BG626"/>
  <c r="BF626"/>
  <c r="T626"/>
  <c r="R626"/>
  <c r="P626"/>
  <c r="BK626"/>
  <c r="J626"/>
  <c r="BE626"/>
  <c r="BI623"/>
  <c r="BH623"/>
  <c r="BG623"/>
  <c r="BF623"/>
  <c r="T623"/>
  <c r="T622"/>
  <c r="R623"/>
  <c r="R622"/>
  <c r="P623"/>
  <c r="P622"/>
  <c r="BK623"/>
  <c r="BK622"/>
  <c r="J622"/>
  <c r="J623"/>
  <c r="BE623"/>
  <c r="J73"/>
  <c r="BI619"/>
  <c r="BH619"/>
  <c r="BG619"/>
  <c r="BF619"/>
  <c r="T619"/>
  <c r="R619"/>
  <c r="P619"/>
  <c r="BK619"/>
  <c r="J619"/>
  <c r="BE619"/>
  <c r="BI616"/>
  <c r="BH616"/>
  <c r="BG616"/>
  <c r="BF616"/>
  <c r="T616"/>
  <c r="R616"/>
  <c r="P616"/>
  <c r="BK616"/>
  <c r="J616"/>
  <c r="BE616"/>
  <c r="BI610"/>
  <c r="BH610"/>
  <c r="BG610"/>
  <c r="BF610"/>
  <c r="T610"/>
  <c r="R610"/>
  <c r="P610"/>
  <c r="BK610"/>
  <c r="J610"/>
  <c r="BE610"/>
  <c r="BI605"/>
  <c r="BH605"/>
  <c r="BG605"/>
  <c r="BF605"/>
  <c r="T605"/>
  <c r="R605"/>
  <c r="P605"/>
  <c r="BK605"/>
  <c r="J605"/>
  <c r="BE605"/>
  <c r="BI600"/>
  <c r="BH600"/>
  <c r="BG600"/>
  <c r="BF600"/>
  <c r="T600"/>
  <c r="R600"/>
  <c r="P600"/>
  <c r="BK600"/>
  <c r="J600"/>
  <c r="BE600"/>
  <c r="BI595"/>
  <c r="BH595"/>
  <c r="BG595"/>
  <c r="BF595"/>
  <c r="T595"/>
  <c r="T594"/>
  <c r="R595"/>
  <c r="R594"/>
  <c r="P595"/>
  <c r="P594"/>
  <c r="BK595"/>
  <c r="BK594"/>
  <c r="J594"/>
  <c r="J595"/>
  <c r="BE595"/>
  <c r="J72"/>
  <c r="BI591"/>
  <c r="BH591"/>
  <c r="BG591"/>
  <c r="BF591"/>
  <c r="T591"/>
  <c r="R591"/>
  <c r="P591"/>
  <c r="BK591"/>
  <c r="J591"/>
  <c r="BE591"/>
  <c r="BI588"/>
  <c r="BH588"/>
  <c r="BG588"/>
  <c r="BF588"/>
  <c r="T588"/>
  <c r="R588"/>
  <c r="P588"/>
  <c r="BK588"/>
  <c r="J588"/>
  <c r="BE588"/>
  <c r="BI585"/>
  <c r="BH585"/>
  <c r="BG585"/>
  <c r="BF585"/>
  <c r="T585"/>
  <c r="R585"/>
  <c r="P585"/>
  <c r="BK585"/>
  <c r="J585"/>
  <c r="BE585"/>
  <c r="BI583"/>
  <c r="BH583"/>
  <c r="BG583"/>
  <c r="BF583"/>
  <c r="T583"/>
  <c r="R583"/>
  <c r="P583"/>
  <c r="BK583"/>
  <c r="J583"/>
  <c r="BE583"/>
  <c r="BI581"/>
  <c r="BH581"/>
  <c r="BG581"/>
  <c r="BF581"/>
  <c r="T581"/>
  <c r="R581"/>
  <c r="P581"/>
  <c r="BK581"/>
  <c r="J581"/>
  <c r="BE581"/>
  <c r="BI579"/>
  <c r="BH579"/>
  <c r="BG579"/>
  <c r="BF579"/>
  <c r="T579"/>
  <c r="R579"/>
  <c r="P579"/>
  <c r="BK579"/>
  <c r="J579"/>
  <c r="BE579"/>
  <c r="BI576"/>
  <c r="BH576"/>
  <c r="BG576"/>
  <c r="BF576"/>
  <c r="T576"/>
  <c r="R576"/>
  <c r="P576"/>
  <c r="BK576"/>
  <c r="J576"/>
  <c r="BE576"/>
  <c r="BI573"/>
  <c r="BH573"/>
  <c r="BG573"/>
  <c r="BF573"/>
  <c r="T573"/>
  <c r="R573"/>
  <c r="P573"/>
  <c r="BK573"/>
  <c r="J573"/>
  <c r="BE573"/>
  <c r="BI569"/>
  <c r="BH569"/>
  <c r="BG569"/>
  <c r="BF569"/>
  <c r="T569"/>
  <c r="R569"/>
  <c r="P569"/>
  <c r="BK569"/>
  <c r="J569"/>
  <c r="BE569"/>
  <c r="BI567"/>
  <c r="BH567"/>
  <c r="BG567"/>
  <c r="BF567"/>
  <c r="T567"/>
  <c r="R567"/>
  <c r="P567"/>
  <c r="BK567"/>
  <c r="J567"/>
  <c r="BE567"/>
  <c r="BI565"/>
  <c r="BH565"/>
  <c r="BG565"/>
  <c r="BF565"/>
  <c r="T565"/>
  <c r="R565"/>
  <c r="P565"/>
  <c r="BK565"/>
  <c r="J565"/>
  <c r="BE565"/>
  <c r="BI563"/>
  <c r="BH563"/>
  <c r="BG563"/>
  <c r="BF563"/>
  <c r="T563"/>
  <c r="R563"/>
  <c r="P563"/>
  <c r="BK563"/>
  <c r="J563"/>
  <c r="BE563"/>
  <c r="BI560"/>
  <c r="BH560"/>
  <c r="BG560"/>
  <c r="BF560"/>
  <c r="T560"/>
  <c r="R560"/>
  <c r="P560"/>
  <c r="BK560"/>
  <c r="J560"/>
  <c r="BE560"/>
  <c r="BI557"/>
  <c r="BH557"/>
  <c r="BG557"/>
  <c r="BF557"/>
  <c r="T557"/>
  <c r="R557"/>
  <c r="P557"/>
  <c r="BK557"/>
  <c r="J557"/>
  <c r="BE557"/>
  <c r="BI554"/>
  <c r="BH554"/>
  <c r="BG554"/>
  <c r="BF554"/>
  <c r="T554"/>
  <c r="R554"/>
  <c r="P554"/>
  <c r="BK554"/>
  <c r="J554"/>
  <c r="BE554"/>
  <c r="BI552"/>
  <c r="BH552"/>
  <c r="BG552"/>
  <c r="BF552"/>
  <c r="T552"/>
  <c r="R552"/>
  <c r="P552"/>
  <c r="BK552"/>
  <c r="J552"/>
  <c r="BE552"/>
  <c r="BI549"/>
  <c r="BH549"/>
  <c r="BG549"/>
  <c r="BF549"/>
  <c r="T549"/>
  <c r="R549"/>
  <c r="P549"/>
  <c r="BK549"/>
  <c r="J549"/>
  <c r="BE549"/>
  <c r="BI547"/>
  <c r="BH547"/>
  <c r="BG547"/>
  <c r="BF547"/>
  <c r="T547"/>
  <c r="T546"/>
  <c r="R547"/>
  <c r="R546"/>
  <c r="P547"/>
  <c r="P546"/>
  <c r="BK547"/>
  <c r="BK546"/>
  <c r="J546"/>
  <c r="J547"/>
  <c r="BE547"/>
  <c r="J71"/>
  <c r="BI543"/>
  <c r="BH543"/>
  <c r="BG543"/>
  <c r="BF543"/>
  <c r="T543"/>
  <c r="R543"/>
  <c r="P543"/>
  <c r="BK543"/>
  <c r="J543"/>
  <c r="BE543"/>
  <c r="BI540"/>
  <c r="BH540"/>
  <c r="BG540"/>
  <c r="BF540"/>
  <c r="T540"/>
  <c r="R540"/>
  <c r="P540"/>
  <c r="BK540"/>
  <c r="J540"/>
  <c r="BE540"/>
  <c r="BI538"/>
  <c r="BH538"/>
  <c r="BG538"/>
  <c r="BF538"/>
  <c r="T538"/>
  <c r="R538"/>
  <c r="P538"/>
  <c r="BK538"/>
  <c r="J538"/>
  <c r="BE538"/>
  <c r="BI528"/>
  <c r="BH528"/>
  <c r="BG528"/>
  <c r="BF528"/>
  <c r="T528"/>
  <c r="R528"/>
  <c r="P528"/>
  <c r="BK528"/>
  <c r="J528"/>
  <c r="BE528"/>
  <c r="BI518"/>
  <c r="BH518"/>
  <c r="BG518"/>
  <c r="BF518"/>
  <c r="T518"/>
  <c r="R518"/>
  <c r="P518"/>
  <c r="BK518"/>
  <c r="J518"/>
  <c r="BE518"/>
  <c r="BI516"/>
  <c r="BH516"/>
  <c r="BG516"/>
  <c r="BF516"/>
  <c r="T516"/>
  <c r="R516"/>
  <c r="P516"/>
  <c r="BK516"/>
  <c r="J516"/>
  <c r="BE516"/>
  <c r="BI513"/>
  <c r="BH513"/>
  <c r="BG513"/>
  <c r="BF513"/>
  <c r="T513"/>
  <c r="R513"/>
  <c r="P513"/>
  <c r="BK513"/>
  <c r="J513"/>
  <c r="BE513"/>
  <c r="BI510"/>
  <c r="BH510"/>
  <c r="BG510"/>
  <c r="BF510"/>
  <c r="T510"/>
  <c r="R510"/>
  <c r="P510"/>
  <c r="BK510"/>
  <c r="J510"/>
  <c r="BE510"/>
  <c r="BI500"/>
  <c r="BH500"/>
  <c r="BG500"/>
  <c r="BF500"/>
  <c r="T500"/>
  <c r="R500"/>
  <c r="P500"/>
  <c r="BK500"/>
  <c r="J500"/>
  <c r="BE500"/>
  <c r="BI497"/>
  <c r="BH497"/>
  <c r="BG497"/>
  <c r="BF497"/>
  <c r="T497"/>
  <c r="R497"/>
  <c r="P497"/>
  <c r="BK497"/>
  <c r="J497"/>
  <c r="BE497"/>
  <c r="BI487"/>
  <c r="BH487"/>
  <c r="BG487"/>
  <c r="BF487"/>
  <c r="T487"/>
  <c r="R487"/>
  <c r="P487"/>
  <c r="BK487"/>
  <c r="J487"/>
  <c r="BE487"/>
  <c r="BI485"/>
  <c r="BH485"/>
  <c r="BG485"/>
  <c r="BF485"/>
  <c r="T485"/>
  <c r="R485"/>
  <c r="P485"/>
  <c r="BK485"/>
  <c r="J485"/>
  <c r="BE485"/>
  <c r="BI482"/>
  <c r="BH482"/>
  <c r="BG482"/>
  <c r="BF482"/>
  <c r="T482"/>
  <c r="R482"/>
  <c r="P482"/>
  <c r="BK482"/>
  <c r="J482"/>
  <c r="BE482"/>
  <c r="BI480"/>
  <c r="BH480"/>
  <c r="BG480"/>
  <c r="BF480"/>
  <c r="T480"/>
  <c r="R480"/>
  <c r="P480"/>
  <c r="BK480"/>
  <c r="J480"/>
  <c r="BE480"/>
  <c r="BI471"/>
  <c r="BH471"/>
  <c r="BG471"/>
  <c r="BF471"/>
  <c r="T471"/>
  <c r="T470"/>
  <c r="R471"/>
  <c r="R470"/>
  <c r="P471"/>
  <c r="P470"/>
  <c r="BK471"/>
  <c r="BK470"/>
  <c r="J470"/>
  <c r="J471"/>
  <c r="BE471"/>
  <c r="J70"/>
  <c r="BI467"/>
  <c r="BH467"/>
  <c r="BG467"/>
  <c r="BF467"/>
  <c r="T467"/>
  <c r="R467"/>
  <c r="P467"/>
  <c r="BK467"/>
  <c r="J467"/>
  <c r="BE467"/>
  <c r="BI464"/>
  <c r="BH464"/>
  <c r="BG464"/>
  <c r="BF464"/>
  <c r="T464"/>
  <c r="R464"/>
  <c r="P464"/>
  <c r="BK464"/>
  <c r="J464"/>
  <c r="BE464"/>
  <c r="BI462"/>
  <c r="BH462"/>
  <c r="BG462"/>
  <c r="BF462"/>
  <c r="T462"/>
  <c r="R462"/>
  <c r="P462"/>
  <c r="BK462"/>
  <c r="J462"/>
  <c r="BE462"/>
  <c r="BI453"/>
  <c r="BH453"/>
  <c r="BG453"/>
  <c r="BF453"/>
  <c r="T453"/>
  <c r="R453"/>
  <c r="P453"/>
  <c r="BK453"/>
  <c r="J453"/>
  <c r="BE453"/>
  <c r="BI448"/>
  <c r="BH448"/>
  <c r="BG448"/>
  <c r="BF448"/>
  <c r="T448"/>
  <c r="R448"/>
  <c r="P448"/>
  <c r="BK448"/>
  <c r="J448"/>
  <c r="BE448"/>
  <c r="BI443"/>
  <c r="BH443"/>
  <c r="BG443"/>
  <c r="BF443"/>
  <c r="T443"/>
  <c r="R443"/>
  <c r="P443"/>
  <c r="BK443"/>
  <c r="J443"/>
  <c r="BE443"/>
  <c r="BI437"/>
  <c r="BH437"/>
  <c r="BG437"/>
  <c r="BF437"/>
  <c r="T437"/>
  <c r="R437"/>
  <c r="P437"/>
  <c r="BK437"/>
  <c r="J437"/>
  <c r="BE437"/>
  <c r="BI431"/>
  <c r="BH431"/>
  <c r="BG431"/>
  <c r="BF431"/>
  <c r="T431"/>
  <c r="T430"/>
  <c r="R431"/>
  <c r="R430"/>
  <c r="P431"/>
  <c r="P430"/>
  <c r="BK431"/>
  <c r="BK430"/>
  <c r="J430"/>
  <c r="J431"/>
  <c r="BE431"/>
  <c r="J69"/>
  <c r="BI427"/>
  <c r="BH427"/>
  <c r="BG427"/>
  <c r="BF427"/>
  <c r="T427"/>
  <c r="R427"/>
  <c r="P427"/>
  <c r="BK427"/>
  <c r="J427"/>
  <c r="BE427"/>
  <c r="BI424"/>
  <c r="BH424"/>
  <c r="BG424"/>
  <c r="BF424"/>
  <c r="T424"/>
  <c r="R424"/>
  <c r="P424"/>
  <c r="BK424"/>
  <c r="J424"/>
  <c r="BE424"/>
  <c r="BI411"/>
  <c r="BH411"/>
  <c r="BG411"/>
  <c r="BF411"/>
  <c r="T411"/>
  <c r="T410"/>
  <c r="R411"/>
  <c r="R410"/>
  <c r="P411"/>
  <c r="P410"/>
  <c r="BK411"/>
  <c r="BK410"/>
  <c r="J410"/>
  <c r="J411"/>
  <c r="BE411"/>
  <c r="J68"/>
  <c r="BI407"/>
  <c r="BH407"/>
  <c r="BG407"/>
  <c r="BF407"/>
  <c r="T407"/>
  <c r="R407"/>
  <c r="P407"/>
  <c r="BK407"/>
  <c r="J407"/>
  <c r="BE407"/>
  <c r="BI402"/>
  <c r="BH402"/>
  <c r="BG402"/>
  <c r="BF402"/>
  <c r="T402"/>
  <c r="T401"/>
  <c r="T400"/>
  <c r="R402"/>
  <c r="R401"/>
  <c r="R400"/>
  <c r="P402"/>
  <c r="P401"/>
  <c r="P400"/>
  <c r="BK402"/>
  <c r="BK401"/>
  <c r="J401"/>
  <c r="BK400"/>
  <c r="J400"/>
  <c r="J402"/>
  <c r="BE402"/>
  <c r="J67"/>
  <c r="J66"/>
  <c r="BI397"/>
  <c r="BH397"/>
  <c r="BG397"/>
  <c r="BF397"/>
  <c r="T397"/>
  <c r="R397"/>
  <c r="P397"/>
  <c r="BK397"/>
  <c r="J397"/>
  <c r="BE397"/>
  <c r="BI394"/>
  <c r="BH394"/>
  <c r="BG394"/>
  <c r="BF394"/>
  <c r="T394"/>
  <c r="T393"/>
  <c r="R394"/>
  <c r="R393"/>
  <c r="P394"/>
  <c r="P393"/>
  <c r="BK394"/>
  <c r="BK393"/>
  <c r="J393"/>
  <c r="J394"/>
  <c r="BE394"/>
  <c r="J65"/>
  <c r="BI390"/>
  <c r="BH390"/>
  <c r="BG390"/>
  <c r="BF390"/>
  <c r="T390"/>
  <c r="R390"/>
  <c r="P390"/>
  <c r="BK390"/>
  <c r="J390"/>
  <c r="BE390"/>
  <c r="BI386"/>
  <c r="BH386"/>
  <c r="BG386"/>
  <c r="BF386"/>
  <c r="T386"/>
  <c r="R386"/>
  <c r="P386"/>
  <c r="BK386"/>
  <c r="J386"/>
  <c r="BE386"/>
  <c r="BI383"/>
  <c r="BH383"/>
  <c r="BG383"/>
  <c r="BF383"/>
  <c r="T383"/>
  <c r="R383"/>
  <c r="P383"/>
  <c r="BK383"/>
  <c r="J383"/>
  <c r="BE383"/>
  <c r="BI380"/>
  <c r="BH380"/>
  <c r="BG380"/>
  <c r="BF380"/>
  <c r="T380"/>
  <c r="R380"/>
  <c r="P380"/>
  <c r="BK380"/>
  <c r="J380"/>
  <c r="BE380"/>
  <c r="BI377"/>
  <c r="BH377"/>
  <c r="BG377"/>
  <c r="BF377"/>
  <c r="T377"/>
  <c r="T376"/>
  <c r="R377"/>
  <c r="R376"/>
  <c r="P377"/>
  <c r="P376"/>
  <c r="BK377"/>
  <c r="BK376"/>
  <c r="J376"/>
  <c r="J377"/>
  <c r="BE377"/>
  <c r="J64"/>
  <c r="BI368"/>
  <c r="BH368"/>
  <c r="BG368"/>
  <c r="BF368"/>
  <c r="T368"/>
  <c r="R368"/>
  <c r="P368"/>
  <c r="BK368"/>
  <c r="J368"/>
  <c r="BE368"/>
  <c r="BI347"/>
  <c r="BH347"/>
  <c r="BG347"/>
  <c r="BF347"/>
  <c r="T347"/>
  <c r="R347"/>
  <c r="P347"/>
  <c r="BK347"/>
  <c r="J347"/>
  <c r="BE347"/>
  <c r="BI334"/>
  <c r="BH334"/>
  <c r="BG334"/>
  <c r="BF334"/>
  <c r="T334"/>
  <c r="R334"/>
  <c r="P334"/>
  <c r="BK334"/>
  <c r="J334"/>
  <c r="BE334"/>
  <c r="BI325"/>
  <c r="BH325"/>
  <c r="BG325"/>
  <c r="BF325"/>
  <c r="T325"/>
  <c r="R325"/>
  <c r="P325"/>
  <c r="BK325"/>
  <c r="J325"/>
  <c r="BE325"/>
  <c r="BI319"/>
  <c r="BH319"/>
  <c r="BG319"/>
  <c r="BF319"/>
  <c r="T319"/>
  <c r="R319"/>
  <c r="P319"/>
  <c r="BK319"/>
  <c r="J319"/>
  <c r="BE319"/>
  <c r="BI314"/>
  <c r="BH314"/>
  <c r="BG314"/>
  <c r="BF314"/>
  <c r="T314"/>
  <c r="R314"/>
  <c r="P314"/>
  <c r="BK314"/>
  <c r="J314"/>
  <c r="BE314"/>
  <c r="BI310"/>
  <c r="BH310"/>
  <c r="BG310"/>
  <c r="BF310"/>
  <c r="T310"/>
  <c r="R310"/>
  <c r="P310"/>
  <c r="BK310"/>
  <c r="J310"/>
  <c r="BE310"/>
  <c r="BI304"/>
  <c r="BH304"/>
  <c r="BG304"/>
  <c r="BF304"/>
  <c r="T304"/>
  <c r="R304"/>
  <c r="P304"/>
  <c r="BK304"/>
  <c r="J304"/>
  <c r="BE304"/>
  <c r="BI293"/>
  <c r="BH293"/>
  <c r="BG293"/>
  <c r="BF293"/>
  <c r="T293"/>
  <c r="R293"/>
  <c r="P293"/>
  <c r="BK293"/>
  <c r="J293"/>
  <c r="BE293"/>
  <c r="BI288"/>
  <c r="BH288"/>
  <c r="BG288"/>
  <c r="BF288"/>
  <c r="T288"/>
  <c r="R288"/>
  <c r="P288"/>
  <c r="BK288"/>
  <c r="J288"/>
  <c r="BE288"/>
  <c r="BI275"/>
  <c r="BH275"/>
  <c r="BG275"/>
  <c r="BF275"/>
  <c r="T275"/>
  <c r="T274"/>
  <c r="R275"/>
  <c r="R274"/>
  <c r="P275"/>
  <c r="P274"/>
  <c r="BK275"/>
  <c r="BK274"/>
  <c r="J274"/>
  <c r="J275"/>
  <c r="BE275"/>
  <c r="J63"/>
  <c r="BI272"/>
  <c r="BH272"/>
  <c r="BG272"/>
  <c r="BF272"/>
  <c r="T272"/>
  <c r="R272"/>
  <c r="P272"/>
  <c r="BK272"/>
  <c r="J272"/>
  <c r="BE272"/>
  <c r="BI267"/>
  <c r="BH267"/>
  <c r="BG267"/>
  <c r="BF267"/>
  <c r="T267"/>
  <c r="R267"/>
  <c r="P267"/>
  <c r="BK267"/>
  <c r="J267"/>
  <c r="BE267"/>
  <c r="BI265"/>
  <c r="BH265"/>
  <c r="BG265"/>
  <c r="BF265"/>
  <c r="T265"/>
  <c r="R265"/>
  <c r="P265"/>
  <c r="BK265"/>
  <c r="J265"/>
  <c r="BE265"/>
  <c r="BI263"/>
  <c r="BH263"/>
  <c r="BG263"/>
  <c r="BF263"/>
  <c r="T263"/>
  <c r="R263"/>
  <c r="P263"/>
  <c r="BK263"/>
  <c r="J263"/>
  <c r="BE263"/>
  <c r="BI255"/>
  <c r="BH255"/>
  <c r="BG255"/>
  <c r="BF255"/>
  <c r="T255"/>
  <c r="R255"/>
  <c r="P255"/>
  <c r="BK255"/>
  <c r="J255"/>
  <c r="BE255"/>
  <c r="BI243"/>
  <c r="BH243"/>
  <c r="BG243"/>
  <c r="BF243"/>
  <c r="T243"/>
  <c r="R243"/>
  <c r="P243"/>
  <c r="BK243"/>
  <c r="J243"/>
  <c r="BE243"/>
  <c r="BI236"/>
  <c r="BH236"/>
  <c r="BG236"/>
  <c r="BF236"/>
  <c r="T236"/>
  <c r="R236"/>
  <c r="P236"/>
  <c r="BK236"/>
  <c r="J236"/>
  <c r="BE236"/>
  <c r="BI230"/>
  <c r="BH230"/>
  <c r="BG230"/>
  <c r="BF230"/>
  <c r="T230"/>
  <c r="R230"/>
  <c r="P230"/>
  <c r="BK230"/>
  <c r="J230"/>
  <c r="BE230"/>
  <c r="BI225"/>
  <c r="BH225"/>
  <c r="BG225"/>
  <c r="BF225"/>
  <c r="T225"/>
  <c r="R225"/>
  <c r="P225"/>
  <c r="BK225"/>
  <c r="J225"/>
  <c r="BE225"/>
  <c r="BI204"/>
  <c r="BH204"/>
  <c r="BG204"/>
  <c r="BF204"/>
  <c r="T204"/>
  <c r="R204"/>
  <c r="P204"/>
  <c r="BK204"/>
  <c r="J204"/>
  <c r="BE204"/>
  <c r="BI183"/>
  <c r="BH183"/>
  <c r="BG183"/>
  <c r="BF183"/>
  <c r="T183"/>
  <c r="R183"/>
  <c r="P183"/>
  <c r="BK183"/>
  <c r="J183"/>
  <c r="BE183"/>
  <c r="BI163"/>
  <c r="BH163"/>
  <c r="BG163"/>
  <c r="BF163"/>
  <c r="T163"/>
  <c r="R163"/>
  <c r="P163"/>
  <c r="BK163"/>
  <c r="J163"/>
  <c r="BE163"/>
  <c r="BI153"/>
  <c r="BH153"/>
  <c r="BG153"/>
  <c r="BF153"/>
  <c r="T153"/>
  <c r="R153"/>
  <c r="P153"/>
  <c r="BK153"/>
  <c r="J153"/>
  <c r="BE153"/>
  <c r="BI140"/>
  <c r="BH140"/>
  <c r="BG140"/>
  <c r="BF140"/>
  <c r="T140"/>
  <c r="R140"/>
  <c r="P140"/>
  <c r="BK140"/>
  <c r="J140"/>
  <c r="BE140"/>
  <c r="BI128"/>
  <c r="BH128"/>
  <c r="BG128"/>
  <c r="BF128"/>
  <c r="T128"/>
  <c r="T127"/>
  <c r="R128"/>
  <c r="R127"/>
  <c r="P128"/>
  <c r="P127"/>
  <c r="BK128"/>
  <c r="BK127"/>
  <c r="J127"/>
  <c r="J128"/>
  <c r="BE128"/>
  <c r="J62"/>
  <c r="BI121"/>
  <c r="BH121"/>
  <c r="BG121"/>
  <c r="BF121"/>
  <c r="T121"/>
  <c r="R121"/>
  <c r="P121"/>
  <c r="BK121"/>
  <c r="J121"/>
  <c r="BE121"/>
  <c r="BI115"/>
  <c r="BH115"/>
  <c r="BG115"/>
  <c r="BF115"/>
  <c r="T115"/>
  <c r="R115"/>
  <c r="P115"/>
  <c r="BK115"/>
  <c r="J115"/>
  <c r="BE115"/>
  <c r="BI109"/>
  <c r="F37"/>
  <c i="1" r="BD56"/>
  <c i="3" r="BH109"/>
  <c r="F36"/>
  <c i="1" r="BC56"/>
  <c i="3" r="BG109"/>
  <c r="F35"/>
  <c i="1" r="BB56"/>
  <c i="3" r="BF109"/>
  <c r="J34"/>
  <c i="1" r="AW56"/>
  <c i="3" r="F34"/>
  <c i="1" r="BA56"/>
  <c i="3" r="T109"/>
  <c r="T108"/>
  <c r="T107"/>
  <c r="T106"/>
  <c r="R109"/>
  <c r="R108"/>
  <c r="R107"/>
  <c r="R106"/>
  <c r="P109"/>
  <c r="P108"/>
  <c r="P107"/>
  <c r="P106"/>
  <c i="1" r="AU56"/>
  <c i="3" r="BK109"/>
  <c r="BK108"/>
  <c r="J108"/>
  <c r="BK107"/>
  <c r="J107"/>
  <c r="BK106"/>
  <c r="J106"/>
  <c r="J59"/>
  <c r="J30"/>
  <c i="1" r="AG56"/>
  <c i="3" r="J109"/>
  <c r="BE109"/>
  <c r="J33"/>
  <c i="1" r="AV56"/>
  <c i="3" r="F33"/>
  <c i="1" r="AZ56"/>
  <c i="3" r="J61"/>
  <c r="J60"/>
  <c r="J103"/>
  <c r="J102"/>
  <c r="F102"/>
  <c r="F100"/>
  <c r="E98"/>
  <c r="J55"/>
  <c r="J54"/>
  <c r="F54"/>
  <c r="F52"/>
  <c r="E50"/>
  <c r="J39"/>
  <c r="J18"/>
  <c r="E18"/>
  <c r="F103"/>
  <c r="F55"/>
  <c r="J17"/>
  <c r="J12"/>
  <c r="J100"/>
  <c r="J52"/>
  <c r="E7"/>
  <c r="E96"/>
  <c r="E48"/>
  <c i="2" r="J37"/>
  <c r="J36"/>
  <c i="1" r="AY55"/>
  <c i="2" r="J35"/>
  <c i="1" r="AX55"/>
  <c i="2" r="BI1179"/>
  <c r="BH1179"/>
  <c r="BG1179"/>
  <c r="BF1179"/>
  <c r="T1179"/>
  <c r="R1179"/>
  <c r="P1179"/>
  <c r="BK1179"/>
  <c r="J1179"/>
  <c r="BE1179"/>
  <c r="BI1167"/>
  <c r="BH1167"/>
  <c r="BG1167"/>
  <c r="BF1167"/>
  <c r="T1167"/>
  <c r="R1167"/>
  <c r="P1167"/>
  <c r="BK1167"/>
  <c r="J1167"/>
  <c r="BE1167"/>
  <c r="BI1155"/>
  <c r="BH1155"/>
  <c r="BG1155"/>
  <c r="BF1155"/>
  <c r="T1155"/>
  <c r="R1155"/>
  <c r="P1155"/>
  <c r="BK1155"/>
  <c r="J1155"/>
  <c r="BE1155"/>
  <c r="BI1143"/>
  <c r="BH1143"/>
  <c r="BG1143"/>
  <c r="BF1143"/>
  <c r="T1143"/>
  <c r="R1143"/>
  <c r="P1143"/>
  <c r="BK1143"/>
  <c r="J1143"/>
  <c r="BE1143"/>
  <c r="BI1112"/>
  <c r="BH1112"/>
  <c r="BG1112"/>
  <c r="BF1112"/>
  <c r="T1112"/>
  <c r="R1112"/>
  <c r="P1112"/>
  <c r="BK1112"/>
  <c r="J1112"/>
  <c r="BE1112"/>
  <c r="BI1080"/>
  <c r="BH1080"/>
  <c r="BG1080"/>
  <c r="BF1080"/>
  <c r="T1080"/>
  <c r="R1080"/>
  <c r="P1080"/>
  <c r="BK1080"/>
  <c r="J1080"/>
  <c r="BE1080"/>
  <c r="BI1049"/>
  <c r="BH1049"/>
  <c r="BG1049"/>
  <c r="BF1049"/>
  <c r="T1049"/>
  <c r="T1048"/>
  <c r="R1049"/>
  <c r="R1048"/>
  <c r="P1049"/>
  <c r="P1048"/>
  <c r="BK1049"/>
  <c r="BK1048"/>
  <c r="J1048"/>
  <c r="J1049"/>
  <c r="BE1049"/>
  <c r="J86"/>
  <c r="BI1044"/>
  <c r="BH1044"/>
  <c r="BG1044"/>
  <c r="BF1044"/>
  <c r="T1044"/>
  <c r="R1044"/>
  <c r="P1044"/>
  <c r="BK1044"/>
  <c r="J1044"/>
  <c r="BE1044"/>
  <c r="BI1040"/>
  <c r="BH1040"/>
  <c r="BG1040"/>
  <c r="BF1040"/>
  <c r="T1040"/>
  <c r="R1040"/>
  <c r="P1040"/>
  <c r="BK1040"/>
  <c r="J1040"/>
  <c r="BE1040"/>
  <c r="BI1036"/>
  <c r="BH1036"/>
  <c r="BG1036"/>
  <c r="BF1036"/>
  <c r="T1036"/>
  <c r="R1036"/>
  <c r="P1036"/>
  <c r="BK1036"/>
  <c r="J1036"/>
  <c r="BE1036"/>
  <c r="BI1032"/>
  <c r="BH1032"/>
  <c r="BG1032"/>
  <c r="BF1032"/>
  <c r="T1032"/>
  <c r="R1032"/>
  <c r="P1032"/>
  <c r="BK1032"/>
  <c r="J1032"/>
  <c r="BE1032"/>
  <c r="BI1028"/>
  <c r="BH1028"/>
  <c r="BG1028"/>
  <c r="BF1028"/>
  <c r="T1028"/>
  <c r="T1027"/>
  <c r="R1028"/>
  <c r="R1027"/>
  <c r="P1028"/>
  <c r="P1027"/>
  <c r="BK1028"/>
  <c r="BK1027"/>
  <c r="J1027"/>
  <c r="J1028"/>
  <c r="BE1028"/>
  <c r="J85"/>
  <c r="BI1024"/>
  <c r="BH1024"/>
  <c r="BG1024"/>
  <c r="BF1024"/>
  <c r="T1024"/>
  <c r="R1024"/>
  <c r="P1024"/>
  <c r="BK1024"/>
  <c r="J1024"/>
  <c r="BE1024"/>
  <c r="BI1021"/>
  <c r="BH1021"/>
  <c r="BG1021"/>
  <c r="BF1021"/>
  <c r="T1021"/>
  <c r="R1021"/>
  <c r="P1021"/>
  <c r="BK1021"/>
  <c r="J1021"/>
  <c r="BE1021"/>
  <c r="BI1018"/>
  <c r="BH1018"/>
  <c r="BG1018"/>
  <c r="BF1018"/>
  <c r="T1018"/>
  <c r="R1018"/>
  <c r="P1018"/>
  <c r="BK1018"/>
  <c r="J1018"/>
  <c r="BE1018"/>
  <c r="BI1009"/>
  <c r="BH1009"/>
  <c r="BG1009"/>
  <c r="BF1009"/>
  <c r="T1009"/>
  <c r="R1009"/>
  <c r="P1009"/>
  <c r="BK1009"/>
  <c r="J1009"/>
  <c r="BE1009"/>
  <c r="BI1007"/>
  <c r="BH1007"/>
  <c r="BG1007"/>
  <c r="BF1007"/>
  <c r="T1007"/>
  <c r="R1007"/>
  <c r="P1007"/>
  <c r="BK1007"/>
  <c r="J1007"/>
  <c r="BE1007"/>
  <c r="BI1004"/>
  <c r="BH1004"/>
  <c r="BG1004"/>
  <c r="BF1004"/>
  <c r="T1004"/>
  <c r="R1004"/>
  <c r="P1004"/>
  <c r="BK1004"/>
  <c r="J1004"/>
  <c r="BE1004"/>
  <c r="BI999"/>
  <c r="BH999"/>
  <c r="BG999"/>
  <c r="BF999"/>
  <c r="T999"/>
  <c r="R999"/>
  <c r="P999"/>
  <c r="BK999"/>
  <c r="J999"/>
  <c r="BE999"/>
  <c r="BI994"/>
  <c r="BH994"/>
  <c r="BG994"/>
  <c r="BF994"/>
  <c r="T994"/>
  <c r="R994"/>
  <c r="P994"/>
  <c r="BK994"/>
  <c r="J994"/>
  <c r="BE994"/>
  <c r="BI985"/>
  <c r="BH985"/>
  <c r="BG985"/>
  <c r="BF985"/>
  <c r="T985"/>
  <c r="R985"/>
  <c r="P985"/>
  <c r="BK985"/>
  <c r="J985"/>
  <c r="BE985"/>
  <c r="BI976"/>
  <c r="BH976"/>
  <c r="BG976"/>
  <c r="BF976"/>
  <c r="T976"/>
  <c r="R976"/>
  <c r="P976"/>
  <c r="BK976"/>
  <c r="J976"/>
  <c r="BE976"/>
  <c r="BI967"/>
  <c r="BH967"/>
  <c r="BG967"/>
  <c r="BF967"/>
  <c r="T967"/>
  <c r="R967"/>
  <c r="P967"/>
  <c r="BK967"/>
  <c r="J967"/>
  <c r="BE967"/>
  <c r="BI964"/>
  <c r="BH964"/>
  <c r="BG964"/>
  <c r="BF964"/>
  <c r="T964"/>
  <c r="R964"/>
  <c r="P964"/>
  <c r="BK964"/>
  <c r="J964"/>
  <c r="BE964"/>
  <c r="BI955"/>
  <c r="BH955"/>
  <c r="BG955"/>
  <c r="BF955"/>
  <c r="T955"/>
  <c r="T954"/>
  <c r="R955"/>
  <c r="R954"/>
  <c r="P955"/>
  <c r="P954"/>
  <c r="BK955"/>
  <c r="BK954"/>
  <c r="J954"/>
  <c r="J955"/>
  <c r="BE955"/>
  <c r="J84"/>
  <c r="BI947"/>
  <c r="BH947"/>
  <c r="BG947"/>
  <c r="BF947"/>
  <c r="T947"/>
  <c r="T946"/>
  <c r="R947"/>
  <c r="R946"/>
  <c r="P947"/>
  <c r="P946"/>
  <c r="BK947"/>
  <c r="BK946"/>
  <c r="J946"/>
  <c r="J947"/>
  <c r="BE947"/>
  <c r="J83"/>
  <c r="BI943"/>
  <c r="BH943"/>
  <c r="BG943"/>
  <c r="BF943"/>
  <c r="T943"/>
  <c r="R943"/>
  <c r="P943"/>
  <c r="BK943"/>
  <c r="J943"/>
  <c r="BE943"/>
  <c r="BI935"/>
  <c r="BH935"/>
  <c r="BG935"/>
  <c r="BF935"/>
  <c r="T935"/>
  <c r="R935"/>
  <c r="P935"/>
  <c r="BK935"/>
  <c r="J935"/>
  <c r="BE935"/>
  <c r="BI932"/>
  <c r="BH932"/>
  <c r="BG932"/>
  <c r="BF932"/>
  <c r="T932"/>
  <c r="R932"/>
  <c r="P932"/>
  <c r="BK932"/>
  <c r="J932"/>
  <c r="BE932"/>
  <c r="BI930"/>
  <c r="BH930"/>
  <c r="BG930"/>
  <c r="BF930"/>
  <c r="T930"/>
  <c r="R930"/>
  <c r="P930"/>
  <c r="BK930"/>
  <c r="J930"/>
  <c r="BE930"/>
  <c r="BI927"/>
  <c r="BH927"/>
  <c r="BG927"/>
  <c r="BF927"/>
  <c r="T927"/>
  <c r="R927"/>
  <c r="P927"/>
  <c r="BK927"/>
  <c r="J927"/>
  <c r="BE927"/>
  <c r="BI920"/>
  <c r="BH920"/>
  <c r="BG920"/>
  <c r="BF920"/>
  <c r="T920"/>
  <c r="R920"/>
  <c r="P920"/>
  <c r="BK920"/>
  <c r="J920"/>
  <c r="BE920"/>
  <c r="BI917"/>
  <c r="BH917"/>
  <c r="BG917"/>
  <c r="BF917"/>
  <c r="T917"/>
  <c r="R917"/>
  <c r="P917"/>
  <c r="BK917"/>
  <c r="J917"/>
  <c r="BE917"/>
  <c r="BI910"/>
  <c r="BH910"/>
  <c r="BG910"/>
  <c r="BF910"/>
  <c r="T910"/>
  <c r="R910"/>
  <c r="P910"/>
  <c r="BK910"/>
  <c r="J910"/>
  <c r="BE910"/>
  <c r="BI899"/>
  <c r="BH899"/>
  <c r="BG899"/>
  <c r="BF899"/>
  <c r="T899"/>
  <c r="R899"/>
  <c r="P899"/>
  <c r="BK899"/>
  <c r="J899"/>
  <c r="BE899"/>
  <c r="BI891"/>
  <c r="BH891"/>
  <c r="BG891"/>
  <c r="BF891"/>
  <c r="T891"/>
  <c r="R891"/>
  <c r="P891"/>
  <c r="BK891"/>
  <c r="J891"/>
  <c r="BE891"/>
  <c r="BI883"/>
  <c r="BH883"/>
  <c r="BG883"/>
  <c r="BF883"/>
  <c r="T883"/>
  <c r="R883"/>
  <c r="P883"/>
  <c r="BK883"/>
  <c r="J883"/>
  <c r="BE883"/>
  <c r="BI875"/>
  <c r="BH875"/>
  <c r="BG875"/>
  <c r="BF875"/>
  <c r="T875"/>
  <c r="T874"/>
  <c r="R875"/>
  <c r="R874"/>
  <c r="P875"/>
  <c r="P874"/>
  <c r="BK875"/>
  <c r="BK874"/>
  <c r="J874"/>
  <c r="J875"/>
  <c r="BE875"/>
  <c r="J82"/>
  <c r="BI867"/>
  <c r="BH867"/>
  <c r="BG867"/>
  <c r="BF867"/>
  <c r="T867"/>
  <c r="T866"/>
  <c r="R867"/>
  <c r="R866"/>
  <c r="P867"/>
  <c r="P866"/>
  <c r="BK867"/>
  <c r="BK866"/>
  <c r="J866"/>
  <c r="J867"/>
  <c r="BE867"/>
  <c r="J81"/>
  <c r="BI863"/>
  <c r="BH863"/>
  <c r="BG863"/>
  <c r="BF863"/>
  <c r="T863"/>
  <c r="R863"/>
  <c r="P863"/>
  <c r="BK863"/>
  <c r="J863"/>
  <c r="BE863"/>
  <c r="BI853"/>
  <c r="BH853"/>
  <c r="BG853"/>
  <c r="BF853"/>
  <c r="T853"/>
  <c r="R853"/>
  <c r="P853"/>
  <c r="BK853"/>
  <c r="J853"/>
  <c r="BE853"/>
  <c r="BI843"/>
  <c r="BH843"/>
  <c r="BG843"/>
  <c r="BF843"/>
  <c r="T843"/>
  <c r="R843"/>
  <c r="P843"/>
  <c r="BK843"/>
  <c r="J843"/>
  <c r="BE843"/>
  <c r="BI833"/>
  <c r="BH833"/>
  <c r="BG833"/>
  <c r="BF833"/>
  <c r="T833"/>
  <c r="R833"/>
  <c r="P833"/>
  <c r="BK833"/>
  <c r="J833"/>
  <c r="BE833"/>
  <c r="BI823"/>
  <c r="BH823"/>
  <c r="BG823"/>
  <c r="BF823"/>
  <c r="T823"/>
  <c r="R823"/>
  <c r="P823"/>
  <c r="BK823"/>
  <c r="J823"/>
  <c r="BE823"/>
  <c r="BI813"/>
  <c r="BH813"/>
  <c r="BG813"/>
  <c r="BF813"/>
  <c r="T813"/>
  <c r="R813"/>
  <c r="P813"/>
  <c r="BK813"/>
  <c r="J813"/>
  <c r="BE813"/>
  <c r="BI810"/>
  <c r="BH810"/>
  <c r="BG810"/>
  <c r="BF810"/>
  <c r="T810"/>
  <c r="R810"/>
  <c r="P810"/>
  <c r="BK810"/>
  <c r="J810"/>
  <c r="BE810"/>
  <c r="BI800"/>
  <c r="BH800"/>
  <c r="BG800"/>
  <c r="BF800"/>
  <c r="T800"/>
  <c r="R800"/>
  <c r="P800"/>
  <c r="BK800"/>
  <c r="J800"/>
  <c r="BE800"/>
  <c r="BI790"/>
  <c r="BH790"/>
  <c r="BG790"/>
  <c r="BF790"/>
  <c r="T790"/>
  <c r="T789"/>
  <c r="R790"/>
  <c r="R789"/>
  <c r="P790"/>
  <c r="P789"/>
  <c r="BK790"/>
  <c r="BK789"/>
  <c r="J789"/>
  <c r="J790"/>
  <c r="BE790"/>
  <c r="J80"/>
  <c r="BI786"/>
  <c r="BH786"/>
  <c r="BG786"/>
  <c r="BF786"/>
  <c r="T786"/>
  <c r="R786"/>
  <c r="P786"/>
  <c r="BK786"/>
  <c r="J786"/>
  <c r="BE786"/>
  <c r="BI784"/>
  <c r="BH784"/>
  <c r="BG784"/>
  <c r="BF784"/>
  <c r="T784"/>
  <c r="R784"/>
  <c r="P784"/>
  <c r="BK784"/>
  <c r="J784"/>
  <c r="BE784"/>
  <c r="BI782"/>
  <c r="BH782"/>
  <c r="BG782"/>
  <c r="BF782"/>
  <c r="T782"/>
  <c r="T781"/>
  <c r="R782"/>
  <c r="R781"/>
  <c r="P782"/>
  <c r="P781"/>
  <c r="BK782"/>
  <c r="BK781"/>
  <c r="J781"/>
  <c r="J782"/>
  <c r="BE782"/>
  <c r="J79"/>
  <c r="BI778"/>
  <c r="BH778"/>
  <c r="BG778"/>
  <c r="BF778"/>
  <c r="T778"/>
  <c r="R778"/>
  <c r="P778"/>
  <c r="BK778"/>
  <c r="J778"/>
  <c r="BE778"/>
  <c r="BI775"/>
  <c r="BH775"/>
  <c r="BG775"/>
  <c r="BF775"/>
  <c r="T775"/>
  <c r="R775"/>
  <c r="P775"/>
  <c r="BK775"/>
  <c r="J775"/>
  <c r="BE775"/>
  <c r="BI772"/>
  <c r="BH772"/>
  <c r="BG772"/>
  <c r="BF772"/>
  <c r="T772"/>
  <c r="R772"/>
  <c r="P772"/>
  <c r="BK772"/>
  <c r="J772"/>
  <c r="BE772"/>
  <c r="BI770"/>
  <c r="BH770"/>
  <c r="BG770"/>
  <c r="BF770"/>
  <c r="T770"/>
  <c r="R770"/>
  <c r="P770"/>
  <c r="BK770"/>
  <c r="J770"/>
  <c r="BE770"/>
  <c r="BI767"/>
  <c r="BH767"/>
  <c r="BG767"/>
  <c r="BF767"/>
  <c r="T767"/>
  <c r="R767"/>
  <c r="P767"/>
  <c r="BK767"/>
  <c r="J767"/>
  <c r="BE767"/>
  <c r="BI765"/>
  <c r="BH765"/>
  <c r="BG765"/>
  <c r="BF765"/>
  <c r="T765"/>
  <c r="R765"/>
  <c r="P765"/>
  <c r="BK765"/>
  <c r="J765"/>
  <c r="BE765"/>
  <c r="BI761"/>
  <c r="BH761"/>
  <c r="BG761"/>
  <c r="BF761"/>
  <c r="T761"/>
  <c r="R761"/>
  <c r="P761"/>
  <c r="BK761"/>
  <c r="J761"/>
  <c r="BE761"/>
  <c r="BI758"/>
  <c r="BH758"/>
  <c r="BG758"/>
  <c r="BF758"/>
  <c r="T758"/>
  <c r="R758"/>
  <c r="P758"/>
  <c r="BK758"/>
  <c r="J758"/>
  <c r="BE758"/>
  <c r="BI756"/>
  <c r="BH756"/>
  <c r="BG756"/>
  <c r="BF756"/>
  <c r="T756"/>
  <c r="R756"/>
  <c r="P756"/>
  <c r="BK756"/>
  <c r="J756"/>
  <c r="BE756"/>
  <c r="BI754"/>
  <c r="BH754"/>
  <c r="BG754"/>
  <c r="BF754"/>
  <c r="T754"/>
  <c r="R754"/>
  <c r="P754"/>
  <c r="BK754"/>
  <c r="J754"/>
  <c r="BE754"/>
  <c r="BI751"/>
  <c r="BH751"/>
  <c r="BG751"/>
  <c r="BF751"/>
  <c r="T751"/>
  <c r="R751"/>
  <c r="P751"/>
  <c r="BK751"/>
  <c r="J751"/>
  <c r="BE751"/>
  <c r="BI749"/>
  <c r="BH749"/>
  <c r="BG749"/>
  <c r="BF749"/>
  <c r="T749"/>
  <c r="R749"/>
  <c r="P749"/>
  <c r="BK749"/>
  <c r="J749"/>
  <c r="BE749"/>
  <c r="BI746"/>
  <c r="BH746"/>
  <c r="BG746"/>
  <c r="BF746"/>
  <c r="T746"/>
  <c r="R746"/>
  <c r="P746"/>
  <c r="BK746"/>
  <c r="J746"/>
  <c r="BE746"/>
  <c r="BI742"/>
  <c r="BH742"/>
  <c r="BG742"/>
  <c r="BF742"/>
  <c r="T742"/>
  <c r="R742"/>
  <c r="P742"/>
  <c r="BK742"/>
  <c r="J742"/>
  <c r="BE742"/>
  <c r="BI738"/>
  <c r="BH738"/>
  <c r="BG738"/>
  <c r="BF738"/>
  <c r="T738"/>
  <c r="R738"/>
  <c r="P738"/>
  <c r="BK738"/>
  <c r="J738"/>
  <c r="BE738"/>
  <c r="BI735"/>
  <c r="BH735"/>
  <c r="BG735"/>
  <c r="BF735"/>
  <c r="T735"/>
  <c r="R735"/>
  <c r="P735"/>
  <c r="BK735"/>
  <c r="J735"/>
  <c r="BE735"/>
  <c r="BI731"/>
  <c r="BH731"/>
  <c r="BG731"/>
  <c r="BF731"/>
  <c r="T731"/>
  <c r="R731"/>
  <c r="P731"/>
  <c r="BK731"/>
  <c r="J731"/>
  <c r="BE731"/>
  <c r="BI726"/>
  <c r="BH726"/>
  <c r="BG726"/>
  <c r="BF726"/>
  <c r="T726"/>
  <c r="R726"/>
  <c r="P726"/>
  <c r="BK726"/>
  <c r="J726"/>
  <c r="BE726"/>
  <c r="BI724"/>
  <c r="BH724"/>
  <c r="BG724"/>
  <c r="BF724"/>
  <c r="T724"/>
  <c r="R724"/>
  <c r="P724"/>
  <c r="BK724"/>
  <c r="J724"/>
  <c r="BE724"/>
  <c r="BI722"/>
  <c r="BH722"/>
  <c r="BG722"/>
  <c r="BF722"/>
  <c r="T722"/>
  <c r="T721"/>
  <c r="R722"/>
  <c r="R721"/>
  <c r="P722"/>
  <c r="P721"/>
  <c r="BK722"/>
  <c r="BK721"/>
  <c r="J721"/>
  <c r="J722"/>
  <c r="BE722"/>
  <c r="J78"/>
  <c r="BI718"/>
  <c r="BH718"/>
  <c r="BG718"/>
  <c r="BF718"/>
  <c r="T718"/>
  <c r="R718"/>
  <c r="P718"/>
  <c r="BK718"/>
  <c r="J718"/>
  <c r="BE718"/>
  <c r="BI716"/>
  <c r="BH716"/>
  <c r="BG716"/>
  <c r="BF716"/>
  <c r="T716"/>
  <c r="R716"/>
  <c r="P716"/>
  <c r="BK716"/>
  <c r="J716"/>
  <c r="BE716"/>
  <c r="BI711"/>
  <c r="BH711"/>
  <c r="BG711"/>
  <c r="BF711"/>
  <c r="T711"/>
  <c r="R711"/>
  <c r="P711"/>
  <c r="BK711"/>
  <c r="J711"/>
  <c r="BE711"/>
  <c r="BI706"/>
  <c r="BH706"/>
  <c r="BG706"/>
  <c r="BF706"/>
  <c r="T706"/>
  <c r="R706"/>
  <c r="P706"/>
  <c r="BK706"/>
  <c r="J706"/>
  <c r="BE706"/>
  <c r="BI704"/>
  <c r="BH704"/>
  <c r="BG704"/>
  <c r="BF704"/>
  <c r="T704"/>
  <c r="R704"/>
  <c r="P704"/>
  <c r="BK704"/>
  <c r="J704"/>
  <c r="BE704"/>
  <c r="BI702"/>
  <c r="BH702"/>
  <c r="BG702"/>
  <c r="BF702"/>
  <c r="T702"/>
  <c r="T701"/>
  <c r="R702"/>
  <c r="R701"/>
  <c r="P702"/>
  <c r="P701"/>
  <c r="BK702"/>
  <c r="BK701"/>
  <c r="J701"/>
  <c r="J702"/>
  <c r="BE702"/>
  <c r="J77"/>
  <c r="BI699"/>
  <c r="BH699"/>
  <c r="BG699"/>
  <c r="BF699"/>
  <c r="T699"/>
  <c r="R699"/>
  <c r="P699"/>
  <c r="BK699"/>
  <c r="J699"/>
  <c r="BE699"/>
  <c r="BI694"/>
  <c r="BH694"/>
  <c r="BG694"/>
  <c r="BF694"/>
  <c r="T694"/>
  <c r="R694"/>
  <c r="P694"/>
  <c r="BK694"/>
  <c r="J694"/>
  <c r="BE694"/>
  <c r="BI692"/>
  <c r="BH692"/>
  <c r="BG692"/>
  <c r="BF692"/>
  <c r="T692"/>
  <c r="R692"/>
  <c r="P692"/>
  <c r="BK692"/>
  <c r="J692"/>
  <c r="BE692"/>
  <c r="BI687"/>
  <c r="BH687"/>
  <c r="BG687"/>
  <c r="BF687"/>
  <c r="T687"/>
  <c r="R687"/>
  <c r="P687"/>
  <c r="BK687"/>
  <c r="J687"/>
  <c r="BE687"/>
  <c r="BI685"/>
  <c r="BH685"/>
  <c r="BG685"/>
  <c r="BF685"/>
  <c r="T685"/>
  <c r="R685"/>
  <c r="P685"/>
  <c r="BK685"/>
  <c r="J685"/>
  <c r="BE685"/>
  <c r="BI681"/>
  <c r="BH681"/>
  <c r="BG681"/>
  <c r="BF681"/>
  <c r="T681"/>
  <c r="T680"/>
  <c r="R681"/>
  <c r="R680"/>
  <c r="P681"/>
  <c r="P680"/>
  <c r="BK681"/>
  <c r="BK680"/>
  <c r="J680"/>
  <c r="J681"/>
  <c r="BE681"/>
  <c r="J76"/>
  <c r="BI677"/>
  <c r="BH677"/>
  <c r="BG677"/>
  <c r="BF677"/>
  <c r="T677"/>
  <c r="R677"/>
  <c r="P677"/>
  <c r="BK677"/>
  <c r="J677"/>
  <c r="BE677"/>
  <c r="BI675"/>
  <c r="BH675"/>
  <c r="BG675"/>
  <c r="BF675"/>
  <c r="T675"/>
  <c r="R675"/>
  <c r="P675"/>
  <c r="BK675"/>
  <c r="J675"/>
  <c r="BE675"/>
  <c r="BI671"/>
  <c r="BH671"/>
  <c r="BG671"/>
  <c r="BF671"/>
  <c r="T671"/>
  <c r="R671"/>
  <c r="P671"/>
  <c r="BK671"/>
  <c r="J671"/>
  <c r="BE671"/>
  <c r="BI669"/>
  <c r="BH669"/>
  <c r="BG669"/>
  <c r="BF669"/>
  <c r="T669"/>
  <c r="R669"/>
  <c r="P669"/>
  <c r="BK669"/>
  <c r="J669"/>
  <c r="BE669"/>
  <c r="BI665"/>
  <c r="BH665"/>
  <c r="BG665"/>
  <c r="BF665"/>
  <c r="T665"/>
  <c r="R665"/>
  <c r="P665"/>
  <c r="BK665"/>
  <c r="J665"/>
  <c r="BE665"/>
  <c r="BI663"/>
  <c r="BH663"/>
  <c r="BG663"/>
  <c r="BF663"/>
  <c r="T663"/>
  <c r="R663"/>
  <c r="P663"/>
  <c r="BK663"/>
  <c r="J663"/>
  <c r="BE663"/>
  <c r="BI659"/>
  <c r="BH659"/>
  <c r="BG659"/>
  <c r="BF659"/>
  <c r="T659"/>
  <c r="R659"/>
  <c r="P659"/>
  <c r="BK659"/>
  <c r="J659"/>
  <c r="BE659"/>
  <c r="BI657"/>
  <c r="BH657"/>
  <c r="BG657"/>
  <c r="BF657"/>
  <c r="T657"/>
  <c r="R657"/>
  <c r="P657"/>
  <c r="BK657"/>
  <c r="J657"/>
  <c r="BE657"/>
  <c r="BI655"/>
  <c r="BH655"/>
  <c r="BG655"/>
  <c r="BF655"/>
  <c r="T655"/>
  <c r="R655"/>
  <c r="P655"/>
  <c r="BK655"/>
  <c r="J655"/>
  <c r="BE655"/>
  <c r="BI651"/>
  <c r="BH651"/>
  <c r="BG651"/>
  <c r="BF651"/>
  <c r="T651"/>
  <c r="R651"/>
  <c r="P651"/>
  <c r="BK651"/>
  <c r="J651"/>
  <c r="BE651"/>
  <c r="BI649"/>
  <c r="BH649"/>
  <c r="BG649"/>
  <c r="BF649"/>
  <c r="T649"/>
  <c r="R649"/>
  <c r="P649"/>
  <c r="BK649"/>
  <c r="J649"/>
  <c r="BE649"/>
  <c r="BI645"/>
  <c r="BH645"/>
  <c r="BG645"/>
  <c r="BF645"/>
  <c r="T645"/>
  <c r="T644"/>
  <c r="R645"/>
  <c r="R644"/>
  <c r="P645"/>
  <c r="P644"/>
  <c r="BK645"/>
  <c r="BK644"/>
  <c r="J644"/>
  <c r="J645"/>
  <c r="BE645"/>
  <c r="J75"/>
  <c r="BI641"/>
  <c r="BH641"/>
  <c r="BG641"/>
  <c r="BF641"/>
  <c r="T641"/>
  <c r="R641"/>
  <c r="P641"/>
  <c r="BK641"/>
  <c r="J641"/>
  <c r="BE641"/>
  <c r="BI638"/>
  <c r="BH638"/>
  <c r="BG638"/>
  <c r="BF638"/>
  <c r="T638"/>
  <c r="R638"/>
  <c r="P638"/>
  <c r="BK638"/>
  <c r="J638"/>
  <c r="BE638"/>
  <c r="BI634"/>
  <c r="BH634"/>
  <c r="BG634"/>
  <c r="BF634"/>
  <c r="T634"/>
  <c r="R634"/>
  <c r="P634"/>
  <c r="BK634"/>
  <c r="J634"/>
  <c r="BE634"/>
  <c r="BI630"/>
  <c r="BH630"/>
  <c r="BG630"/>
  <c r="BF630"/>
  <c r="T630"/>
  <c r="T629"/>
  <c r="R630"/>
  <c r="R629"/>
  <c r="P630"/>
  <c r="P629"/>
  <c r="BK630"/>
  <c r="BK629"/>
  <c r="J629"/>
  <c r="J630"/>
  <c r="BE630"/>
  <c r="J74"/>
  <c r="BI626"/>
  <c r="BH626"/>
  <c r="BG626"/>
  <c r="BF626"/>
  <c r="T626"/>
  <c r="R626"/>
  <c r="P626"/>
  <c r="BK626"/>
  <c r="J626"/>
  <c r="BE626"/>
  <c r="BI623"/>
  <c r="BH623"/>
  <c r="BG623"/>
  <c r="BF623"/>
  <c r="T623"/>
  <c r="R623"/>
  <c r="P623"/>
  <c r="BK623"/>
  <c r="J623"/>
  <c r="BE623"/>
  <c r="BI620"/>
  <c r="BH620"/>
  <c r="BG620"/>
  <c r="BF620"/>
  <c r="T620"/>
  <c r="T619"/>
  <c r="R620"/>
  <c r="R619"/>
  <c r="P620"/>
  <c r="P619"/>
  <c r="BK620"/>
  <c r="BK619"/>
  <c r="J619"/>
  <c r="J620"/>
  <c r="BE620"/>
  <c r="J73"/>
  <c r="BI616"/>
  <c r="BH616"/>
  <c r="BG616"/>
  <c r="BF616"/>
  <c r="T616"/>
  <c r="R616"/>
  <c r="P616"/>
  <c r="BK616"/>
  <c r="J616"/>
  <c r="BE616"/>
  <c r="BI613"/>
  <c r="BH613"/>
  <c r="BG613"/>
  <c r="BF613"/>
  <c r="T613"/>
  <c r="R613"/>
  <c r="P613"/>
  <c r="BK613"/>
  <c r="J613"/>
  <c r="BE613"/>
  <c r="BI607"/>
  <c r="BH607"/>
  <c r="BG607"/>
  <c r="BF607"/>
  <c r="T607"/>
  <c r="R607"/>
  <c r="P607"/>
  <c r="BK607"/>
  <c r="J607"/>
  <c r="BE607"/>
  <c r="BI602"/>
  <c r="BH602"/>
  <c r="BG602"/>
  <c r="BF602"/>
  <c r="T602"/>
  <c r="R602"/>
  <c r="P602"/>
  <c r="BK602"/>
  <c r="J602"/>
  <c r="BE602"/>
  <c r="BI597"/>
  <c r="BH597"/>
  <c r="BG597"/>
  <c r="BF597"/>
  <c r="T597"/>
  <c r="R597"/>
  <c r="P597"/>
  <c r="BK597"/>
  <c r="J597"/>
  <c r="BE597"/>
  <c r="BI592"/>
  <c r="BH592"/>
  <c r="BG592"/>
  <c r="BF592"/>
  <c r="T592"/>
  <c r="T591"/>
  <c r="R592"/>
  <c r="R591"/>
  <c r="P592"/>
  <c r="P591"/>
  <c r="BK592"/>
  <c r="BK591"/>
  <c r="J591"/>
  <c r="J592"/>
  <c r="BE592"/>
  <c r="J72"/>
  <c r="BI588"/>
  <c r="BH588"/>
  <c r="BG588"/>
  <c r="BF588"/>
  <c r="T588"/>
  <c r="R588"/>
  <c r="P588"/>
  <c r="BK588"/>
  <c r="J588"/>
  <c r="BE588"/>
  <c r="BI585"/>
  <c r="BH585"/>
  <c r="BG585"/>
  <c r="BF585"/>
  <c r="T585"/>
  <c r="R585"/>
  <c r="P585"/>
  <c r="BK585"/>
  <c r="J585"/>
  <c r="BE585"/>
  <c r="BI582"/>
  <c r="BH582"/>
  <c r="BG582"/>
  <c r="BF582"/>
  <c r="T582"/>
  <c r="R582"/>
  <c r="P582"/>
  <c r="BK582"/>
  <c r="J582"/>
  <c r="BE582"/>
  <c r="BI580"/>
  <c r="BH580"/>
  <c r="BG580"/>
  <c r="BF580"/>
  <c r="T580"/>
  <c r="R580"/>
  <c r="P580"/>
  <c r="BK580"/>
  <c r="J580"/>
  <c r="BE580"/>
  <c r="BI578"/>
  <c r="BH578"/>
  <c r="BG578"/>
  <c r="BF578"/>
  <c r="T578"/>
  <c r="R578"/>
  <c r="P578"/>
  <c r="BK578"/>
  <c r="J578"/>
  <c r="BE578"/>
  <c r="BI576"/>
  <c r="BH576"/>
  <c r="BG576"/>
  <c r="BF576"/>
  <c r="T576"/>
  <c r="R576"/>
  <c r="P576"/>
  <c r="BK576"/>
  <c r="J576"/>
  <c r="BE576"/>
  <c r="BI573"/>
  <c r="BH573"/>
  <c r="BG573"/>
  <c r="BF573"/>
  <c r="T573"/>
  <c r="R573"/>
  <c r="P573"/>
  <c r="BK573"/>
  <c r="J573"/>
  <c r="BE573"/>
  <c r="BI570"/>
  <c r="BH570"/>
  <c r="BG570"/>
  <c r="BF570"/>
  <c r="T570"/>
  <c r="R570"/>
  <c r="P570"/>
  <c r="BK570"/>
  <c r="J570"/>
  <c r="BE570"/>
  <c r="BI566"/>
  <c r="BH566"/>
  <c r="BG566"/>
  <c r="BF566"/>
  <c r="T566"/>
  <c r="R566"/>
  <c r="P566"/>
  <c r="BK566"/>
  <c r="J566"/>
  <c r="BE566"/>
  <c r="BI564"/>
  <c r="BH564"/>
  <c r="BG564"/>
  <c r="BF564"/>
  <c r="T564"/>
  <c r="R564"/>
  <c r="P564"/>
  <c r="BK564"/>
  <c r="J564"/>
  <c r="BE564"/>
  <c r="BI562"/>
  <c r="BH562"/>
  <c r="BG562"/>
  <c r="BF562"/>
  <c r="T562"/>
  <c r="R562"/>
  <c r="P562"/>
  <c r="BK562"/>
  <c r="J562"/>
  <c r="BE562"/>
  <c r="BI560"/>
  <c r="BH560"/>
  <c r="BG560"/>
  <c r="BF560"/>
  <c r="T560"/>
  <c r="R560"/>
  <c r="P560"/>
  <c r="BK560"/>
  <c r="J560"/>
  <c r="BE560"/>
  <c r="BI557"/>
  <c r="BH557"/>
  <c r="BG557"/>
  <c r="BF557"/>
  <c r="T557"/>
  <c r="R557"/>
  <c r="P557"/>
  <c r="BK557"/>
  <c r="J557"/>
  <c r="BE557"/>
  <c r="BI554"/>
  <c r="BH554"/>
  <c r="BG554"/>
  <c r="BF554"/>
  <c r="T554"/>
  <c r="R554"/>
  <c r="P554"/>
  <c r="BK554"/>
  <c r="J554"/>
  <c r="BE554"/>
  <c r="BI551"/>
  <c r="BH551"/>
  <c r="BG551"/>
  <c r="BF551"/>
  <c r="T551"/>
  <c r="R551"/>
  <c r="P551"/>
  <c r="BK551"/>
  <c r="J551"/>
  <c r="BE551"/>
  <c r="BI549"/>
  <c r="BH549"/>
  <c r="BG549"/>
  <c r="BF549"/>
  <c r="T549"/>
  <c r="R549"/>
  <c r="P549"/>
  <c r="BK549"/>
  <c r="J549"/>
  <c r="BE549"/>
  <c r="BI546"/>
  <c r="BH546"/>
  <c r="BG546"/>
  <c r="BF546"/>
  <c r="T546"/>
  <c r="R546"/>
  <c r="P546"/>
  <c r="BK546"/>
  <c r="J546"/>
  <c r="BE546"/>
  <c r="BI544"/>
  <c r="BH544"/>
  <c r="BG544"/>
  <c r="BF544"/>
  <c r="T544"/>
  <c r="T543"/>
  <c r="R544"/>
  <c r="R543"/>
  <c r="P544"/>
  <c r="P543"/>
  <c r="BK544"/>
  <c r="BK543"/>
  <c r="J543"/>
  <c r="J544"/>
  <c r="BE544"/>
  <c r="J71"/>
  <c r="BI540"/>
  <c r="BH540"/>
  <c r="BG540"/>
  <c r="BF540"/>
  <c r="T540"/>
  <c r="R540"/>
  <c r="P540"/>
  <c r="BK540"/>
  <c r="J540"/>
  <c r="BE540"/>
  <c r="BI537"/>
  <c r="BH537"/>
  <c r="BG537"/>
  <c r="BF537"/>
  <c r="T537"/>
  <c r="R537"/>
  <c r="P537"/>
  <c r="BK537"/>
  <c r="J537"/>
  <c r="BE537"/>
  <c r="BI535"/>
  <c r="BH535"/>
  <c r="BG535"/>
  <c r="BF535"/>
  <c r="T535"/>
  <c r="R535"/>
  <c r="P535"/>
  <c r="BK535"/>
  <c r="J535"/>
  <c r="BE535"/>
  <c r="BI525"/>
  <c r="BH525"/>
  <c r="BG525"/>
  <c r="BF525"/>
  <c r="T525"/>
  <c r="R525"/>
  <c r="P525"/>
  <c r="BK525"/>
  <c r="J525"/>
  <c r="BE525"/>
  <c r="BI515"/>
  <c r="BH515"/>
  <c r="BG515"/>
  <c r="BF515"/>
  <c r="T515"/>
  <c r="R515"/>
  <c r="P515"/>
  <c r="BK515"/>
  <c r="J515"/>
  <c r="BE515"/>
  <c r="BI513"/>
  <c r="BH513"/>
  <c r="BG513"/>
  <c r="BF513"/>
  <c r="T513"/>
  <c r="R513"/>
  <c r="P513"/>
  <c r="BK513"/>
  <c r="J513"/>
  <c r="BE513"/>
  <c r="BI510"/>
  <c r="BH510"/>
  <c r="BG510"/>
  <c r="BF510"/>
  <c r="T510"/>
  <c r="R510"/>
  <c r="P510"/>
  <c r="BK510"/>
  <c r="J510"/>
  <c r="BE510"/>
  <c r="BI507"/>
  <c r="BH507"/>
  <c r="BG507"/>
  <c r="BF507"/>
  <c r="T507"/>
  <c r="R507"/>
  <c r="P507"/>
  <c r="BK507"/>
  <c r="J507"/>
  <c r="BE507"/>
  <c r="BI497"/>
  <c r="BH497"/>
  <c r="BG497"/>
  <c r="BF497"/>
  <c r="T497"/>
  <c r="R497"/>
  <c r="P497"/>
  <c r="BK497"/>
  <c r="J497"/>
  <c r="BE497"/>
  <c r="BI494"/>
  <c r="BH494"/>
  <c r="BG494"/>
  <c r="BF494"/>
  <c r="T494"/>
  <c r="R494"/>
  <c r="P494"/>
  <c r="BK494"/>
  <c r="J494"/>
  <c r="BE494"/>
  <c r="BI484"/>
  <c r="BH484"/>
  <c r="BG484"/>
  <c r="BF484"/>
  <c r="T484"/>
  <c r="R484"/>
  <c r="P484"/>
  <c r="BK484"/>
  <c r="J484"/>
  <c r="BE484"/>
  <c r="BI482"/>
  <c r="BH482"/>
  <c r="BG482"/>
  <c r="BF482"/>
  <c r="T482"/>
  <c r="R482"/>
  <c r="P482"/>
  <c r="BK482"/>
  <c r="J482"/>
  <c r="BE482"/>
  <c r="BI479"/>
  <c r="BH479"/>
  <c r="BG479"/>
  <c r="BF479"/>
  <c r="T479"/>
  <c r="R479"/>
  <c r="P479"/>
  <c r="BK479"/>
  <c r="J479"/>
  <c r="BE479"/>
  <c r="BI477"/>
  <c r="BH477"/>
  <c r="BG477"/>
  <c r="BF477"/>
  <c r="T477"/>
  <c r="R477"/>
  <c r="P477"/>
  <c r="BK477"/>
  <c r="J477"/>
  <c r="BE477"/>
  <c r="BI468"/>
  <c r="BH468"/>
  <c r="BG468"/>
  <c r="BF468"/>
  <c r="T468"/>
  <c r="T467"/>
  <c r="R468"/>
  <c r="R467"/>
  <c r="P468"/>
  <c r="P467"/>
  <c r="BK468"/>
  <c r="BK467"/>
  <c r="J467"/>
  <c r="J468"/>
  <c r="BE468"/>
  <c r="J70"/>
  <c r="BI464"/>
  <c r="BH464"/>
  <c r="BG464"/>
  <c r="BF464"/>
  <c r="T464"/>
  <c r="R464"/>
  <c r="P464"/>
  <c r="BK464"/>
  <c r="J464"/>
  <c r="BE464"/>
  <c r="BI461"/>
  <c r="BH461"/>
  <c r="BG461"/>
  <c r="BF461"/>
  <c r="T461"/>
  <c r="R461"/>
  <c r="P461"/>
  <c r="BK461"/>
  <c r="J461"/>
  <c r="BE461"/>
  <c r="BI459"/>
  <c r="BH459"/>
  <c r="BG459"/>
  <c r="BF459"/>
  <c r="T459"/>
  <c r="R459"/>
  <c r="P459"/>
  <c r="BK459"/>
  <c r="J459"/>
  <c r="BE459"/>
  <c r="BI450"/>
  <c r="BH450"/>
  <c r="BG450"/>
  <c r="BF450"/>
  <c r="T450"/>
  <c r="R450"/>
  <c r="P450"/>
  <c r="BK450"/>
  <c r="J450"/>
  <c r="BE450"/>
  <c r="BI445"/>
  <c r="BH445"/>
  <c r="BG445"/>
  <c r="BF445"/>
  <c r="T445"/>
  <c r="R445"/>
  <c r="P445"/>
  <c r="BK445"/>
  <c r="J445"/>
  <c r="BE445"/>
  <c r="BI440"/>
  <c r="BH440"/>
  <c r="BG440"/>
  <c r="BF440"/>
  <c r="T440"/>
  <c r="R440"/>
  <c r="P440"/>
  <c r="BK440"/>
  <c r="J440"/>
  <c r="BE440"/>
  <c r="BI434"/>
  <c r="BH434"/>
  <c r="BG434"/>
  <c r="BF434"/>
  <c r="T434"/>
  <c r="R434"/>
  <c r="P434"/>
  <c r="BK434"/>
  <c r="J434"/>
  <c r="BE434"/>
  <c r="BI428"/>
  <c r="BH428"/>
  <c r="BG428"/>
  <c r="BF428"/>
  <c r="T428"/>
  <c r="T427"/>
  <c r="R428"/>
  <c r="R427"/>
  <c r="P428"/>
  <c r="P427"/>
  <c r="BK428"/>
  <c r="BK427"/>
  <c r="J427"/>
  <c r="J428"/>
  <c r="BE428"/>
  <c r="J69"/>
  <c r="BI424"/>
  <c r="BH424"/>
  <c r="BG424"/>
  <c r="BF424"/>
  <c r="T424"/>
  <c r="R424"/>
  <c r="P424"/>
  <c r="BK424"/>
  <c r="J424"/>
  <c r="BE424"/>
  <c r="BI421"/>
  <c r="BH421"/>
  <c r="BG421"/>
  <c r="BF421"/>
  <c r="T421"/>
  <c r="R421"/>
  <c r="P421"/>
  <c r="BK421"/>
  <c r="J421"/>
  <c r="BE421"/>
  <c r="BI409"/>
  <c r="BH409"/>
  <c r="BG409"/>
  <c r="BF409"/>
  <c r="T409"/>
  <c r="T408"/>
  <c r="R409"/>
  <c r="R408"/>
  <c r="P409"/>
  <c r="P408"/>
  <c r="BK409"/>
  <c r="BK408"/>
  <c r="J408"/>
  <c r="J409"/>
  <c r="BE409"/>
  <c r="J68"/>
  <c r="BI405"/>
  <c r="BH405"/>
  <c r="BG405"/>
  <c r="BF405"/>
  <c r="T405"/>
  <c r="R405"/>
  <c r="P405"/>
  <c r="BK405"/>
  <c r="J405"/>
  <c r="BE405"/>
  <c r="BI400"/>
  <c r="BH400"/>
  <c r="BG400"/>
  <c r="BF400"/>
  <c r="T400"/>
  <c r="T399"/>
  <c r="T398"/>
  <c r="R400"/>
  <c r="R399"/>
  <c r="R398"/>
  <c r="P400"/>
  <c r="P399"/>
  <c r="P398"/>
  <c r="BK400"/>
  <c r="BK399"/>
  <c r="J399"/>
  <c r="BK398"/>
  <c r="J398"/>
  <c r="J400"/>
  <c r="BE400"/>
  <c r="J67"/>
  <c r="J66"/>
  <c r="BI395"/>
  <c r="BH395"/>
  <c r="BG395"/>
  <c r="BF395"/>
  <c r="T395"/>
  <c r="R395"/>
  <c r="P395"/>
  <c r="BK395"/>
  <c r="J395"/>
  <c r="BE395"/>
  <c r="BI392"/>
  <c r="BH392"/>
  <c r="BG392"/>
  <c r="BF392"/>
  <c r="T392"/>
  <c r="T391"/>
  <c r="R392"/>
  <c r="R391"/>
  <c r="P392"/>
  <c r="P391"/>
  <c r="BK392"/>
  <c r="BK391"/>
  <c r="J391"/>
  <c r="J392"/>
  <c r="BE392"/>
  <c r="J65"/>
  <c r="BI388"/>
  <c r="BH388"/>
  <c r="BG388"/>
  <c r="BF388"/>
  <c r="T388"/>
  <c r="R388"/>
  <c r="P388"/>
  <c r="BK388"/>
  <c r="J388"/>
  <c r="BE388"/>
  <c r="BI384"/>
  <c r="BH384"/>
  <c r="BG384"/>
  <c r="BF384"/>
  <c r="T384"/>
  <c r="R384"/>
  <c r="P384"/>
  <c r="BK384"/>
  <c r="J384"/>
  <c r="BE384"/>
  <c r="BI381"/>
  <c r="BH381"/>
  <c r="BG381"/>
  <c r="BF381"/>
  <c r="T381"/>
  <c r="R381"/>
  <c r="P381"/>
  <c r="BK381"/>
  <c r="J381"/>
  <c r="BE381"/>
  <c r="BI378"/>
  <c r="BH378"/>
  <c r="BG378"/>
  <c r="BF378"/>
  <c r="T378"/>
  <c r="R378"/>
  <c r="P378"/>
  <c r="BK378"/>
  <c r="J378"/>
  <c r="BE378"/>
  <c r="BI375"/>
  <c r="BH375"/>
  <c r="BG375"/>
  <c r="BF375"/>
  <c r="T375"/>
  <c r="T374"/>
  <c r="R375"/>
  <c r="R374"/>
  <c r="P375"/>
  <c r="P374"/>
  <c r="BK375"/>
  <c r="BK374"/>
  <c r="J374"/>
  <c r="J375"/>
  <c r="BE375"/>
  <c r="J64"/>
  <c r="BI366"/>
  <c r="BH366"/>
  <c r="BG366"/>
  <c r="BF366"/>
  <c r="T366"/>
  <c r="R366"/>
  <c r="P366"/>
  <c r="BK366"/>
  <c r="J366"/>
  <c r="BE366"/>
  <c r="BI345"/>
  <c r="BH345"/>
  <c r="BG345"/>
  <c r="BF345"/>
  <c r="T345"/>
  <c r="R345"/>
  <c r="P345"/>
  <c r="BK345"/>
  <c r="J345"/>
  <c r="BE345"/>
  <c r="BI332"/>
  <c r="BH332"/>
  <c r="BG332"/>
  <c r="BF332"/>
  <c r="T332"/>
  <c r="R332"/>
  <c r="P332"/>
  <c r="BK332"/>
  <c r="J332"/>
  <c r="BE332"/>
  <c r="BI323"/>
  <c r="BH323"/>
  <c r="BG323"/>
  <c r="BF323"/>
  <c r="T323"/>
  <c r="R323"/>
  <c r="P323"/>
  <c r="BK323"/>
  <c r="J323"/>
  <c r="BE323"/>
  <c r="BI317"/>
  <c r="BH317"/>
  <c r="BG317"/>
  <c r="BF317"/>
  <c r="T317"/>
  <c r="R317"/>
  <c r="P317"/>
  <c r="BK317"/>
  <c r="J317"/>
  <c r="BE317"/>
  <c r="BI312"/>
  <c r="BH312"/>
  <c r="BG312"/>
  <c r="BF312"/>
  <c r="T312"/>
  <c r="R312"/>
  <c r="P312"/>
  <c r="BK312"/>
  <c r="J312"/>
  <c r="BE312"/>
  <c r="BI308"/>
  <c r="BH308"/>
  <c r="BG308"/>
  <c r="BF308"/>
  <c r="T308"/>
  <c r="R308"/>
  <c r="P308"/>
  <c r="BK308"/>
  <c r="J308"/>
  <c r="BE308"/>
  <c r="BI302"/>
  <c r="BH302"/>
  <c r="BG302"/>
  <c r="BF302"/>
  <c r="T302"/>
  <c r="R302"/>
  <c r="P302"/>
  <c r="BK302"/>
  <c r="J302"/>
  <c r="BE302"/>
  <c r="BI291"/>
  <c r="BH291"/>
  <c r="BG291"/>
  <c r="BF291"/>
  <c r="T291"/>
  <c r="R291"/>
  <c r="P291"/>
  <c r="BK291"/>
  <c r="J291"/>
  <c r="BE291"/>
  <c r="BI286"/>
  <c r="BH286"/>
  <c r="BG286"/>
  <c r="BF286"/>
  <c r="T286"/>
  <c r="R286"/>
  <c r="P286"/>
  <c r="BK286"/>
  <c r="J286"/>
  <c r="BE286"/>
  <c r="BI274"/>
  <c r="BH274"/>
  <c r="BG274"/>
  <c r="BF274"/>
  <c r="T274"/>
  <c r="T273"/>
  <c r="R274"/>
  <c r="R273"/>
  <c r="P274"/>
  <c r="P273"/>
  <c r="BK274"/>
  <c r="BK273"/>
  <c r="J273"/>
  <c r="J274"/>
  <c r="BE274"/>
  <c r="J63"/>
  <c r="BI271"/>
  <c r="BH271"/>
  <c r="BG271"/>
  <c r="BF271"/>
  <c r="T271"/>
  <c r="R271"/>
  <c r="P271"/>
  <c r="BK271"/>
  <c r="J271"/>
  <c r="BE271"/>
  <c r="BI266"/>
  <c r="BH266"/>
  <c r="BG266"/>
  <c r="BF266"/>
  <c r="T266"/>
  <c r="R266"/>
  <c r="P266"/>
  <c r="BK266"/>
  <c r="J266"/>
  <c r="BE266"/>
  <c r="BI264"/>
  <c r="BH264"/>
  <c r="BG264"/>
  <c r="BF264"/>
  <c r="T264"/>
  <c r="R264"/>
  <c r="P264"/>
  <c r="BK264"/>
  <c r="J264"/>
  <c r="BE264"/>
  <c r="BI262"/>
  <c r="BH262"/>
  <c r="BG262"/>
  <c r="BF262"/>
  <c r="T262"/>
  <c r="R262"/>
  <c r="P262"/>
  <c r="BK262"/>
  <c r="J262"/>
  <c r="BE262"/>
  <c r="BI254"/>
  <c r="BH254"/>
  <c r="BG254"/>
  <c r="BF254"/>
  <c r="T254"/>
  <c r="R254"/>
  <c r="P254"/>
  <c r="BK254"/>
  <c r="J254"/>
  <c r="BE254"/>
  <c r="BI243"/>
  <c r="BH243"/>
  <c r="BG243"/>
  <c r="BF243"/>
  <c r="T243"/>
  <c r="R243"/>
  <c r="P243"/>
  <c r="BK243"/>
  <c r="J243"/>
  <c r="BE243"/>
  <c r="BI236"/>
  <c r="BH236"/>
  <c r="BG236"/>
  <c r="BF236"/>
  <c r="T236"/>
  <c r="R236"/>
  <c r="P236"/>
  <c r="BK236"/>
  <c r="J236"/>
  <c r="BE236"/>
  <c r="BI230"/>
  <c r="BH230"/>
  <c r="BG230"/>
  <c r="BF230"/>
  <c r="T230"/>
  <c r="R230"/>
  <c r="P230"/>
  <c r="BK230"/>
  <c r="J230"/>
  <c r="BE230"/>
  <c r="BI225"/>
  <c r="BH225"/>
  <c r="BG225"/>
  <c r="BF225"/>
  <c r="T225"/>
  <c r="R225"/>
  <c r="P225"/>
  <c r="BK225"/>
  <c r="J225"/>
  <c r="BE225"/>
  <c r="BI204"/>
  <c r="BH204"/>
  <c r="BG204"/>
  <c r="BF204"/>
  <c r="T204"/>
  <c r="R204"/>
  <c r="P204"/>
  <c r="BK204"/>
  <c r="J204"/>
  <c r="BE204"/>
  <c r="BI183"/>
  <c r="BH183"/>
  <c r="BG183"/>
  <c r="BF183"/>
  <c r="T183"/>
  <c r="R183"/>
  <c r="P183"/>
  <c r="BK183"/>
  <c r="J183"/>
  <c r="BE183"/>
  <c r="BI163"/>
  <c r="BH163"/>
  <c r="BG163"/>
  <c r="BF163"/>
  <c r="T163"/>
  <c r="R163"/>
  <c r="P163"/>
  <c r="BK163"/>
  <c r="J163"/>
  <c r="BE163"/>
  <c r="BI153"/>
  <c r="BH153"/>
  <c r="BG153"/>
  <c r="BF153"/>
  <c r="T153"/>
  <c r="R153"/>
  <c r="P153"/>
  <c r="BK153"/>
  <c r="J153"/>
  <c r="BE153"/>
  <c r="BI140"/>
  <c r="BH140"/>
  <c r="BG140"/>
  <c r="BF140"/>
  <c r="T140"/>
  <c r="R140"/>
  <c r="P140"/>
  <c r="BK140"/>
  <c r="J140"/>
  <c r="BE140"/>
  <c r="BI128"/>
  <c r="BH128"/>
  <c r="BG128"/>
  <c r="BF128"/>
  <c r="T128"/>
  <c r="T127"/>
  <c r="R128"/>
  <c r="R127"/>
  <c r="P128"/>
  <c r="P127"/>
  <c r="BK128"/>
  <c r="BK127"/>
  <c r="J127"/>
  <c r="J128"/>
  <c r="BE128"/>
  <c r="J62"/>
  <c r="BI121"/>
  <c r="BH121"/>
  <c r="BG121"/>
  <c r="BF121"/>
  <c r="T121"/>
  <c r="R121"/>
  <c r="P121"/>
  <c r="BK121"/>
  <c r="J121"/>
  <c r="BE121"/>
  <c r="BI115"/>
  <c r="BH115"/>
  <c r="BG115"/>
  <c r="BF115"/>
  <c r="T115"/>
  <c r="R115"/>
  <c r="P115"/>
  <c r="BK115"/>
  <c r="J115"/>
  <c r="BE115"/>
  <c r="BI109"/>
  <c r="F37"/>
  <c i="1" r="BD55"/>
  <c i="2" r="BH109"/>
  <c r="F36"/>
  <c i="1" r="BC55"/>
  <c i="2" r="BG109"/>
  <c r="F35"/>
  <c i="1" r="BB55"/>
  <c i="2" r="BF109"/>
  <c r="J34"/>
  <c i="1" r="AW55"/>
  <c i="2" r="F34"/>
  <c i="1" r="BA55"/>
  <c i="2" r="T109"/>
  <c r="T108"/>
  <c r="T107"/>
  <c r="T106"/>
  <c r="R109"/>
  <c r="R108"/>
  <c r="R107"/>
  <c r="R106"/>
  <c r="P109"/>
  <c r="P108"/>
  <c r="P107"/>
  <c r="P106"/>
  <c i="1" r="AU55"/>
  <c i="2" r="BK109"/>
  <c r="BK108"/>
  <c r="J108"/>
  <c r="BK107"/>
  <c r="J107"/>
  <c r="BK106"/>
  <c r="J106"/>
  <c r="J59"/>
  <c r="J30"/>
  <c i="1" r="AG55"/>
  <c i="2" r="J109"/>
  <c r="BE109"/>
  <c r="J33"/>
  <c i="1" r="AV55"/>
  <c i="2" r="F33"/>
  <c i="1" r="AZ55"/>
  <c i="2" r="J61"/>
  <c r="J60"/>
  <c r="J103"/>
  <c r="J102"/>
  <c r="F102"/>
  <c r="F100"/>
  <c r="E98"/>
  <c r="J55"/>
  <c r="J54"/>
  <c r="F54"/>
  <c r="F52"/>
  <c r="E50"/>
  <c r="J39"/>
  <c r="J18"/>
  <c r="E18"/>
  <c r="F103"/>
  <c r="F55"/>
  <c r="J17"/>
  <c r="J12"/>
  <c r="J100"/>
  <c r="J52"/>
  <c r="E7"/>
  <c r="E96"/>
  <c r="E48"/>
  <c i="1" r="BD54"/>
  <c r="W33"/>
  <c r="BC54"/>
  <c r="W32"/>
  <c r="BB54"/>
  <c r="W31"/>
  <c r="BA54"/>
  <c r="W30"/>
  <c r="AZ54"/>
  <c r="W29"/>
  <c r="AY54"/>
  <c r="AX54"/>
  <c r="AW54"/>
  <c r="AK30"/>
  <c r="AV54"/>
  <c r="AK29"/>
  <c r="AU54"/>
  <c r="AT54"/>
  <c r="AS54"/>
  <c r="AG54"/>
  <c r="AK26"/>
  <c r="AT65"/>
  <c r="AN65"/>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<sst xmlns="http://schemas.openxmlformats.org/spreadsheetml/2006/main">
  <si>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</si>
  <si>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</si>
  <si>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</si>
  <si>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</si>
  <si>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</si>
  <si>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{b4e3810f-44c7-4512-aad9-a6a2f4ce00e3}</t>
  </si>
  <si>
    <t>0,01</t>
  </si>
  <si>
    <t>21</t>
  </si>
  <si>
    <t>15</t>
  </si>
  <si>
    <t>REKAPITULACE ZAKÁZKY</t>
  </si>
  <si>
    <t xml:space="preserve">v ---  níže se nacházejí doplnkové a pomocné údaje k sestavám  --- v</t>
  </si>
  <si>
    <t>Návod na vyplnění</t>
  </si>
  <si>
    <t>0,001</t>
  </si>
  <si>
    <t>Kód:</t>
  </si>
  <si>
    <t>582</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</si>
  <si>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</si>
  <si>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</si>
  <si>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Rekonstrukce ubytovny Rokycanské nemocnice</t>
  </si>
  <si>
    <t>KSO:</t>
  </si>
  <si>
    <t>801 19 12</t>
  </si>
  <si>
    <t>CC-CZ:</t>
  </si>
  <si>
    <t>12641</t>
  </si>
  <si>
    <t>Místo:</t>
  </si>
  <si>
    <t>Rokycany</t>
  </si>
  <si>
    <t>Datum:</t>
  </si>
  <si>
    <t>11. 9. 2019</t>
  </si>
  <si>
    <t>Zadavatel:</t>
  </si>
  <si>
    <t>IČ:</t>
  </si>
  <si>
    <t>26360900</t>
  </si>
  <si>
    <t>Rokycanská nemocnice, a.s</t>
  </si>
  <si>
    <t>DIČ:</t>
  </si>
  <si>
    <t>CZ26360900</t>
  </si>
  <si>
    <t>Uchazeč:</t>
  </si>
  <si>
    <t>Vyplň údaj</t>
  </si>
  <si>
    <t>Projektant:</t>
  </si>
  <si>
    <t>64185354</t>
  </si>
  <si>
    <t>Ing. Jiří Červený</t>
  </si>
  <si>
    <t>CZ6608021640</t>
  </si>
  <si>
    <t>True</t>
  </si>
  <si>
    <t>Zpracovatel:</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</si>
  <si>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</si>
  <si>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</si>
  <si>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</si>
  <si>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</si>
  <si>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</si>
  <si>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</si>
  <si>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</si>
  <si>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</si>
  <si>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</si>
  <si>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</si>
  <si>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</si>
  <si>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</si>
  <si>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</si>
  <si>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</si>
  <si>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</si>
  <si>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</si>
  <si>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</si>
  <si>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</si>
  <si>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</si>
  <si>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</si>
  <si>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</si>
  <si>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</si>
  <si>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</si>
  <si>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</si>
  <si>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</si>
  <si>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</si>
  <si>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</si>
  <si>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</si>
  <si>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</si>
  <si>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</si>
  <si>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</si>
  <si>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</si>
  <si>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</si>
  <si>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</si>
  <si>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</si>
  <si>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</si>
  <si>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</si>
  <si>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</si>
  <si>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</si>
  <si>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</si>
  <si>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</si>
  <si>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</si>
  <si>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</si>
  <si>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 xml:space="preserve">Bytová jednotka č. 2 </t>
  </si>
  <si>
    <t>STA</t>
  </si>
  <si>
    <t>1</t>
  </si>
  <si>
    <t>{b0a890e9-052b-4c8b-9f2c-ded0f86e46cb}</t>
  </si>
  <si>
    <t>2</t>
  </si>
  <si>
    <t>002</t>
  </si>
  <si>
    <t>Bytová jednotka č. 3</t>
  </si>
  <si>
    <t>{ab3d61d9-a197-4eb9-93ae-b9de97a08542}</t>
  </si>
  <si>
    <t>003</t>
  </si>
  <si>
    <t>Bytová jednotka č. 5</t>
  </si>
  <si>
    <t>{162ddcd2-7470-468a-90f6-04d1ba9c92ad}</t>
  </si>
  <si>
    <t>004</t>
  </si>
  <si>
    <t>Bytová jednotka č. 6</t>
  </si>
  <si>
    <t>{5a539450-e779-4b29-93bc-a1602c4f8dc2}</t>
  </si>
  <si>
    <t>005</t>
  </si>
  <si>
    <t>Bytová jednotka č. 7</t>
  </si>
  <si>
    <t>{4ed27123-efa4-48fd-8ce2-74b18599bcdd}</t>
  </si>
  <si>
    <t>006</t>
  </si>
  <si>
    <t>Bytová jednotka č. 8</t>
  </si>
  <si>
    <t>{60b2da0f-107d-4e49-8c46-918c32ccf33d}</t>
  </si>
  <si>
    <t>007</t>
  </si>
  <si>
    <t>Bytová jednotka č. 9</t>
  </si>
  <si>
    <t>{7e4118d0-e85b-4b15-808b-cf1124f4f2e7}</t>
  </si>
  <si>
    <t>008</t>
  </si>
  <si>
    <t>Poštovní schánky</t>
  </si>
  <si>
    <t>{d5a63805-e4a0-4b00-bccc-c9d1240f8549}</t>
  </si>
  <si>
    <t>009</t>
  </si>
  <si>
    <t>Oprava vstupního schodiště</t>
  </si>
  <si>
    <t>{45a61cd7-1af8-4622-94c3-df88f08ab16d}</t>
  </si>
  <si>
    <t>010</t>
  </si>
  <si>
    <t>Výměna sklepních oken</t>
  </si>
  <si>
    <t>{0ba480c1-0fdc-4a57-92f6-2a9f50617388}</t>
  </si>
  <si>
    <t>011</t>
  </si>
  <si>
    <t>VRN</t>
  </si>
  <si>
    <t>{3458272b-6b14-43f9-82e0-43f0f8e97c7d}</t>
  </si>
  <si>
    <t>KRYCÍ LIST SOUPISU PRACÍ</t>
  </si>
  <si>
    <t>Objekt:</t>
  </si>
  <si>
    <t xml:space="preserve">001 - Bytová jednotka č. 2 </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</si>
  <si>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</si>
  <si>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</si>
  <si>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</si>
  <si>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</si>
  <si>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</si>
  <si>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</si>
  <si>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</si>
  <si>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</si>
  <si>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</si>
  <si>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</si>
  <si>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</si>
  <si>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</si>
  <si>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</si>
  <si>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</si>
  <si>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</si>
  <si>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</si>
  <si>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</si>
  <si>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</si>
  <si>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</si>
  <si>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</si>
  <si>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742 - Elektroinstalace - slaboproud</t>
  </si>
  <si>
    <t xml:space="preserve">    751 - Vzduchotechnika</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</si>
  <si>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</si>
  <si>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</si>
  <si>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</si>
  <si>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</si>
  <si>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</si>
  <si>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</si>
  <si>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</si>
  <si>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</si>
  <si>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</si>
  <si>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</si>
  <si>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</si>
  <si>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</si>
  <si>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</si>
  <si>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</si>
  <si>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</si>
  <si>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</si>
  <si>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</si>
  <si>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</si>
  <si>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</si>
  <si>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</si>
  <si>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</si>
  <si>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</si>
  <si>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</si>
  <si>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</si>
  <si>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</si>
  <si>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</si>
  <si>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</si>
  <si>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</si>
  <si>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342244111</t>
  </si>
  <si>
    <t>Příčka z cihel děrovaných do P10 na maltu M5 tloušťky 115 mm</t>
  </si>
  <si>
    <t>m2</t>
  </si>
  <si>
    <t>CS ÚRS 2019 02</t>
  </si>
  <si>
    <t>4</t>
  </si>
  <si>
    <t>324245102</t>
  </si>
  <si>
    <t>PP</t>
  </si>
  <si>
    <t>Příčky jednoduché z cihel děrovaných klasických spojených na pero a drážku na maltu M5, pevnost cihel do P15, tl. příčky 115 mm</t>
  </si>
  <si>
    <t>PSC</t>
  </si>
  <si>
    <t xml:space="preserve">Poznámka k souboru cen:_x000d_
1. Množství jednotek se určuje v m2 plochy konstrukce._x000d_
</t>
  </si>
  <si>
    <t>VV</t>
  </si>
  <si>
    <t>zazdívky instačního jádra po výměně stoupaček</t>
  </si>
  <si>
    <t>1,55*2,65</t>
  </si>
  <si>
    <t>Součet</t>
  </si>
  <si>
    <t>342291111</t>
  </si>
  <si>
    <t>Ukotvení příček montážní polyuretanovou pěnou tl příčky do 100 mm</t>
  </si>
  <si>
    <t>m</t>
  </si>
  <si>
    <t>1542132907</t>
  </si>
  <si>
    <t>Ukotvení příček polyuretanovou pěnou, tl. příčky do 100 mm</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</si>
  <si>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</si>
  <si>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1,55</t>
  </si>
  <si>
    <t>342291121</t>
  </si>
  <si>
    <t>Ukotvení příček k cihelným konstrukcím plochými kotvami</t>
  </si>
  <si>
    <t>-1070459542</t>
  </si>
  <si>
    <t>Ukotvení příček plochými kotvami, do konstrukce cihelné</t>
  </si>
  <si>
    <t>2,65*3*0,5*2</t>
  </si>
  <si>
    <t>6</t>
  </si>
  <si>
    <t>Úpravy povrchů, podlahy a osazování výplní</t>
  </si>
  <si>
    <t>611131111</t>
  </si>
  <si>
    <t>Polymercementový spojovací můstek vnitřních stropů nanášený ručně</t>
  </si>
  <si>
    <t>1339308089</t>
  </si>
  <si>
    <t>Podkladní a spojovací vrstva vnitřních omítaných ploch polymercementový spojovací můstek nanášený ručně stropů</t>
  </si>
  <si>
    <t>předsíň</t>
  </si>
  <si>
    <t>1,55*1,65</t>
  </si>
  <si>
    <t>1,0*0,4</t>
  </si>
  <si>
    <t>koupelna</t>
  </si>
  <si>
    <t>1,30*1,55+0,25*1,0</t>
  </si>
  <si>
    <t>pokoj</t>
  </si>
  <si>
    <t>3,76*4,1</t>
  </si>
  <si>
    <t>kuchyně</t>
  </si>
  <si>
    <t>3,45*2,45</t>
  </si>
  <si>
    <t>5</t>
  </si>
  <si>
    <t>611311141</t>
  </si>
  <si>
    <t>Vápenná omítka štuková dvouvrstvá vnitřních stropů rovných nanášená ručně</t>
  </si>
  <si>
    <t>102754196</t>
  </si>
  <si>
    <t>Omítka vápenná vnitřních ploch nanášená ručně dvouvrstvá štuková, tloušťky jádrové omítky do 10 mm a tloušťky štuku do 3 mm vodorovných konstrukcí stropů rovných</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</si>
  <si>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</si>
  <si>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612125101</t>
  </si>
  <si>
    <t>Vyplnění spár cementovou maltou vnitřních stěn z cihel</t>
  </si>
  <si>
    <t>1331160259</t>
  </si>
  <si>
    <t>Vyplnění spár vnitřních povrchů cementovou maltou, ploch z cihel stěn</t>
  </si>
  <si>
    <t xml:space="preserve">Poznámka k souboru cen:_x000d_
1. Ceny jsou určeny pro ocenění vyplnění spár ploch určených k omítání, průměrné hloubky výplně spáry do 30 mm._x000d_
</t>
  </si>
  <si>
    <t>připojovací potrubí topení</t>
  </si>
  <si>
    <t>5,6*0,2</t>
  </si>
  <si>
    <t>ZTI v koupelně</t>
  </si>
  <si>
    <t>(1,3+1,5)*0,2</t>
  </si>
  <si>
    <t>kabely silnoproudé a slaboproudé</t>
  </si>
  <si>
    <t>(2,72+5,25+135,+2,75)*0,1</t>
  </si>
  <si>
    <t>7</t>
  </si>
  <si>
    <t>612131111</t>
  </si>
  <si>
    <t>Polymercementový spojovací můstek vnitřních stěn nanášený ručně</t>
  </si>
  <si>
    <t>-1754169190</t>
  </si>
  <si>
    <t>Podkladní a spojovací vrstva vnitřních omítaných ploch polymercementový spojovací můstek nanášený ručně stěn</t>
  </si>
  <si>
    <t>(1,95+1,65+1,55+0,65+0,4+1,0)*2,65</t>
  </si>
  <si>
    <t>-0,8*1,97*3</t>
  </si>
  <si>
    <t>-0,6*1,97</t>
  </si>
  <si>
    <t>(1,3+0,65+0,25+1,0+1,55+1,55)*2,65</t>
  </si>
  <si>
    <t>(3,76+4,1)*2*2,675</t>
  </si>
  <si>
    <t>-0,8*1,97</t>
  </si>
  <si>
    <t>-1,35*1,55</t>
  </si>
  <si>
    <t>(1,35+1,5*2)*0,4</t>
  </si>
  <si>
    <t>(2,45+3,45)*2*2,65</t>
  </si>
  <si>
    <t>-1,35*1,5</t>
  </si>
  <si>
    <t>8</t>
  </si>
  <si>
    <t>612311141</t>
  </si>
  <si>
    <t>Vápenná omítka štuková dvouvrstvá vnitřních stěn nanášená ručně</t>
  </si>
  <si>
    <t>892850799</t>
  </si>
  <si>
    <t>Omítka vápenná vnitřních ploch nanášená ručně dvouvrstvá štuková, tloušťky jádrové omítky do 10 mm a tloušťky štuku do 3 mm svislých konstrukcí stěn</t>
  </si>
  <si>
    <t>9</t>
  </si>
  <si>
    <t>612311191</t>
  </si>
  <si>
    <t>Příplatek k vápenné omítce vnitřních stěn za každých dalších 5 mm tloušťky ručně</t>
  </si>
  <si>
    <t>-2088205022</t>
  </si>
  <si>
    <t>Omítka vápenná vnitřních ploch nanášená ručně Příplatek k cenám za každých dalších i započatých 5 mm tloušťky jádrové omítky přes 10 mm stěn</t>
  </si>
  <si>
    <t>10</t>
  </si>
  <si>
    <t>612315302</t>
  </si>
  <si>
    <t>Vápenná štuková omítka ostění nebo nadpraží</t>
  </si>
  <si>
    <t>781695459</t>
  </si>
  <si>
    <t>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</si>
  <si>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</si>
  <si>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(1,35+1,5*2)*0,4*2</t>
  </si>
  <si>
    <t>11</t>
  </si>
  <si>
    <t>619991011</t>
  </si>
  <si>
    <t>Obalení konstrukcí a prvků fólií přilepenou lepící páskou</t>
  </si>
  <si>
    <t>-663537842</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</si>
  <si>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</si>
  <si>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</si>
  <si>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t>
  </si>
  <si>
    <t>1,35*1,5*2</t>
  </si>
  <si>
    <t>12</t>
  </si>
  <si>
    <t>619995001</t>
  </si>
  <si>
    <t>Začištění omítek kolem oken, dveří, podlah nebo obkladů</t>
  </si>
  <si>
    <t>-730435373</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</si>
  <si>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</si>
  <si>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</si>
  <si>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(0,8+1,97*2)*2*3</t>
  </si>
  <si>
    <t>(0,6+1,97*2)*2*1</t>
  </si>
  <si>
    <t>(1,35+1,5*2)*2</t>
  </si>
  <si>
    <t>13</t>
  </si>
  <si>
    <t>632451253</t>
  </si>
  <si>
    <t>Potěr cementový samonivelační litý C30 tl do 45 mm</t>
  </si>
  <si>
    <t>-211323073</t>
  </si>
  <si>
    <t>Potěr cementový samonivelační litý tř. C 30, tl. přes 40 do 45 mm</t>
  </si>
  <si>
    <t>2,96</t>
  </si>
  <si>
    <t>2,26</t>
  </si>
  <si>
    <t>15,75</t>
  </si>
  <si>
    <t>kuchyň</t>
  </si>
  <si>
    <t>8,58</t>
  </si>
  <si>
    <t>14</t>
  </si>
  <si>
    <t>642944121</t>
  </si>
  <si>
    <t>Osazování ocelových zárubní dodatečné pl do 2,5 m2</t>
  </si>
  <si>
    <t>kus</t>
  </si>
  <si>
    <t>-1439650034</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</si>
  <si>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</si>
  <si>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</si>
  <si>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*800/1970</t>
  </si>
  <si>
    <t>*700/1970</t>
  </si>
  <si>
    <t>M</t>
  </si>
  <si>
    <t>61182250</t>
  </si>
  <si>
    <t>zárubeň rámová pro dveře 1křídlé 600x1970mm</t>
  </si>
  <si>
    <t>296086111</t>
  </si>
  <si>
    <t>16</t>
  </si>
  <si>
    <t>61182251</t>
  </si>
  <si>
    <t>zárubeň rámová pro dveře 1křídlé 800x1970mm</t>
  </si>
  <si>
    <t>-1555756736</t>
  </si>
  <si>
    <t>17</t>
  </si>
  <si>
    <t>-1032683677</t>
  </si>
  <si>
    <t>vstupní dveře</t>
  </si>
  <si>
    <t>18</t>
  </si>
  <si>
    <t>61182259</t>
  </si>
  <si>
    <t>zárubeň protipožární pro dveře 1křídlé 600,700,800,900x1970mm tl 60-170mm dub,buk</t>
  </si>
  <si>
    <t>1159572462</t>
  </si>
  <si>
    <t>Ostatní konstrukce a práce, bourání</t>
  </si>
  <si>
    <t>19</t>
  </si>
  <si>
    <t>952901111</t>
  </si>
  <si>
    <t>Vyčištění budov bytové a občanské výstavby při výšce podlaží do 4 m</t>
  </si>
  <si>
    <t>156242936</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</si>
  <si>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</si>
  <si>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</si>
  <si>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t>
  </si>
  <si>
    <t>962031132</t>
  </si>
  <si>
    <t>Bourání příček z cihel pálených na MVC tl do 100 mm</t>
  </si>
  <si>
    <t>1456574313</t>
  </si>
  <si>
    <t>Bourání příček z cihel, tvárnic nebo příčkovek z cihel pálených, plných nebo dutých na maltu vápennou nebo vápenocementovou, tl. do 100 mm</t>
  </si>
  <si>
    <t>965042141</t>
  </si>
  <si>
    <t>Bourání podkladů pod dlažby nebo mazanin betonových nebo z litého asfaltu tl do 100 mm pl přes 4 m2</t>
  </si>
  <si>
    <t>m3</t>
  </si>
  <si>
    <t>1232765504</t>
  </si>
  <si>
    <t>Bourání mazanin betonových nebo z litého asfaltu tl. do 100 mm, plochy přes 4 m2</t>
  </si>
  <si>
    <t>2,96*0,06</t>
  </si>
  <si>
    <t>2,26*0,06</t>
  </si>
  <si>
    <t>15,75*0,06</t>
  </si>
  <si>
    <t>8,58*0,06</t>
  </si>
  <si>
    <t>22</t>
  </si>
  <si>
    <t>965081223</t>
  </si>
  <si>
    <t>Bourání podlah z dlaždic keramických nebo xylolitových tl přes 10 mm plochy přes 1 m2</t>
  </si>
  <si>
    <t>-1780576817</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</si>
  <si>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</si>
  <si>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</si>
  <si>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23</t>
  </si>
  <si>
    <t>967041112</t>
  </si>
  <si>
    <t>Přisekání rovných ostění v betonu</t>
  </si>
  <si>
    <t>-1887537492</t>
  </si>
  <si>
    <t>Přisekání (špicování) rovných ostění v betonu po hrubém vybourání otvorů bez odstupu</t>
  </si>
  <si>
    <t>2,675*0,15*2</t>
  </si>
  <si>
    <t>24</t>
  </si>
  <si>
    <t>968062375</t>
  </si>
  <si>
    <t>Vybourání dřevěných rámů oken zdvojených včetně křídel pl do 2 m2</t>
  </si>
  <si>
    <t>-477122680</t>
  </si>
  <si>
    <t>Vybourání dřevěných rámů oken s křídly, dveřních zárubní, vrat, stěn, ostění nebo obkladů rámů oken s křídly zdvojených, plochy do 2 m2</t>
  </si>
  <si>
    <t xml:space="preserve">Poznámka k souboru cen:_x000d_
1. V cenách -2244 až -2747 jsou započteny i náklady na vyvěšení křídel._x000d_
</t>
  </si>
  <si>
    <t>25</t>
  </si>
  <si>
    <t>968072455</t>
  </si>
  <si>
    <t>Vybourání kovových dveřních zárubní pl do 2 m2</t>
  </si>
  <si>
    <t>1838314819</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</si>
  <si>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</si>
  <si>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</si>
  <si>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0,8*1,97*3</t>
  </si>
  <si>
    <t>0,7*1,97*1</t>
  </si>
  <si>
    <t>26</t>
  </si>
  <si>
    <t>974031132</t>
  </si>
  <si>
    <t>Vysekání rýh ve zdivu cihelném hl do 50 mm š do 70 mm</t>
  </si>
  <si>
    <t>-1040248126</t>
  </si>
  <si>
    <t>Vysekání rýh ve zdivu cihelném na maltu vápennou nebo vápenocementovou do hl. 50 mm a šířky do 70 mm</t>
  </si>
  <si>
    <t>5,6</t>
  </si>
  <si>
    <t>(1,3+1,5)</t>
  </si>
  <si>
    <t>(2,72+5,25+135,+2,75)</t>
  </si>
  <si>
    <t>27</t>
  </si>
  <si>
    <t>978011191</t>
  </si>
  <si>
    <t>Otlučení (osekání) vnitřní vápenné nebo vápenocementové omítky stropů v rozsahu do 100 %</t>
  </si>
  <si>
    <t>-1397779156</t>
  </si>
  <si>
    <t>Otlučení vápenných nebo vápenocementových omítek vnitřních ploch stropů, v rozsahu přes 50 do 100 %</t>
  </si>
  <si>
    <t xml:space="preserve">Poznámka k souboru cen:_x000d_
1. Položky lze použít i pro ocenění otlučení sádrových, hliněných apod. vnitřních omítek._x000d_
</t>
  </si>
  <si>
    <t>1,55*1,55</t>
  </si>
  <si>
    <t>1,45*1,55</t>
  </si>
  <si>
    <t>3,65*4,1</t>
  </si>
  <si>
    <t>3,42*2,45</t>
  </si>
  <si>
    <t>28</t>
  </si>
  <si>
    <t>978013191</t>
  </si>
  <si>
    <t>Otlučení (osekání) vnitřní vápenné nebo vápenocementové omítky stěn v rozsahu do 100 %</t>
  </si>
  <si>
    <t>1499570048</t>
  </si>
  <si>
    <t>Otlučení vápenných nebo vápenocementových omítek vnitřních ploch stěn s vyškrabáním spar, s očištěním zdiva, v rozsahu přes 50 do 100 %</t>
  </si>
  <si>
    <t>(0,4+0,55+1,55+1,55+1,55+0,4+1,0)*2,65</t>
  </si>
  <si>
    <t>(1,45+1,55)*2*2,65</t>
  </si>
  <si>
    <t>(3,65+4,1)*2*2,675</t>
  </si>
  <si>
    <t>(2,45+3,42)*2*2,65</t>
  </si>
  <si>
    <t>29</t>
  </si>
  <si>
    <t>978059541</t>
  </si>
  <si>
    <t>Odsekání a odebrání obkladů stěn z vnitřních obkládaček plochy přes 1 m2</t>
  </si>
  <si>
    <t>-602780322</t>
  </si>
  <si>
    <t>Odsekání obkladů stěn včetně otlučení podkladní omítky až na zdivo z obkládaček vnitřních, z jakýchkoliv materiálů, plochy přes 1 m2</t>
  </si>
  <si>
    <t>1,5*0,6</t>
  </si>
  <si>
    <t>(1,5+1,45)*2*2,0</t>
  </si>
  <si>
    <t>997</t>
  </si>
  <si>
    <t>Přesun sutě</t>
  </si>
  <si>
    <t>30</t>
  </si>
  <si>
    <t>997013212</t>
  </si>
  <si>
    <t>Vnitrostaveništní doprava suti a vybouraných hmot pro budovy v do 9 m ručně</t>
  </si>
  <si>
    <t>t</t>
  </si>
  <si>
    <t>-1036386409</t>
  </si>
  <si>
    <t>Vnitrostaveništní doprava suti a vybouraných hmot vodorovně do 50 m svisle ručně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</si>
  <si>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</si>
  <si>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31</t>
  </si>
  <si>
    <t>997013219</t>
  </si>
  <si>
    <t>Příplatek k vnitrostaveništní dopravě suti a vybouraných hmot za zvětšenou dopravu suti ZKD 10 m</t>
  </si>
  <si>
    <t>488958891</t>
  </si>
  <si>
    <t>Vnitrostaveništní doprava suti a vybouraných hmot vodorovně do 50 m Příplatek k cenám -3111 až -3217 za zvětšenou vodorovnou dopravu přes vymezenou dopravní vzdálenost za každých dalších i započatých 10 m</t>
  </si>
  <si>
    <t>32</t>
  </si>
  <si>
    <t>997013501</t>
  </si>
  <si>
    <t>Odvoz suti a vybouraných hmot na skládku nebo meziskládku do 1 km se složením</t>
  </si>
  <si>
    <t>370746927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</si>
  <si>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</si>
  <si>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</si>
  <si>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33</t>
  </si>
  <si>
    <t>997013509</t>
  </si>
  <si>
    <t>Příplatek k odvozu suti a vybouraných hmot na skládku ZKD 1 km přes 1 km</t>
  </si>
  <si>
    <t>-932941102</t>
  </si>
  <si>
    <t>Odvoz suti a vybouraných hmot na skládku nebo meziskládku se složením, na vzdálenost Příplatek k ceně za každý další i započatý 1 km přes 1 km</t>
  </si>
  <si>
    <t>13,806*25 'Přepočtené koeficientem množství</t>
  </si>
  <si>
    <t>34</t>
  </si>
  <si>
    <t>997013803</t>
  </si>
  <si>
    <t>Poplatek za uložení na skládce (skládkovné) stavebního odpadu cihelného kód odpadu 170 102</t>
  </si>
  <si>
    <t>-1350283323</t>
  </si>
  <si>
    <t>Poplatek za uložení stavebního odpadu na skládce (skládkovné) cihelného zatříděného do Katalogu odpadů pod kódem 170 102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</si>
  <si>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</si>
  <si>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</si>
  <si>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</si>
  <si>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35</t>
  </si>
  <si>
    <t>998018001</t>
  </si>
  <si>
    <t>Přesun hmot ruční pro budovy v do 6 m</t>
  </si>
  <si>
    <t>-25906198</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</si>
  <si>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</si>
  <si>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</si>
  <si>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36</t>
  </si>
  <si>
    <t>998018011</t>
  </si>
  <si>
    <t>Příplatek k ručnímu přesunu hmot pro budovy zděné za zvětšený přesun ZKD 100 m</t>
  </si>
  <si>
    <t>307015626</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</si>
  <si>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</si>
  <si>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</si>
  <si>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Práce a dodávky PSV</t>
  </si>
  <si>
    <t>711</t>
  </si>
  <si>
    <t>Izolace proti vodě, vlhkosti a plynům</t>
  </si>
  <si>
    <t>37</t>
  </si>
  <si>
    <t>711493111</t>
  </si>
  <si>
    <t>Izolace proti podpovrchové a tlakové vodě vodorovná těsnicí hmotou dvousložkovou na bázi cementu</t>
  </si>
  <si>
    <t>-1331759442</t>
  </si>
  <si>
    <t>Izolace proti podpovrchové a tlakové vodě - ostatní na ploše vodorovné V dvousložkovou na bázi cementu</t>
  </si>
  <si>
    <t>38</t>
  </si>
  <si>
    <t>998711102</t>
  </si>
  <si>
    <t>Přesun hmot tonážní pro izolace proti vodě, vlhkosti a plynům v objektech výšky do 12 m</t>
  </si>
  <si>
    <t>-249183731</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</si>
  <si>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</si>
  <si>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</si>
  <si>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</si>
  <si>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</si>
  <si>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39</t>
  </si>
  <si>
    <t>713121111</t>
  </si>
  <si>
    <t>Montáž izolace tepelné podlah volně kladenými rohožemi, pásy, dílci, deskami 1 vrstva</t>
  </si>
  <si>
    <t>CS ÚRS 2019 01</t>
  </si>
  <si>
    <t>-432076610</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</si>
  <si>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</si>
  <si>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</si>
  <si>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40</t>
  </si>
  <si>
    <t>28375908</t>
  </si>
  <si>
    <t>deska EPS 150 do plochých střech a podlah λ=0,035 tl 40mm</t>
  </si>
  <si>
    <t>-1258808559</t>
  </si>
  <si>
    <t>29,55*1,02 'Přepočtené koeficientem množství</t>
  </si>
  <si>
    <t>41</t>
  </si>
  <si>
    <t>998713102</t>
  </si>
  <si>
    <t>Přesun hmot tonážní pro izolace tepelné v objektech v do 12 m</t>
  </si>
  <si>
    <t>-1788934724</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</si>
  <si>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</si>
  <si>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</si>
  <si>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</si>
  <si>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</si>
  <si>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42</t>
  </si>
  <si>
    <t>721140806</t>
  </si>
  <si>
    <t>Demontáž potrubí litinové do DN 200</t>
  </si>
  <si>
    <t>1544285407</t>
  </si>
  <si>
    <t>Demontáž potrubí z litinových trub odpadních nebo dešťových přes 100 do DN 200</t>
  </si>
  <si>
    <t>3,2*2</t>
  </si>
  <si>
    <t>0,65</t>
  </si>
  <si>
    <t>1,35</t>
  </si>
  <si>
    <t>43</t>
  </si>
  <si>
    <t>721173608</t>
  </si>
  <si>
    <t>Potrubí kanalizační z PE svodné DN 150</t>
  </si>
  <si>
    <t>-299098779</t>
  </si>
  <si>
    <t>Potrubí z plastových trub polyetylenové svařované svodné (ležaté) DN 150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</si>
  <si>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</si>
  <si>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1,45</t>
  </si>
  <si>
    <t>44</t>
  </si>
  <si>
    <t>721173707</t>
  </si>
  <si>
    <t>Potrubí kanalizační z PE odpadní DN 125</t>
  </si>
  <si>
    <t>1991108438</t>
  </si>
  <si>
    <t>Potrubí z plastových trub polyetylenové svařované odpadní (svislé) DN 125</t>
  </si>
  <si>
    <t>45</t>
  </si>
  <si>
    <t>721194109</t>
  </si>
  <si>
    <t>Vyvedení a upevnění odpadních výpustek DN 100</t>
  </si>
  <si>
    <t>-850611687</t>
  </si>
  <si>
    <t>Vyměření přípojek na potrubí vyvedení a upevnění odpadních výpustek DN 100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</si>
  <si>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</si>
  <si>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46</t>
  </si>
  <si>
    <t>721290111</t>
  </si>
  <si>
    <t>Zkouška těsnosti potrubí kanalizace vodou do DN 125</t>
  </si>
  <si>
    <t>1411757667</t>
  </si>
  <si>
    <t>Zkouška těsnosti kanalizace v objektech vodou do DN 125</t>
  </si>
  <si>
    <t xml:space="preserve">Poznámka k souboru cen:_x000d_
1. V ceně -0123 není započteno dodání média; jeho dodávka se oceňuje ve specifikaci._x000d_
</t>
  </si>
  <si>
    <t>ležatá kanalizace</t>
  </si>
  <si>
    <t>1,65</t>
  </si>
  <si>
    <t>stoupačky</t>
  </si>
  <si>
    <t>47</t>
  </si>
  <si>
    <t>721290822</t>
  </si>
  <si>
    <t>Přemístění vnitrostaveništní demontovaných hmot vnitřní kanalizace v objektech výšky do 12 m</t>
  </si>
  <si>
    <t>952354391</t>
  </si>
  <si>
    <t>Vnitrostaveništní přemístění vybouraných (demontovaných) hmot vnitřní kanalizace vodorovně do 100 m v objektech výšky přes 6 do 12 m</t>
  </si>
  <si>
    <t>48</t>
  </si>
  <si>
    <t>998721102</t>
  </si>
  <si>
    <t>Přesun hmot tonážní pro vnitřní kanalizace v objektech v do 12 m</t>
  </si>
  <si>
    <t>-1046735597</t>
  </si>
  <si>
    <t>Přesun hmot pro vnitřní kanalizace stanovený z hmotnosti přesunovaného materiálu vodorovná dopravní vzdálenost do 50 m v objektech výšky přes 6 do 12 m</t>
  </si>
  <si>
    <t>49</t>
  </si>
  <si>
    <t>998721181</t>
  </si>
  <si>
    <t>Příplatek k přesunu hmot tonážní 721 prováděný bez použití mechanizace</t>
  </si>
  <si>
    <t>2147357916</t>
  </si>
  <si>
    <t>Přesun hmot pro vnitřní kanalizace stanovený z hmotnosti přesunovaného materiálu Příplatek k ceně za přesun prováděný bez použití mechanizace pro jakoukoliv výšku objektu</t>
  </si>
  <si>
    <t>722</t>
  </si>
  <si>
    <t>Zdravotechnika - vnitřní vodovod</t>
  </si>
  <si>
    <t>50</t>
  </si>
  <si>
    <t>722130801</t>
  </si>
  <si>
    <t>Demontáž potrubí ocelové pozinkované závitové do DN 25</t>
  </si>
  <si>
    <t>1306071393</t>
  </si>
  <si>
    <t>Demontáž potrubí z ocelových trubek pozinkovaných závitových do DN 25</t>
  </si>
  <si>
    <t>3,2*3</t>
  </si>
  <si>
    <t>rozvody</t>
  </si>
  <si>
    <t>2,3*2</t>
  </si>
  <si>
    <t>1,8*2</t>
  </si>
  <si>
    <t>0,6</t>
  </si>
  <si>
    <t>51</t>
  </si>
  <si>
    <t>722130821</t>
  </si>
  <si>
    <t>Demontáž spoje na závit šroubení G 6/4</t>
  </si>
  <si>
    <t>809905337</t>
  </si>
  <si>
    <t>Demontáž potrubí z ocelových trubek pozinkovaných šroubení do G 6/4</t>
  </si>
  <si>
    <t>52</t>
  </si>
  <si>
    <t>722171932</t>
  </si>
  <si>
    <t>Potrubí plastové výměna trub nebo tvarovek D do 20 mm</t>
  </si>
  <si>
    <t>80664863</t>
  </si>
  <si>
    <t>Výměna trubky, tvarovky, vsazení odbočky na rozvodech vody z plastů D přes 16 do 20 mm</t>
  </si>
  <si>
    <t xml:space="preserve">Poznámka k souboru cen:_x000d_
1. V cenách -1931 až -1940 nejsou započteny náklady na dodání hlavního materiálu; tento se oceňuje ve specifikaci. Ztratné lze stanovit:_x000d_
a) u potrubí 3%,_x000d_
b) u tvarovek se nestanoví._x000d_
</t>
  </si>
  <si>
    <t>53</t>
  </si>
  <si>
    <t>28615155</t>
  </si>
  <si>
    <t>trubka vodovodní tlaková PPR řada PN 20 D 32mm dl 4m</t>
  </si>
  <si>
    <t>1490648736</t>
  </si>
  <si>
    <t>54</t>
  </si>
  <si>
    <t>722174022</t>
  </si>
  <si>
    <t>Potrubí vodovodní plastové PPR svar polyfuze PN 20 D 20 x 3,4 mm</t>
  </si>
  <si>
    <t>706166627</t>
  </si>
  <si>
    <t>Potrubí z plastových trubek z polypropylenu (PPR) svařovaných polyfuzně PN 20 (SDR 6) D 20 x 3,4</t>
  </si>
  <si>
    <t xml:space="preserve">Poznámka k souboru cen:_x000d_
1. V cenách -4001 až -4088 jsou započteny náklady na montáž a dodávku potrubí a tvarovek._x000d_
</t>
  </si>
  <si>
    <t>55</t>
  </si>
  <si>
    <t>722179191</t>
  </si>
  <si>
    <t>Příplatek k rozvodu vody z plastů za malý rozsah prací na zakázce do 20 m</t>
  </si>
  <si>
    <t>soubor</t>
  </si>
  <si>
    <t>-2022117679</t>
  </si>
  <si>
    <t>Příplatek k ceně rozvody vody z plastů za práce malého rozsahu na zakázce do 20 m rozvodu</t>
  </si>
  <si>
    <t xml:space="preserve">Poznámka k souboru cen:_x000d_
1. Příplatek - 9191 nelze užít současně s příplatky -9192 a -9193._x000d_
2. Příplatky -9192 a -9193 lze užít současně._x000d_
3. Příplatky lze užít také k cenám oprav plastových rozvodů._x000d_
</t>
  </si>
  <si>
    <t>56</t>
  </si>
  <si>
    <t>722181252</t>
  </si>
  <si>
    <t>Ochrana vodovodního potrubí přilepenými termoizolačními trubicemi z PE tl do 25 mm DN do 45 mm</t>
  </si>
  <si>
    <t>1979037932</t>
  </si>
  <si>
    <t>Ochrana potrubí termoizolačními trubicemi z pěnového polyetylenu PE přilepenými v příčných a podélných spojích, tloušťky izolace přes 20 do 25 mm, vnitřního průměru izolace DN přes 22 do 45 mm</t>
  </si>
  <si>
    <t xml:space="preserve">Poznámka k souboru cen:_x000d_
1. V cenách -1211 až -1256 jsou započteny i náklady na dodání tepelně izolačních trubic._x000d_
</t>
  </si>
  <si>
    <t>57</t>
  </si>
  <si>
    <t>722190401</t>
  </si>
  <si>
    <t>Vyvedení a upevnění výpustku do DN 25</t>
  </si>
  <si>
    <t>-1036402022</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</si>
  <si>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</si>
  <si>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</si>
  <si>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58</t>
  </si>
  <si>
    <t>722190901</t>
  </si>
  <si>
    <t>Uzavření nebo otevření vodovodního potrubí při opravách</t>
  </si>
  <si>
    <t>-2002074386</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</si>
  <si>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</si>
  <si>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</si>
  <si>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59</t>
  </si>
  <si>
    <t>722240103</t>
  </si>
  <si>
    <t>Ventily plastové PPR přímé DN 32</t>
  </si>
  <si>
    <t>507555432</t>
  </si>
  <si>
    <t>Armatury z plastických hmot ventily (PPR) přímé DN 32</t>
  </si>
  <si>
    <t>60</t>
  </si>
  <si>
    <t>722290215</t>
  </si>
  <si>
    <t>Zkouška těsnosti vodovodního potrubí hrdlového nebo přírubového do DN 100</t>
  </si>
  <si>
    <t>-701693480</t>
  </si>
  <si>
    <t>Zkoušky, proplach a desinfekce vodovodního potrubí zkoušky těsnosti vodovodního potrubí hrdlového nebo přírubového do DN 100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</si>
  <si>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</si>
  <si>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61</t>
  </si>
  <si>
    <t>722290234</t>
  </si>
  <si>
    <t>Proplach a dezinfekce vodovodního potrubí do DN 80</t>
  </si>
  <si>
    <t>-1466851714</t>
  </si>
  <si>
    <t>Zkoušky, proplach a desinfekce vodovodního potrubí proplach a desinfekce vodovodního potrubí do DN 80</t>
  </si>
  <si>
    <t>62</t>
  </si>
  <si>
    <t>722290822</t>
  </si>
  <si>
    <t>Přemístění vnitrostaveništní demontovaných hmot pro vnitřní vodovod v objektech výšky do 12 m</t>
  </si>
  <si>
    <t>1888589384</t>
  </si>
  <si>
    <t>Vnitrostaveništní přemístění vybouraných (demontovaných) hmot vnitřní vodovod vodorovně do 100 m v objektech výšky přes 6 do 12 m</t>
  </si>
  <si>
    <t>63</t>
  </si>
  <si>
    <t>998722102</t>
  </si>
  <si>
    <t>Přesun hmot tonážní pro vnitřní vodovod v objektech v do 12 m</t>
  </si>
  <si>
    <t>2125790209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</si>
  <si>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</si>
  <si>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</si>
  <si>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64</t>
  </si>
  <si>
    <t>998722181</t>
  </si>
  <si>
    <t>Příplatek k přesunu hmot tonážní 722 prováděný bez použití mechanizace</t>
  </si>
  <si>
    <t>2098902687</t>
  </si>
  <si>
    <t>Přesun hmot pro vnitřní vodovod stanovený z hmotnosti přesunovaného materiálu Příplatek k ceně za přesun prováděný bez použití mechanizace pro jakoukoliv výšku objektu</t>
  </si>
  <si>
    <t>725</t>
  </si>
  <si>
    <t>Zdravotechnika - zařizovací předměty</t>
  </si>
  <si>
    <t>65</t>
  </si>
  <si>
    <t>725110811</t>
  </si>
  <si>
    <t>Demontáž klozetů splachovací s nádrží</t>
  </si>
  <si>
    <t>2001388136</t>
  </si>
  <si>
    <t>Demontáž klozetů splachovacích s nádrží nebo tlakovým splachovačem</t>
  </si>
  <si>
    <t>66</t>
  </si>
  <si>
    <t>725112171</t>
  </si>
  <si>
    <t>Kombi klozet s hlubokým splachováním odpad vodorovný</t>
  </si>
  <si>
    <t>-1038817113</t>
  </si>
  <si>
    <t>Zařízení záchodů kombi klozety s hlubokým splachováním odpad vodorovný</t>
  </si>
  <si>
    <t xml:space="preserve">Poznámka k souboru cen:_x000d_
1. V cenách -1351, -1361 není započten napájecí zdroj._x000d_
2. V cenách jsou započtená klozetová sedátka._x000d_
</t>
  </si>
  <si>
    <t>67</t>
  </si>
  <si>
    <t>725210821</t>
  </si>
  <si>
    <t>Demontáž umyvadel bez výtokových armatur</t>
  </si>
  <si>
    <t>-1217870441</t>
  </si>
  <si>
    <t>Demontáž umyvadel bez výtokových armatur umyvadel</t>
  </si>
  <si>
    <t>68</t>
  </si>
  <si>
    <t>725211624</t>
  </si>
  <si>
    <t>Umyvadlo keramické bílé šířky 650 mm se sloupem na sifon připevněné na stěnu šrouby</t>
  </si>
  <si>
    <t>1222478025</t>
  </si>
  <si>
    <t>Umyvadla keramická bílá bez výtokových armatur připevněná na stěnu šrouby se sloupem 650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</si>
  <si>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</si>
  <si>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69</t>
  </si>
  <si>
    <t>725241112</t>
  </si>
  <si>
    <t>Vanička sprchová akrylátová čtvercová 900x900 mm</t>
  </si>
  <si>
    <t>1906954963</t>
  </si>
  <si>
    <t>Sprchové vaničky akrylátové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</si>
  <si>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</si>
  <si>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70</t>
  </si>
  <si>
    <t>725244213</t>
  </si>
  <si>
    <t>Zástěna sprchová skleněná tl. 8 mm pevná bezdveřová na vaničku šířky 900 mm</t>
  </si>
  <si>
    <t>1154295227</t>
  </si>
  <si>
    <t>Sprchové dveře a zástěny zástěny sprchové ke stěně bezdveřové, pevná stěna sklo tl. 8mm, na vaničku šířky 900 mm</t>
  </si>
  <si>
    <t xml:space="preserve">Poznámka k souboru cen:_x000d_
1. V cenách -4904-4907 nejsou započteny náklady na dodání sprchových dveří a zástěn._x000d_
</t>
  </si>
  <si>
    <t>71</t>
  </si>
  <si>
    <t>725291111</t>
  </si>
  <si>
    <t>Doplňky zařízení koupelen a záchodů keramické toaletní deska rovná šířka 450 mm</t>
  </si>
  <si>
    <t>230351951</t>
  </si>
  <si>
    <t>72</t>
  </si>
  <si>
    <t>725291621</t>
  </si>
  <si>
    <t>Doplňky zařízení koupelen a záchodů nerezové zásobník toaletních papírů</t>
  </si>
  <si>
    <t>147687921</t>
  </si>
  <si>
    <t>Doplňky zařízení koupelen a záchodů nerezové zásobník toaletních papírů d=300 mm</t>
  </si>
  <si>
    <t>73</t>
  </si>
  <si>
    <t>725291641</t>
  </si>
  <si>
    <t>Doplňky zařízení koupelen a záchodů nerezové madlo sprchové 750 x 450 mm</t>
  </si>
  <si>
    <t>-571174138</t>
  </si>
  <si>
    <t>74</t>
  </si>
  <si>
    <t>725811115</t>
  </si>
  <si>
    <t>Ventil nástěnný pevný výtok G1/2x80 mm</t>
  </si>
  <si>
    <t>-1626190133</t>
  </si>
  <si>
    <t>Ventily nástěnné s pevným výtokem G 1/2 x 80 mm</t>
  </si>
  <si>
    <t>75</t>
  </si>
  <si>
    <t>725821312</t>
  </si>
  <si>
    <t>Baterie dřezová nástěnná páková s otáčivým kulatým ústím a délkou ramínka 210 mm</t>
  </si>
  <si>
    <t>49761793</t>
  </si>
  <si>
    <t>Baterie dřezové nástěnné pákové s otáčivým kulatým ústím a délkou ramínka 300 mm</t>
  </si>
  <si>
    <t xml:space="preserve">Poznámka k souboru cen:_x000d_
1. V ceně -1422 není započten napájecí zdroj._x000d_
</t>
  </si>
  <si>
    <t>76</t>
  </si>
  <si>
    <t>725822612</t>
  </si>
  <si>
    <t>Baterie umyvadlová stojánková páková s výpustí</t>
  </si>
  <si>
    <t>1261227391</t>
  </si>
  <si>
    <t>Baterie umyvadlové stojánkové pákové s výpustí</t>
  </si>
  <si>
    <t xml:space="preserve">Poznámka k souboru cen:_x000d_
1. V cenách –2654, 56, -9101-9202 není započten napájecí zdroj._x000d_
</t>
  </si>
  <si>
    <t>77</t>
  </si>
  <si>
    <t>725831315</t>
  </si>
  <si>
    <t>Baterie vanová nástěnná páková s automatickým přepínačem a sprchou</t>
  </si>
  <si>
    <t>-1571401600</t>
  </si>
  <si>
    <t>Baterie vanové nástěnné pákové s automatickým přepínačem a sprchou</t>
  </si>
  <si>
    <t>78</t>
  </si>
  <si>
    <t>725980123</t>
  </si>
  <si>
    <t>Dvířka 30/30</t>
  </si>
  <si>
    <t>1119809818</t>
  </si>
  <si>
    <t>79</t>
  </si>
  <si>
    <t>55343548</t>
  </si>
  <si>
    <t>dvířka revizní nerezová s otvory na plynováměřidla 605x1205mm</t>
  </si>
  <si>
    <t>-800206780</t>
  </si>
  <si>
    <t>80</t>
  </si>
  <si>
    <t>998725101</t>
  </si>
  <si>
    <t>Přesun hmot tonážní pro zařizovací předměty v objektech v do 6 m</t>
  </si>
  <si>
    <t>-1587102338</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</si>
  <si>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</si>
  <si>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</si>
  <si>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81</t>
  </si>
  <si>
    <t>998725102</t>
  </si>
  <si>
    <t>Přesun hmot tonážní pro zařizovací předměty v objektech v do 12 m</t>
  </si>
  <si>
    <t>947552457</t>
  </si>
  <si>
    <t>Přesun hmot pro zařizovací předměty stanovený z hmotnosti přesunovaného materiálu vodorovná dopravní vzdálenost do 50 m v objektech výšky přes 6 do 12 m</t>
  </si>
  <si>
    <t>82</t>
  </si>
  <si>
    <t>998725181</t>
  </si>
  <si>
    <t>Příplatek k přesunu hmot tonážní 725 prováděný bez použití mechanizace</t>
  </si>
  <si>
    <t>1096809754</t>
  </si>
  <si>
    <t>Přesun hmot pro zařizovací předměty stanovený z hmotnosti přesunovaného materiálu Příplatek k cenám za přesun prováděný bez použití mechanizace pro jakoukoliv výšku objektu</t>
  </si>
  <si>
    <t>733</t>
  </si>
  <si>
    <t>Ústřední vytápění - rozvodné potrubí</t>
  </si>
  <si>
    <t>83</t>
  </si>
  <si>
    <t>733120815</t>
  </si>
  <si>
    <t>Demontáž potrubí ocelového hladkého do D 38</t>
  </si>
  <si>
    <t>370338311</t>
  </si>
  <si>
    <t>Demontáž potrubí z trubek ocelových hladkých Ø do 38</t>
  </si>
  <si>
    <t>2,75*2*2</t>
  </si>
  <si>
    <t>84</t>
  </si>
  <si>
    <t>733222103</t>
  </si>
  <si>
    <t>Potrubí měděné polotvrdé spojované měkkým pájením D 18x1</t>
  </si>
  <si>
    <t>861735235</t>
  </si>
  <si>
    <t>Potrubí z trubek měděných polotvrdých spojovaných měkkým pájením Ø 18/1</t>
  </si>
  <si>
    <t>85</t>
  </si>
  <si>
    <t>733291101</t>
  </si>
  <si>
    <t>Zkouška těsnosti potrubí měděné do D 35x1,5</t>
  </si>
  <si>
    <t>1413920647</t>
  </si>
  <si>
    <t>Zkoušky těsnosti potrubí z trubek měděných Ø do 35/1,5</t>
  </si>
  <si>
    <t>86</t>
  </si>
  <si>
    <t>733811242</t>
  </si>
  <si>
    <t>Ochrana potrubí ústředního vytápění termoizolačními trubicemi z PE tl do 20 mm DN do 45 mm</t>
  </si>
  <si>
    <t>1360758909</t>
  </si>
  <si>
    <t>Ochrana potrubí termoizolačními trubicemi z pěnového polyetylenu PE přilepenými v příčných a podélných spojích, tloušťky izolace přes 13 do 20 mm, vnitřního průměru izolace DN přes 22 do 45 mm</t>
  </si>
  <si>
    <t>87</t>
  </si>
  <si>
    <t>998733101</t>
  </si>
  <si>
    <t>Přesun hmot tonážní pro rozvody potrubí v objektech v do 6 m</t>
  </si>
  <si>
    <t>1310935428</t>
  </si>
  <si>
    <t>Přesun hmot pro rozvody potrubí stanovený z hmotnosti přesunovaného materiálu vodorovná dopravní vzdálenost do 50 m v objektech výšky do 6 m</t>
  </si>
  <si>
    <t>88</t>
  </si>
  <si>
    <t>998733181</t>
  </si>
  <si>
    <t>Příplatek k přesunu hmot tonážní 733 prováděný bez použití mechanizace</t>
  </si>
  <si>
    <t>-103286903</t>
  </si>
  <si>
    <t>Přesun hmot pro rozvody potrubí stanovený z hmotnosti přesunovaného materiálu Příplatek k cenám za přesun prováděný bez použití mechanizace pro jakoukoliv výšku objektu</t>
  </si>
  <si>
    <t>734</t>
  </si>
  <si>
    <t>Ústřední vytápění - armatury</t>
  </si>
  <si>
    <t>89</t>
  </si>
  <si>
    <t>734221535</t>
  </si>
  <si>
    <t>Ventil závitový termostatický rohový dvouregulační G 3/8 PN 16 do 110°C bez hlavice ovládání</t>
  </si>
  <si>
    <t>-2035036515</t>
  </si>
  <si>
    <t>Ventily regulační závitové termostatické, bez hlavice ovládání PN 16 do 110°C rohové dvouregulační G 3/8</t>
  </si>
  <si>
    <t xml:space="preserve">Poznámka k souboru cen:_x000d_
1. V cenách -0101 až -0105 nejsou započteny náklady na dodávku a montáž měřící a vypouštěcí armatury.Tyto se oceňují samostatně souborem cen 734 49 1101 až -1105._x000d_
</t>
  </si>
  <si>
    <t>90</t>
  </si>
  <si>
    <t>734491101</t>
  </si>
  <si>
    <t>Ventil závitový regulační přímý G 3/4 PN 20 do 100°C měřící k vyvažovacímu ventilu</t>
  </si>
  <si>
    <t>-1782898048</t>
  </si>
  <si>
    <t>Měřicí armatury digitální pro měření spotřeby tepla</t>
  </si>
  <si>
    <t xml:space="preserve">Poznámka k souboru cen:_x000d_
1. V cenách -9211 až -9213 je započtena montáž návarků přivařením; jejich dodávka se oceňuje ve specifikaci pouze v případech, kdy návarky nejsou součástí dodávky zařízení._x000d_
</t>
  </si>
  <si>
    <t>91</t>
  </si>
  <si>
    <t>998734102</t>
  </si>
  <si>
    <t>Přesun hmot tonážní pro armatury v objektech v do 12 m</t>
  </si>
  <si>
    <t>-1741275436</t>
  </si>
  <si>
    <t>Přesun hmot pro armatury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</si>
  <si>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</si>
  <si>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</si>
  <si>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</si>
  <si>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92</t>
  </si>
  <si>
    <t>735111810</t>
  </si>
  <si>
    <t>Demontáž otopného tělesa litinového článkového</t>
  </si>
  <si>
    <t>1757726973</t>
  </si>
  <si>
    <t>Demontáž otopných těles litinových článkových</t>
  </si>
  <si>
    <t>0,7*1,2*2</t>
  </si>
  <si>
    <t>93</t>
  </si>
  <si>
    <t>735152380</t>
  </si>
  <si>
    <t>Otopné těleso panel VK dvoudeskové bez přídavné přestupní plochy výška/délka 600/1400mm výkon 1369 W</t>
  </si>
  <si>
    <t>-363751671</t>
  </si>
  <si>
    <t>Otopná tělesa panelová VK dvoudesková PN 1,0 MPa, T do 110°C bez přídavné přestupní plochy výšky tělesa 600 mm stavební délky / výkonu 1400 mm / 1369 W</t>
  </si>
  <si>
    <t>94</t>
  </si>
  <si>
    <t>998735101</t>
  </si>
  <si>
    <t>Přesun hmot tonážní pro otopná tělesa v objektech v do 6 m</t>
  </si>
  <si>
    <t>1480206154</t>
  </si>
  <si>
    <t>Přesun hmot pro otopná tělesa stanovený z hmotnosti přesunovaného materiálu vodorovná dopravní vzdálenost do 50 m v objektech výšky do 6 m</t>
  </si>
  <si>
    <t>95</t>
  </si>
  <si>
    <t>998735181</t>
  </si>
  <si>
    <t>Příplatek k přesunu hmot tonážní 735 prováděný bez použití mechanizace</t>
  </si>
  <si>
    <t>-22540481</t>
  </si>
  <si>
    <t>Přesun hmot pro otopná tělesa stanovený z hmotnosti přesunovaného materiálu Příplatek k cenám za přesun prováděný bez použití mechanizace pro jakoukoliv výšku objektu</t>
  </si>
  <si>
    <t>741</t>
  </si>
  <si>
    <t>Elektroinstalace - silnoproud</t>
  </si>
  <si>
    <t>96</t>
  </si>
  <si>
    <t>741120005</t>
  </si>
  <si>
    <t>Montáž vodič Cu izolovaný plný a laněný žíla 25-35 mm2 pod omítku (CY)</t>
  </si>
  <si>
    <t>-1675684212</t>
  </si>
  <si>
    <t>Montáž vodičů izolovaných měděných bez ukončení uložených pod omítku plných a laněných (CY), průřezu žíly 25 až 35 mm2</t>
  </si>
  <si>
    <t>97</t>
  </si>
  <si>
    <t>34141358</t>
  </si>
  <si>
    <t>vodič ohebný s Cu jádrem propojovací pro 450/750V 10mm2</t>
  </si>
  <si>
    <t>1316699777</t>
  </si>
  <si>
    <t>98</t>
  </si>
  <si>
    <t>741130004</t>
  </si>
  <si>
    <t>Ukončení vodič izolovaný do 6 mm2 v rozváděči nebo na přístroji</t>
  </si>
  <si>
    <t>537333962</t>
  </si>
  <si>
    <t>Ukončení vodičů izolovaných s označením a zapojením v rozváděči nebo na přístroji, průřezu žíly do 6 mm2</t>
  </si>
  <si>
    <t>99</t>
  </si>
  <si>
    <t>741210001</t>
  </si>
  <si>
    <t>Montáž rozvodnice oceloplechová nebo plastová běžná do 20 kg</t>
  </si>
  <si>
    <t>-1788263846</t>
  </si>
  <si>
    <t>Montáž rozvodnic oceloplechových nebo plastových bez zapojení vodičů běžných, hmotnosti do 20 kg</t>
  </si>
  <si>
    <t>100</t>
  </si>
  <si>
    <t>35713111</t>
  </si>
  <si>
    <t>rozvodnice nástěnná, průhledné dveře, 3 řady, šířka 14 modulárních jednotek</t>
  </si>
  <si>
    <t>-1388376250</t>
  </si>
  <si>
    <t>101</t>
  </si>
  <si>
    <t>741310001</t>
  </si>
  <si>
    <t>Montáž vypínač nástěnný 1-jednopólový prostředí normální</t>
  </si>
  <si>
    <t>1657554058</t>
  </si>
  <si>
    <t>Montáž spínačů jedno nebo dvoupólových nástěnných se zapojením vodičů, pro prostředí normální vypínačů, řazení 1-jednopólových</t>
  </si>
  <si>
    <t>102</t>
  </si>
  <si>
    <t>34536398</t>
  </si>
  <si>
    <t>spínač páčkový 25A zapuštěnámontáž se signální doutnavkou 39563-23C</t>
  </si>
  <si>
    <t>305928941</t>
  </si>
  <si>
    <t>103</t>
  </si>
  <si>
    <t>741313001</t>
  </si>
  <si>
    <t>Montáž zásuvka (polo)zapuštěná bezšroubové připojení 2P+PE se zapojením vodičů</t>
  </si>
  <si>
    <t>-1638453576</t>
  </si>
  <si>
    <t>Montáž zásuvek domovních se zapojením vodičů bezšroubové připojení polozapuštěných nebo zapuštěných 10/16 A, provedení 2P + PE</t>
  </si>
  <si>
    <t>104</t>
  </si>
  <si>
    <t>35811071</t>
  </si>
  <si>
    <t>zásuvka nepropustná nástěnná 16A 400 V 4pólová</t>
  </si>
  <si>
    <t>1531804335</t>
  </si>
  <si>
    <t>105</t>
  </si>
  <si>
    <t>741372051</t>
  </si>
  <si>
    <t>Montáž svítidlo LED bytové přisazené stropní reflektorové bez čidla</t>
  </si>
  <si>
    <t>-394951777</t>
  </si>
  <si>
    <t>Montáž svítidel LED se zapojením vodičů bytových nebo společenských místností přisazených stropních reflektorových bez pohybového čidla</t>
  </si>
  <si>
    <t>106</t>
  </si>
  <si>
    <t>34814448</t>
  </si>
  <si>
    <t>svítidlo zářivkové stropní přímé, mřížka parabolická, indukční předřadník s kompenzací, 4x58W</t>
  </si>
  <si>
    <t>197944012</t>
  </si>
  <si>
    <t>107</t>
  </si>
  <si>
    <t>741810001</t>
  </si>
  <si>
    <t>Celková prohlídka elektrického rozvodu a zařízení do 100 000,- Kč</t>
  </si>
  <si>
    <t>1709776055</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</si>
  <si>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</si>
  <si>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</si>
  <si>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742</t>
  </si>
  <si>
    <t>Elektroinstalace - slaboproud</t>
  </si>
  <si>
    <t>108</t>
  </si>
  <si>
    <t>742110501</t>
  </si>
  <si>
    <t>Montáž krabic pro slaboproud zapuštěných plastových odbočných kruhových s víčkem a se zasekáním</t>
  </si>
  <si>
    <t>-621036749</t>
  </si>
  <si>
    <t>Montáž krabic elektroinstalačních s víčkem zapuštěných plastových včetně zasekání odbočných kruhových</t>
  </si>
  <si>
    <t>109</t>
  </si>
  <si>
    <t>37451121</t>
  </si>
  <si>
    <t>zásuvka tv+r bílá</t>
  </si>
  <si>
    <t>-1955043807</t>
  </si>
  <si>
    <t>110</t>
  </si>
  <si>
    <t>742121001</t>
  </si>
  <si>
    <t>Montáž kabelů sdělovacích pro vnitřní rozvody do 15 žil</t>
  </si>
  <si>
    <t>-595896595</t>
  </si>
  <si>
    <t>Montáž kabelů sdělovacích pro vnitřní rozvody počtu žil do 15</t>
  </si>
  <si>
    <t xml:space="preserve">Poznámka k souboru cen:_x000d_
1. Ceny lze použít i pro ocenění koaxiálních kabelů._x000d_
</t>
  </si>
  <si>
    <t>15,5</t>
  </si>
  <si>
    <t>111</t>
  </si>
  <si>
    <t>34121056</t>
  </si>
  <si>
    <t>kabel sdělovací s Cu jádrem 10x2x0,5mm</t>
  </si>
  <si>
    <t>1828622247</t>
  </si>
  <si>
    <t>112</t>
  </si>
  <si>
    <t>742121002</t>
  </si>
  <si>
    <t>Montáž kabelů sdělovacích pro vnitřní rozvody přes 15 žil</t>
  </si>
  <si>
    <t>1472655204</t>
  </si>
  <si>
    <t>Montáž kabelů sdělovacích pro vnitřní rozvody počtu žil přes 15</t>
  </si>
  <si>
    <t>113</t>
  </si>
  <si>
    <t>34140850</t>
  </si>
  <si>
    <t>vodič izolovaný s Cu jádrem 25mm2</t>
  </si>
  <si>
    <t>-1088240955</t>
  </si>
  <si>
    <t>751</t>
  </si>
  <si>
    <t>Vzduchotechnika</t>
  </si>
  <si>
    <t>114</t>
  </si>
  <si>
    <t>751111012</t>
  </si>
  <si>
    <t>Mtž vent ax ntl nástěnného základního D do 200 mm</t>
  </si>
  <si>
    <t>936729670</t>
  </si>
  <si>
    <t>Montáž ventilátoru axiálního nízkotlakého nástěnného základního, průměru přes 100 do 200 mm</t>
  </si>
  <si>
    <t>115</t>
  </si>
  <si>
    <t>42914148</t>
  </si>
  <si>
    <t>ventilátor axiální stěnový skříň z ocelového plechu IP44 35W</t>
  </si>
  <si>
    <t>-1605511727</t>
  </si>
  <si>
    <t>116</t>
  </si>
  <si>
    <t>751511122</t>
  </si>
  <si>
    <t>Mtž potrubí plech skupiny I kruh s přírubou tloušťky plechu 0,6 mm D do 200 mm</t>
  </si>
  <si>
    <t>-1553926728</t>
  </si>
  <si>
    <t>Montáž potrubí plechového skupiny I kruhového s přírubou tloušťky plechu 0,6 mm, průměru přes 100 do 200 mm</t>
  </si>
  <si>
    <t>3,3</t>
  </si>
  <si>
    <t>1,575</t>
  </si>
  <si>
    <t>117</t>
  </si>
  <si>
    <t>42981010</t>
  </si>
  <si>
    <t>trouba VZT kruhová spirálně vinutá Pz tl 0,5mm D 125mm</t>
  </si>
  <si>
    <t>277311002</t>
  </si>
  <si>
    <t>118</t>
  </si>
  <si>
    <t>42981151</t>
  </si>
  <si>
    <t>odbočka jednostranná VZT Pz 90° D 125/125mm</t>
  </si>
  <si>
    <t>187677773</t>
  </si>
  <si>
    <t>119</t>
  </si>
  <si>
    <t>998751101</t>
  </si>
  <si>
    <t>Přesun hmot tonážní pro vzduchotechniku v objektech v do 12 m</t>
  </si>
  <si>
    <t>-1335126151</t>
  </si>
  <si>
    <t>Přesun hmot pro vzduchotechniku stanovený z hmotnosti přesunovaného materiálu vodorovná dopravní vzdálenost do 100 m v objektech výšky do 12 m</t>
  </si>
  <si>
    <t>766</t>
  </si>
  <si>
    <t>Konstrukce truhlářské</t>
  </si>
  <si>
    <t>120</t>
  </si>
  <si>
    <t>766621711</t>
  </si>
  <si>
    <t>Montáž a dodávka okenních doplňků Al interiérové žaluzie manualně ovládané</t>
  </si>
  <si>
    <t>284997589</t>
  </si>
  <si>
    <t>121</t>
  </si>
  <si>
    <t>766621715</t>
  </si>
  <si>
    <t xml:space="preserve">Montáž a dodávka okenních doplňků  - montáž jednotrubkových truhlářských garnýží dl. 2700 mm</t>
  </si>
  <si>
    <t>-974855479</t>
  </si>
  <si>
    <t>Montáž a dodávka okenních doplňků - montáž jednotrubkových truhlářských garnýží dl. 2700 mm</t>
  </si>
  <si>
    <t>122</t>
  </si>
  <si>
    <t>766622116</t>
  </si>
  <si>
    <t>Montáž plastových oken plochy přes 1 m2 pevných výšky do 2,5 m s rámem do zdiva</t>
  </si>
  <si>
    <t>-764064702</t>
  </si>
  <si>
    <t>Montáž oken plastových včetně montáže rámu plochy přes 1 m2 pevných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</si>
  <si>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</si>
  <si>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123</t>
  </si>
  <si>
    <t>61143957</t>
  </si>
  <si>
    <t>okno plastové trojkřídlé, s ouolačním dtrojsklem. celkové Uw = 0,9 kW/K,1350x1500 mm</t>
  </si>
  <si>
    <t>CS ÚRS 2018 02</t>
  </si>
  <si>
    <t>392413641</t>
  </si>
  <si>
    <t>okno plastové trojkřídlé, s ouolačním dtrojsklem. celkové Uw = 0,9 kW/K, 1350x1500 mm</t>
  </si>
  <si>
    <t>124</t>
  </si>
  <si>
    <t>766660001</t>
  </si>
  <si>
    <t>Montáž dveřních křídel otvíravých jednokřídlových š do 0,8 m do ocelové zárubně</t>
  </si>
  <si>
    <t>1600749255</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</si>
  <si>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</si>
  <si>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</si>
  <si>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125</t>
  </si>
  <si>
    <t>61162851</t>
  </si>
  <si>
    <t>dveře vnitřní foliované plné 1křídlé 600x1970mm</t>
  </si>
  <si>
    <t>1420261312</t>
  </si>
  <si>
    <t>126</t>
  </si>
  <si>
    <t>61162878</t>
  </si>
  <si>
    <t>dveře vnitřní foliované sklo 1/3 1křídlé 800x1970mm</t>
  </si>
  <si>
    <t>532337048</t>
  </si>
  <si>
    <t>127</t>
  </si>
  <si>
    <t>766660021</t>
  </si>
  <si>
    <t>Montáž dveřních křídel otvíravých jednokřídlových š do 0,8 m požárních do ocelové zárubně</t>
  </si>
  <si>
    <t>-2096443754</t>
  </si>
  <si>
    <t>Montáž dveřních křídel dřevěných nebo plastových otevíravých do ocelové zárubně protipožárních jednokřídlových, šířky do 800 mm</t>
  </si>
  <si>
    <t>128</t>
  </si>
  <si>
    <t>61165192</t>
  </si>
  <si>
    <t>dveře vnitřní protipožární foliované 1křídlé 800x1970mm</t>
  </si>
  <si>
    <t>-485150906</t>
  </si>
  <si>
    <t>129</t>
  </si>
  <si>
    <t>766660722</t>
  </si>
  <si>
    <t>Montáž dveřního kování - zámku</t>
  </si>
  <si>
    <t>83853649</t>
  </si>
  <si>
    <t>Montáž dveřních doplňků dveřního kování zámku</t>
  </si>
  <si>
    <t xml:space="preserve">Poznámka k souboru cen:_x000d_
1. V ceně -0722 je započtena montáž zámku, zámkové vložky a osazení štítku s klikou._x000d_
</t>
  </si>
  <si>
    <t>130</t>
  </si>
  <si>
    <t>54914114</t>
  </si>
  <si>
    <t>kování bezpečnostní R1/O/madlo Cr</t>
  </si>
  <si>
    <t>-765754455</t>
  </si>
  <si>
    <t>131</t>
  </si>
  <si>
    <t>54914620</t>
  </si>
  <si>
    <t>kování dveřní vrchní klika včetně rozet a montážního materiálu R PZ nerez PK</t>
  </si>
  <si>
    <t>-2131782095</t>
  </si>
  <si>
    <t>132</t>
  </si>
  <si>
    <t>766694112</t>
  </si>
  <si>
    <t>Montáž parapetních desek dřevěných nebo plastových šířky do 30 cm délky do 1,6 m</t>
  </si>
  <si>
    <t>-1610854104</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</si>
  <si>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</si>
  <si>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</si>
  <si>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133</t>
  </si>
  <si>
    <t>61144405</t>
  </si>
  <si>
    <t>parapet plastový vnitřní komůrkový 500x20x1000mm</t>
  </si>
  <si>
    <t>-925976209</t>
  </si>
  <si>
    <t>1,35*2</t>
  </si>
  <si>
    <t>134</t>
  </si>
  <si>
    <t>61144019</t>
  </si>
  <si>
    <t>koncovka k parapetu plastovému vnitřnímu 1 pár</t>
  </si>
  <si>
    <t>sada</t>
  </si>
  <si>
    <t>377666139</t>
  </si>
  <si>
    <t>135</t>
  </si>
  <si>
    <t>766695213</t>
  </si>
  <si>
    <t>Montáž truhlářských prahů dveří jednokřídlových šířky přes 10 cm</t>
  </si>
  <si>
    <t>1920118396</t>
  </si>
  <si>
    <t>Montáž ostatních truhlářských konstrukcí prahů dveří jednokřídlových, šířky přes 100 mm</t>
  </si>
  <si>
    <t>136</t>
  </si>
  <si>
    <t>61187421</t>
  </si>
  <si>
    <t>práh dveřní dřevěný bukový tl 20mm dl 920mm š 150mm</t>
  </si>
  <si>
    <t>834192207</t>
  </si>
  <si>
    <t>137</t>
  </si>
  <si>
    <t>766811116.1</t>
  </si>
  <si>
    <t>Dodávka a montáž kuchyňské linky dl.1500 mm. Spodní i horní skříňky. Barvy dub. Pracovní deska v tmavě šedém odstínu.</t>
  </si>
  <si>
    <t>-958626088</t>
  </si>
  <si>
    <t>Dodávka a montáž kuchyňské linky dl.1500 mm. Spodní i horní skříňky. Barvy dub. Pracovní deska v tmavě šedém odstínu.
Součástí dodávky je i nerez digestoř, elektrická dvojplotýnka a nerez dřez.
Pracovní desky bude ukončena lemovací lištou.
Úchyty nerez.</t>
  </si>
  <si>
    <t xml:space="preserve">Poznámka k souboru cen:_x000d_
1. V cenách 766 81-1111 až -1116 Montáž korpusu spodních skříněk jsou zahrnuty i náklady na montáž soklové lišty._x000d_
2. V cenách 766 81-1431 až -1453 Montáž světelné rampy nejsou zahrnuty náklady na montáž osvětlení, tyto se oceňují cenami části A10 katalogu 800-741 Elektroinstalace - silnoproud._x000d_
3. V cenách souboru cen 766 81-1 . Montáž kuchyňských linek nejsou zahrnuty náklady na dodání spojovacího materiálu. Není-li tento materiál zahrnut v ceně dodávky kuchyňské linky, oceňuje se samostatně ve specifikaci._x000d_
4. Vcenách 766 81-1311 až -1353 montáže dvířek jsou započteny i náklady na montáž závěsů._x000d_
5. V ceně 766 81-1461 jsou započteny náklady na montáž obou výsuvů pro pojezd zásuvky._x000d_
</t>
  </si>
  <si>
    <t>138</t>
  </si>
  <si>
    <t>998766101</t>
  </si>
  <si>
    <t>Přesun hmot tonážní pro konstrukce truhlářské v objektech v do 6 m</t>
  </si>
  <si>
    <t>-1252208489</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</si>
  <si>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</si>
  <si>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</si>
  <si>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139</t>
  </si>
  <si>
    <t>998766181</t>
  </si>
  <si>
    <t>Příplatek k přesunu hmot tonážní 766 prováděný bez použití mechanizace</t>
  </si>
  <si>
    <t>561652802</t>
  </si>
  <si>
    <t>Přesun hmot pro konstrukce truhlářské stanovený z hmotnosti přesunovaného materiálu Příplatek k ceně za přesun prováděný bez použití mechanizace pro jakoukoliv výšku objektu</t>
  </si>
  <si>
    <t>767</t>
  </si>
  <si>
    <t>Konstrukce zámečnické</t>
  </si>
  <si>
    <t>140</t>
  </si>
  <si>
    <t>767661500</t>
  </si>
  <si>
    <t>Montáž rolet kovových venkovníchě plochy do 6 m2</t>
  </si>
  <si>
    <t>653683229</t>
  </si>
  <si>
    <t>141</t>
  </si>
  <si>
    <t>61140708</t>
  </si>
  <si>
    <t>roleta venkovní oken rozměru 2250x1650 mm</t>
  </si>
  <si>
    <t>-1540682569</t>
  </si>
  <si>
    <t>142</t>
  </si>
  <si>
    <t>998767102</t>
  </si>
  <si>
    <t>Přesun hmot tonážní pro zámečnické konstrukce v objektech v do 12 m</t>
  </si>
  <si>
    <t>568022313</t>
  </si>
  <si>
    <t>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</si>
  <si>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</si>
  <si>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</si>
  <si>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</si>
  <si>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143</t>
  </si>
  <si>
    <t>771151023</t>
  </si>
  <si>
    <t>Samonivelační stěrka podlah pevnosti 30 MPa tl 8 mm</t>
  </si>
  <si>
    <t>1822691803</t>
  </si>
  <si>
    <t>Příprava podkladu před provedením dlažby samonivelační stěrka min.pevnosti 30 MPa, tloušťky přes 5 do 8 mm</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</si>
  <si>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</si>
  <si>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144</t>
  </si>
  <si>
    <t>771574120</t>
  </si>
  <si>
    <t>Montáž podlah keramických hladkých lepených flexibilním lepidlem do 85 ks/m2</t>
  </si>
  <si>
    <t>-209152987</t>
  </si>
  <si>
    <t>Montáž podlah z dlaždic keramických lepených flexibilním lepidlem maloformátových hladkých přes 50 do 85 ks/m2</t>
  </si>
  <si>
    <t xml:space="preserve">Poznámka k souboru cen:_x000d_
1. Položky jsou učeny pro všechy druhy povrchových úprav._x000d_
</t>
  </si>
  <si>
    <t>145</t>
  </si>
  <si>
    <t>59761110</t>
  </si>
  <si>
    <t>dlaždice keramické koupelnové (bílé i barevné) přes 6 do 9 ks/m2</t>
  </si>
  <si>
    <t>620524205</t>
  </si>
  <si>
    <t>13,8*1,1 'Přepočtené koeficientem množství</t>
  </si>
  <si>
    <t>146</t>
  </si>
  <si>
    <t>771591111</t>
  </si>
  <si>
    <t>Nátěr penetrační na podlahu</t>
  </si>
  <si>
    <t>1083911695</t>
  </si>
  <si>
    <t>Příprava podkladu před provedením dlažby nátěr penetrační na podlahu</t>
  </si>
  <si>
    <t>147</t>
  </si>
  <si>
    <t>771591115</t>
  </si>
  <si>
    <t>Podlahy spárování silikonem</t>
  </si>
  <si>
    <t>-1302631708</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</si>
  <si>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</si>
  <si>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</si>
  <si>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6,7</t>
  </si>
  <si>
    <t>5,7</t>
  </si>
  <si>
    <t>13,6</t>
  </si>
  <si>
    <t>148</t>
  </si>
  <si>
    <t>771591191</t>
  </si>
  <si>
    <t>Příplatek k podlahám za diagonální kladení dlažby</t>
  </si>
  <si>
    <t>-1221706410</t>
  </si>
  <si>
    <t>Podlahy - dokončovací práce Příplatek k cenám za diagonální kladení dlažby</t>
  </si>
  <si>
    <t>149</t>
  </si>
  <si>
    <t>771591212</t>
  </si>
  <si>
    <t>Rohož celoplošně lepená roznášecí, separační s pasivní kontaktní drenáží do podlah</t>
  </si>
  <si>
    <t>901020370</t>
  </si>
  <si>
    <t>Izolace podlahy pod dlažbu rohož pod dlažbu celoplošně lepená roznášecí, separační s pasivní kontaktní drenáží</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</si>
  <si>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</si>
  <si>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150</t>
  </si>
  <si>
    <t>771990113</t>
  </si>
  <si>
    <t>Vyrovnání podkladu samonivelační stěrkou tl 4 mm pevnosti 40 Mpa</t>
  </si>
  <si>
    <t>879060825</t>
  </si>
  <si>
    <t>Vyrovnání podkladní vrstvy samonivelační stěrkou tl. 4 mm, min. pevnosti 40 MPa</t>
  </si>
  <si>
    <t xml:space="preserve">Poznámka k souboru cen:_x000d_
1. V cenách souboru cen 771 99-01 jsou započteny i náklady na dodání samonivelační stěrky._x000d_
</t>
  </si>
  <si>
    <t>151</t>
  </si>
  <si>
    <t>998771102</t>
  </si>
  <si>
    <t>Přesun hmot tonážní pro podlahy z dlaždic v objektech v do 12 m</t>
  </si>
  <si>
    <t>-83604530</t>
  </si>
  <si>
    <t>Přesun hmot pro podlahy z dlaždic stanovený z hmotnosti přesunovaného materiálu vodorovná dopravní vzdálenost do 50 m v objektech výšky přes 6 do 12 m</t>
  </si>
  <si>
    <t>775</t>
  </si>
  <si>
    <t>Podlahy skládané</t>
  </si>
  <si>
    <t>152</t>
  </si>
  <si>
    <t>775511810</t>
  </si>
  <si>
    <t>Demontáž podlah vlysových přibíjených s lištami přibíjenými</t>
  </si>
  <si>
    <t>-1528171322</t>
  </si>
  <si>
    <t>Demontáž podlah vlysových s lištami přibíjených</t>
  </si>
  <si>
    <t>776</t>
  </si>
  <si>
    <t>Podlahy povlakové</t>
  </si>
  <si>
    <t>153</t>
  </si>
  <si>
    <t>776111111</t>
  </si>
  <si>
    <t>Broušení anhydritového podkladu povlakových podlah</t>
  </si>
  <si>
    <t>2053485552</t>
  </si>
  <si>
    <t>Příprava podkladu broušení podlah nového podkladu anhydritového</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</si>
  <si>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</si>
  <si>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154</t>
  </si>
  <si>
    <t>776111311</t>
  </si>
  <si>
    <t>Vysátí podkladu povlakových podlah</t>
  </si>
  <si>
    <t>1067598855</t>
  </si>
  <si>
    <t>Příprava podkladu vysátí podlah</t>
  </si>
  <si>
    <t>155</t>
  </si>
  <si>
    <t>776121311</t>
  </si>
  <si>
    <t>Vodou ředitelná penetrace savého podkladu povlakových podlah ředěná v poměru 1:1</t>
  </si>
  <si>
    <t>161104140</t>
  </si>
  <si>
    <t>Příprava podkladu penetrace vodou ředitelná na savý podklad (válečkováním) ředěná v poměru 1:1 podlah</t>
  </si>
  <si>
    <t>156</t>
  </si>
  <si>
    <t>776201812</t>
  </si>
  <si>
    <t>Demontáž lepených povlakových podlah s podložkou ručně</t>
  </si>
  <si>
    <t>1509179589</t>
  </si>
  <si>
    <t>Demontáž povlakových podlahovin lepených ručně s podložkou</t>
  </si>
  <si>
    <t>2,29</t>
  </si>
  <si>
    <t>157</t>
  </si>
  <si>
    <t>776221111</t>
  </si>
  <si>
    <t>Lepení pásů z PVC standardním lepidlem</t>
  </si>
  <si>
    <t>-988133353</t>
  </si>
  <si>
    <t>Montáž podlahovin z PVC lepením standardním lepidlem z pásů standardních</t>
  </si>
  <si>
    <t>158</t>
  </si>
  <si>
    <t>28412255</t>
  </si>
  <si>
    <t>krytina podlahová heterogenní š 1,5m tl 1,5mm</t>
  </si>
  <si>
    <t>-458025117</t>
  </si>
  <si>
    <t>24,33*1,1 'Přepočtené koeficientem množství</t>
  </si>
  <si>
    <t>159</t>
  </si>
  <si>
    <t>776411111</t>
  </si>
  <si>
    <t>Montáž obvodových soklíků výšky do 80 mm</t>
  </si>
  <si>
    <t>925380171</t>
  </si>
  <si>
    <t>Montáž soklíků lepením obvodových, výšky do 80 mm</t>
  </si>
  <si>
    <t>16,0</t>
  </si>
  <si>
    <t>9,24</t>
  </si>
  <si>
    <t>160</t>
  </si>
  <si>
    <t>28411008</t>
  </si>
  <si>
    <t>lišta soklová PVC 16x60mm</t>
  </si>
  <si>
    <t>467945823</t>
  </si>
  <si>
    <t>25,24*1,02 'Přepočtené koeficientem množství</t>
  </si>
  <si>
    <t>161</t>
  </si>
  <si>
    <t>776421311</t>
  </si>
  <si>
    <t>Montáž přechodových samolepících lišt</t>
  </si>
  <si>
    <t>371086204</t>
  </si>
  <si>
    <t>Montáž lišt přechodových samolepících</t>
  </si>
  <si>
    <t>162</t>
  </si>
  <si>
    <t>55343119</t>
  </si>
  <si>
    <t>profil přechodový Al narážecí 40mm dub, buk, javor, třešeň</t>
  </si>
  <si>
    <t>-716586801</t>
  </si>
  <si>
    <t>0,8*1,02 'Přepočtené koeficientem množství</t>
  </si>
  <si>
    <t>163</t>
  </si>
  <si>
    <t>776991221</t>
  </si>
  <si>
    <t>Základní čištění nově položených podlahovin včetně 1-složkového jednovrstvého polymerního nátěru</t>
  </si>
  <si>
    <t>1412349376</t>
  </si>
  <si>
    <t>Ostatní práce údržba nových podlahovin po pokládce čištění včetně ošetření polymerním nátěrem 1-složkovým jednovrstvým</t>
  </si>
  <si>
    <t xml:space="preserve">Poznámka k souboru cen:_x000d_
1. V ceně 776 99-1121 jsou započteny náklady na vysátí podlahy a setření vlhkým mopem._x000d_
2. V ceně 776 99-1141 jsou započteny i náklady na dodání pasty._x000d_
</t>
  </si>
  <si>
    <t>164</t>
  </si>
  <si>
    <t>998776101</t>
  </si>
  <si>
    <t>Přesun hmot tonážní pro podlahy povlakové v objektech v do 6 m</t>
  </si>
  <si>
    <t>-737598755</t>
  </si>
  <si>
    <t>Přesun hmot pro podlahy povlakové stanovený z hmotnosti přesunovaného materiálu vodorovná dopravní vzdálenost do 50 m v objektech výšky do 6 m</t>
  </si>
  <si>
    <t>777</t>
  </si>
  <si>
    <t>Podlahy lité</t>
  </si>
  <si>
    <t>165</t>
  </si>
  <si>
    <t>777131103</t>
  </si>
  <si>
    <t>Penetrační epoxidový nátěr podlahy na vlhký nebo nenasákavý podklad</t>
  </si>
  <si>
    <t>1697879156</t>
  </si>
  <si>
    <t>Penetrační nátěr podlahy epoxidový na podklad vlhký nebo s nízkou nasákavostí</t>
  </si>
  <si>
    <t>8,51</t>
  </si>
  <si>
    <t>15,1</t>
  </si>
  <si>
    <t>781</t>
  </si>
  <si>
    <t>Dokončovací práce - obklady</t>
  </si>
  <si>
    <t>166</t>
  </si>
  <si>
    <t>781473116</t>
  </si>
  <si>
    <t>Montáž obkladů vnitřních keramických hladkých do 35 ks/m2 lepených standardním lepidlem</t>
  </si>
  <si>
    <t>-102855849</t>
  </si>
  <si>
    <t>Montáž obkladů vnitřních stěn z dlaždic keramických lepených standardním lepidlem hladkých přes 25 do 35 ks/m2</t>
  </si>
  <si>
    <t xml:space="preserve">Poznámka k souboru cen:_x000d_
1. Položky jsou určeny pro všechny druhy povrchových úprav._x000d_
</t>
  </si>
  <si>
    <t>kuchyně - za kuchyňskou linkou</t>
  </si>
  <si>
    <t>(2,1+0,65)*0,65</t>
  </si>
  <si>
    <t>(1,3+0,65+0,25+1,0+1,55+1,55)*2,2</t>
  </si>
  <si>
    <t>-0,6*2,0</t>
  </si>
  <si>
    <t>167</t>
  </si>
  <si>
    <t>59761001</t>
  </si>
  <si>
    <t>obklad velkoformátový keramický hladký přes 4 do 6ks/m2</t>
  </si>
  <si>
    <t>-275261918</t>
  </si>
  <si>
    <t>14,448*1,08 'Přepočtené koeficientem množství</t>
  </si>
  <si>
    <t>168</t>
  </si>
  <si>
    <t>781479191</t>
  </si>
  <si>
    <t>Příplatek k montáži obkladů vnitřních keramických hladkých za plochu do 10 m2</t>
  </si>
  <si>
    <t>-1030873108</t>
  </si>
  <si>
    <t>Montáž obkladů vnitřních stěn z dlaždic keramických Příplatek k cenám za plochu do 10 m2 jednotlivě</t>
  </si>
  <si>
    <t>169</t>
  </si>
  <si>
    <t>781479192</t>
  </si>
  <si>
    <t>Příplatek k montáži obkladů vnitřních keramických hladkých za omezený prostor</t>
  </si>
  <si>
    <t>1377826115</t>
  </si>
  <si>
    <t>Montáž obkladů vnitřních stěn z dlaždic keramických Příplatek k cenám za obklady v omezeném prostoru</t>
  </si>
  <si>
    <t>170</t>
  </si>
  <si>
    <t>781479195</t>
  </si>
  <si>
    <t>Příplatek k montáži obkladů vnitřních keramických hladkých za spárování bílým cementem</t>
  </si>
  <si>
    <t>-332157770</t>
  </si>
  <si>
    <t>Montáž obkladů vnitřních stěn z dlaždic keramických Příplatek k cenám za spárování cement bílý</t>
  </si>
  <si>
    <t>171</t>
  </si>
  <si>
    <t>781493111</t>
  </si>
  <si>
    <t>Plastové profily rohové lepené standardním lepidlem</t>
  </si>
  <si>
    <t>1264961856</t>
  </si>
  <si>
    <t>Obklad - dokončující práce profily ukončovací lepené standardním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</si>
  <si>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</si>
  <si>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2,2*4</t>
  </si>
  <si>
    <t>172</t>
  </si>
  <si>
    <t>781493211</t>
  </si>
  <si>
    <t>Plastové profily vanové lepené standardním lepidlem</t>
  </si>
  <si>
    <t>-493196713</t>
  </si>
  <si>
    <t>Obklad - dokončující práce profily ukončovací lepené standardním lepidlem vanové</t>
  </si>
  <si>
    <t>0,3*2+1,2</t>
  </si>
  <si>
    <t>173</t>
  </si>
  <si>
    <t>781493611</t>
  </si>
  <si>
    <t>Montáž vanových plastových dvířek s rámem lepených</t>
  </si>
  <si>
    <t>-883049322</t>
  </si>
  <si>
    <t>Obklad - dokončující práce montáž vanových dvířek plastových lepených s rámem</t>
  </si>
  <si>
    <t>174</t>
  </si>
  <si>
    <t>56245701</t>
  </si>
  <si>
    <t>dvířka revizní 600x600 bílá</t>
  </si>
  <si>
    <t>688484424</t>
  </si>
  <si>
    <t>175</t>
  </si>
  <si>
    <t>781495111</t>
  </si>
  <si>
    <t>Nátěr penetrační na stěnu</t>
  </si>
  <si>
    <t>1662403892</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</si>
  <si>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</si>
  <si>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</si>
  <si>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176</t>
  </si>
  <si>
    <t>998781101</t>
  </si>
  <si>
    <t>Přesun hmot tonážní pro obklady keramické v objektech v do 6 m</t>
  </si>
  <si>
    <t>1888551249</t>
  </si>
  <si>
    <t>Přesun hmot pro obklady keramické stanovený z hmotnosti přesunovaného materiálu vodorovná dopravní vzdálenost do 50 m v objektech výšky do 6 m</t>
  </si>
  <si>
    <t>177</t>
  </si>
  <si>
    <t>998781102</t>
  </si>
  <si>
    <t>Přesun hmot tonážní pro obklady keramické v objektech v do 12 m</t>
  </si>
  <si>
    <t>-300457668</t>
  </si>
  <si>
    <t>Přesun hmot pro obklady keramické stanovený z hmotnosti přesunovaného materiálu vodorovná dopravní vzdálenost do 50 m v objektech výšky přes 6 do 12 m</t>
  </si>
  <si>
    <t>178</t>
  </si>
  <si>
    <t>998781181</t>
  </si>
  <si>
    <t>Příplatek k přesunu hmot tonážní 781 prováděný bez použití mechanizace</t>
  </si>
  <si>
    <t>-392036968</t>
  </si>
  <si>
    <t>Přesun hmot pro obklady keramické stanovený z hmotnosti přesunovaného materiálu Příplatek k cenám za přesun prováděný bez použití mechanizace pro jakoukoliv výšku objektu</t>
  </si>
  <si>
    <t>783</t>
  </si>
  <si>
    <t>Dokončovací práce - nátěry</t>
  </si>
  <si>
    <t>179</t>
  </si>
  <si>
    <t>783301311</t>
  </si>
  <si>
    <t>Odmaštění zámečnických konstrukcí vodou ředitelným odmašťovačem</t>
  </si>
  <si>
    <t>-1956883420</t>
  </si>
  <si>
    <t>Příprava podkladu zámečnických konstrukcí před provedením nátěru odmaštění odmašťovačem vodou ředitelným</t>
  </si>
  <si>
    <t>(1,97*2+0,8)*(0,05+0,115+0,05)*4</t>
  </si>
  <si>
    <t>180</t>
  </si>
  <si>
    <t>783315101</t>
  </si>
  <si>
    <t>Mezinátěr jednonásobný syntetický standardní zámečnických konstrukcí</t>
  </si>
  <si>
    <t>-1566353028</t>
  </si>
  <si>
    <t>Mezinátěr zámečnických konstrukcí jednonásobný syntetický standardní</t>
  </si>
  <si>
    <t>181</t>
  </si>
  <si>
    <t>783317101</t>
  </si>
  <si>
    <t>Krycí jednonásobný syntetický standardní nátěr zámečnických konstrukcí</t>
  </si>
  <si>
    <t>1118441178</t>
  </si>
  <si>
    <t>Krycí nátěr (email) zámečnických konstrukcí jednonásobný syntetický standardní</t>
  </si>
  <si>
    <t>182</t>
  </si>
  <si>
    <t>783337101</t>
  </si>
  <si>
    <t>Krycí jednonásobný epoxidový nátěr zámečnických konstrukcí</t>
  </si>
  <si>
    <t>-1842872169</t>
  </si>
  <si>
    <t>Krycí nátěr (email) zámečnických konstrukcí jednonásobný epoxidový</t>
  </si>
  <si>
    <t>183</t>
  </si>
  <si>
    <t>783343101</t>
  </si>
  <si>
    <t>Základní jednonásobný impregnační polyuretanový nátěr zámečnických konstrukcí</t>
  </si>
  <si>
    <t>2104468078</t>
  </si>
  <si>
    <t>Základní impregnační nátěr zámečnických konstrukcí aktivátorem rzi na zkorodovaný povrch jednonásobný polyuretanový</t>
  </si>
  <si>
    <t>784</t>
  </si>
  <si>
    <t>Dokončovací práce - malby a tapety</t>
  </si>
  <si>
    <t>184</t>
  </si>
  <si>
    <t>784111011</t>
  </si>
  <si>
    <t>Obroušení podkladu omítnutého v místnostech výšky do 3,80 m</t>
  </si>
  <si>
    <t>1444556127</t>
  </si>
  <si>
    <t>Obroušení podkladu omítky v místnostech výšky do 3,80 m</t>
  </si>
  <si>
    <t>stropy</t>
  </si>
  <si>
    <t>stěny</t>
  </si>
  <si>
    <t>185</t>
  </si>
  <si>
    <t>784121001</t>
  </si>
  <si>
    <t>Oškrabání malby v mísnostech výšky do 3,80 m</t>
  </si>
  <si>
    <t>943241678</t>
  </si>
  <si>
    <t>Oškrabání malby v místnostech výšky do 3,80 m</t>
  </si>
  <si>
    <t xml:space="preserve">Poznámka k souboru cen:_x000d_
1. Cenami souboru cen se oceňuje jakýkoli počet současně škrabaných vrstev barvy._x000d_
</t>
  </si>
  <si>
    <t>186</t>
  </si>
  <si>
    <t>784181121</t>
  </si>
  <si>
    <t>Hloubková jednonásobná penetrace podkladu v místnostech výšky do 3,80 m</t>
  </si>
  <si>
    <t>-2097086795</t>
  </si>
  <si>
    <t>Penetrace podkladu jednonásobná hloubková v místnostech výšky do 3,80 m</t>
  </si>
  <si>
    <t>187</t>
  </si>
  <si>
    <t>784191001</t>
  </si>
  <si>
    <t>Čištění vnitřních ploch oken nebo balkonových dveří jednoduchých po provedení malířských prací</t>
  </si>
  <si>
    <t>-2081789931</t>
  </si>
  <si>
    <t>Čištění vnitřních ploch hrubý úklid po provedení malířských prací omytím oken nebo balkonových dveří jednoduchých</t>
  </si>
  <si>
    <t>1,1*1,525</t>
  </si>
  <si>
    <t>1,125*0,4</t>
  </si>
  <si>
    <t>1,3*1,55</t>
  </si>
  <si>
    <t>5,250*2,75</t>
  </si>
  <si>
    <t>3,750*3,075</t>
  </si>
  <si>
    <t>188</t>
  </si>
  <si>
    <t>784191007</t>
  </si>
  <si>
    <t>Čištění vnitřních ploch podlah po provedení malířských prací</t>
  </si>
  <si>
    <t>-1183255685</t>
  </si>
  <si>
    <t>Čištění vnitřních ploch hrubý úklid po provedení malířských prací omytím podlah</t>
  </si>
  <si>
    <t>189</t>
  </si>
  <si>
    <t>784211101</t>
  </si>
  <si>
    <t>Dvojnásobné bílé malby ze směsí za mokra výborně otěruvzdorných v místnostech výšky do 3,80 m</t>
  </si>
  <si>
    <t>2000993031</t>
  </si>
  <si>
    <t>Malby z malířských směsí otěruvzdorných za mokra dvojnásobné, bílé za mokra otěruvzdorné výborně v místnostech výšky do 3,80 m</t>
  </si>
  <si>
    <t>190</t>
  </si>
  <si>
    <t>784211165</t>
  </si>
  <si>
    <t>Příplatek k cenám 2x maleb ze směsí za mokra otěruvzdorných za barevnou malbu v sytém odstínu</t>
  </si>
  <si>
    <t>-1594696938</t>
  </si>
  <si>
    <t>Malby z malířských směsí otěruvzdorných za mokra Příplatek k cenám dvojnásobných maleb za provádění barevné malby tónované na tónovacích automatech, v odstínu sytém</t>
  </si>
  <si>
    <t>002 - Bytová jednotka č. 3</t>
  </si>
  <si>
    <t>3,32*4,1</t>
  </si>
  <si>
    <t>3,37*2,45</t>
  </si>
  <si>
    <t>(1,55+1,55+1,55+0,4+0,4)*2,65</t>
  </si>
  <si>
    <t>(1,45+1,55+1,45+1,55)*2,65</t>
  </si>
  <si>
    <t>(3,32+4,1)*2*2,675</t>
  </si>
  <si>
    <t>(2,45+3,35)*2*2,65</t>
  </si>
  <si>
    <t>2,25</t>
  </si>
  <si>
    <t>13,387*25 'Přepočtené koeficientem množství</t>
  </si>
  <si>
    <t>-501127178</t>
  </si>
  <si>
    <t>-161975789</t>
  </si>
  <si>
    <t>26,92*1,02 'Přepočtené koeficientem množství</t>
  </si>
  <si>
    <t>-1842272583</t>
  </si>
  <si>
    <t>-706872802</t>
  </si>
  <si>
    <t>-1685483678</t>
  </si>
  <si>
    <t>506074504</t>
  </si>
  <si>
    <t>511035186</t>
  </si>
  <si>
    <t>596237968</t>
  </si>
  <si>
    <t>2129386604</t>
  </si>
  <si>
    <t>1319789161</t>
  </si>
  <si>
    <t>531414860</t>
  </si>
  <si>
    <t>1,35*1,5*1</t>
  </si>
  <si>
    <t>766642161</t>
  </si>
  <si>
    <t>Montáž balkónových dveří dvojitých dvoukřídlových bez nadsvětlíku včetně rámu do zdiva</t>
  </si>
  <si>
    <t>-1187948621</t>
  </si>
  <si>
    <t>Montáž balkónových dveří dřevěných nebo plastových včetně rámu dvojitých do zdiva dvoukřídlových bez nadsvětlíku,</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</si>
  <si>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</si>
  <si>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55341025</t>
  </si>
  <si>
    <t>dveře Al balkonové dvoukřídlové trojsklo</t>
  </si>
  <si>
    <t>-1168377229</t>
  </si>
  <si>
    <t>1,5*2,25</t>
  </si>
  <si>
    <t>55342108</t>
  </si>
  <si>
    <t>Hliníkové zábradlí, 5,0 x 1,1m, výplň 3x bezpečnostní lepené sklo connex 33.1 - mléčná nebo čirá folie, povrchová úprava komaxit</t>
  </si>
  <si>
    <t>-1421496146</t>
  </si>
  <si>
    <t>766811116</t>
  </si>
  <si>
    <t>-330174131</t>
  </si>
  <si>
    <t>1282727685</t>
  </si>
  <si>
    <t>-590349154</t>
  </si>
  <si>
    <t>-2107780998</t>
  </si>
  <si>
    <t>2,80</t>
  </si>
  <si>
    <t>8,33</t>
  </si>
  <si>
    <t>13,38*1,1 'Přepočtené koeficientem množství</t>
  </si>
  <si>
    <t>13,93</t>
  </si>
  <si>
    <t>22,26*1,1 'Přepočtené koeficientem množství</t>
  </si>
  <si>
    <t>(1,55+1,55+1,55+1,55)*2,2</t>
  </si>
  <si>
    <t>14,228*1,08 'Přepočtené koeficientem množství</t>
  </si>
  <si>
    <t>191</t>
  </si>
  <si>
    <t>192</t>
  </si>
  <si>
    <t>193</t>
  </si>
  <si>
    <t>003 - Bytová jednotka č. 5</t>
  </si>
  <si>
    <t>VRN - Vedlejší rozpočtové náklady</t>
  </si>
  <si>
    <t xml:space="preserve">    VRN3 - Zařízení staveniště</t>
  </si>
  <si>
    <t xml:space="preserve">    VRN4 - Inženýrská činnost</t>
  </si>
  <si>
    <t>2,8</t>
  </si>
  <si>
    <t>2,8*0,06</t>
  </si>
  <si>
    <t>2,25*0,06</t>
  </si>
  <si>
    <t>15,1*0,06</t>
  </si>
  <si>
    <t>8,51*0,06</t>
  </si>
  <si>
    <t>13,672*25 'Přepočtené koeficientem množství</t>
  </si>
  <si>
    <t>-1366190091</t>
  </si>
  <si>
    <t>531774724</t>
  </si>
  <si>
    <t>28,395*1,02 'Přepočtené koeficientem množství</t>
  </si>
  <si>
    <t>-1727236633</t>
  </si>
  <si>
    <t>-73183048</t>
  </si>
  <si>
    <t>145614374</t>
  </si>
  <si>
    <t>-436211858</t>
  </si>
  <si>
    <t>2018682900</t>
  </si>
  <si>
    <t>2082451383</t>
  </si>
  <si>
    <t>-279688155</t>
  </si>
  <si>
    <t>-1490271085</t>
  </si>
  <si>
    <t>1029419400</t>
  </si>
  <si>
    <t>499467560</t>
  </si>
  <si>
    <t>-2060029015</t>
  </si>
  <si>
    <t>1480168409</t>
  </si>
  <si>
    <t>13,56*1,1 'Přepočtené koeficientem množství</t>
  </si>
  <si>
    <t>23,61*1,1 'Přepočtené koeficientem množství</t>
  </si>
  <si>
    <t>(1,45+1,55)*2*2,2</t>
  </si>
  <si>
    <t>13,788*1,08 'Přepočtené koeficientem množství</t>
  </si>
  <si>
    <t>Vedlejší rozpočtové náklady</t>
  </si>
  <si>
    <t>VRN3</t>
  </si>
  <si>
    <t>Zařízení staveniště</t>
  </si>
  <si>
    <t>032103000.1</t>
  </si>
  <si>
    <t>Náklady na stavební buňky</t>
  </si>
  <si>
    <t>…</t>
  </si>
  <si>
    <t>1024</t>
  </si>
  <si>
    <t>1643473992</t>
  </si>
  <si>
    <t>032903000.1</t>
  </si>
  <si>
    <t>Náklady na provoz a údržbu vybavení staveniště</t>
  </si>
  <si>
    <t>1159110384</t>
  </si>
  <si>
    <t>033203000.1</t>
  </si>
  <si>
    <t>Energie pro zařízení staveniště</t>
  </si>
  <si>
    <t>1827496470</t>
  </si>
  <si>
    <t>194</t>
  </si>
  <si>
    <t>039103000.1</t>
  </si>
  <si>
    <t>Rozebrání, bourání a odvoz zařízení staveniště</t>
  </si>
  <si>
    <t>413217110</t>
  </si>
  <si>
    <t>VRN4</t>
  </si>
  <si>
    <t>Inženýrská činnost</t>
  </si>
  <si>
    <t>195</t>
  </si>
  <si>
    <t>041403000</t>
  </si>
  <si>
    <t>Koordinátor BOZP na staveništi</t>
  </si>
  <si>
    <t>-1539215278</t>
  </si>
  <si>
    <t>196</t>
  </si>
  <si>
    <t>042503000</t>
  </si>
  <si>
    <t>Plán BOZP na staveništi</t>
  </si>
  <si>
    <t>984925969</t>
  </si>
  <si>
    <t>004 - Bytová jednotka č. 6</t>
  </si>
  <si>
    <t>-1148424968</t>
  </si>
  <si>
    <t>-430239027</t>
  </si>
  <si>
    <t>-153739421</t>
  </si>
  <si>
    <t>168617680</t>
  </si>
  <si>
    <t>1674707149</t>
  </si>
  <si>
    <t>783162775</t>
  </si>
  <si>
    <t>-84061942</t>
  </si>
  <si>
    <t>-755626431</t>
  </si>
  <si>
    <t>912737800</t>
  </si>
  <si>
    <t>401313872</t>
  </si>
  <si>
    <t>2068261905</t>
  </si>
  <si>
    <t>-235763675</t>
  </si>
  <si>
    <t>276207057</t>
  </si>
  <si>
    <t>1367413264</t>
  </si>
  <si>
    <t>005 - Bytová jednotka č. 7</t>
  </si>
  <si>
    <t>3,55*4,1</t>
  </si>
  <si>
    <t>(1,55+1,65+1,55+1,66+0,4+0,4)*2,65</t>
  </si>
  <si>
    <t>(3,55+4,1)*2*2,675</t>
  </si>
  <si>
    <t>1,55*1,65*0,06</t>
  </si>
  <si>
    <t>1,0*0,4*0,06</t>
  </si>
  <si>
    <t>(1,30*1,55+0,25*1,0)*0,06</t>
  </si>
  <si>
    <t>3,55*4,1*0,06</t>
  </si>
  <si>
    <t>3,45*2,45*0,06</t>
  </si>
  <si>
    <t>13,614*25 'Přepočtené koeficientem množství</t>
  </si>
  <si>
    <t>-1765970206</t>
  </si>
  <si>
    <t>1630873358</t>
  </si>
  <si>
    <t>28,231*1,02 'Přepočtené koeficientem množství</t>
  </si>
  <si>
    <t>1897952405</t>
  </si>
  <si>
    <t>1545866095</t>
  </si>
  <si>
    <t>1375115181</t>
  </si>
  <si>
    <t>-1277761929</t>
  </si>
  <si>
    <t>822840781</t>
  </si>
  <si>
    <t>-413951646</t>
  </si>
  <si>
    <t>1606484069</t>
  </si>
  <si>
    <t>825739781</t>
  </si>
  <si>
    <t>519184820</t>
  </si>
  <si>
    <t>-2028198100</t>
  </si>
  <si>
    <t>452108493</t>
  </si>
  <si>
    <t>1729931790</t>
  </si>
  <si>
    <t>2,95</t>
  </si>
  <si>
    <t>8,59</t>
  </si>
  <si>
    <t>14,69</t>
  </si>
  <si>
    <t>23,28*1,1 'Přepočtené koeficientem množství</t>
  </si>
  <si>
    <t>(1,3+0,65+1,0+0,25+1,55+1,65)*2,2</t>
  </si>
  <si>
    <t>14,668*1,08 'Přepočtené koeficientem množství</t>
  </si>
  <si>
    <t>006 - Bytová jednotka č. 8</t>
  </si>
  <si>
    <t>1014941268</t>
  </si>
  <si>
    <t>-639085586</t>
  </si>
  <si>
    <t>-40753858</t>
  </si>
  <si>
    <t>-1695059502</t>
  </si>
  <si>
    <t>188738855</t>
  </si>
  <si>
    <t>236366077</t>
  </si>
  <si>
    <t>-1101559008</t>
  </si>
  <si>
    <t>1263223286</t>
  </si>
  <si>
    <t>48891561</t>
  </si>
  <si>
    <t>520411229</t>
  </si>
  <si>
    <t>233484387</t>
  </si>
  <si>
    <t>-1824536418</t>
  </si>
  <si>
    <t>-1751258190</t>
  </si>
  <si>
    <t>-28355347</t>
  </si>
  <si>
    <t>007 - Bytová jednotka č. 9</t>
  </si>
  <si>
    <t>-194276194</t>
  </si>
  <si>
    <t>-1392296818</t>
  </si>
  <si>
    <t>1137529413</t>
  </si>
  <si>
    <t>-1140872872</t>
  </si>
  <si>
    <t>-1563039486</t>
  </si>
  <si>
    <t>945267603</t>
  </si>
  <si>
    <t>-762932310</t>
  </si>
  <si>
    <t>36583155</t>
  </si>
  <si>
    <t>-840028030</t>
  </si>
  <si>
    <t>-1438392605</t>
  </si>
  <si>
    <t>681541014</t>
  </si>
  <si>
    <t>-1812922345</t>
  </si>
  <si>
    <t>-22998479</t>
  </si>
  <si>
    <t>-492923596</t>
  </si>
  <si>
    <t>008 - Poštovní schánky</t>
  </si>
  <si>
    <t>310238211</t>
  </si>
  <si>
    <t>Zazdívka otvorů pl do 1 m2 ve zdivu nadzákladovém cihlami pálenými na MVC</t>
  </si>
  <si>
    <t>31089224</t>
  </si>
  <si>
    <t>Zazdívka otvorů ve zdivu nadzákladovém cihlami pálenými plochy přes 0,25 m2 do 1 m2 na maltu vápenocementovou</t>
  </si>
  <si>
    <t>zazdívka po poštovních schránkách</t>
  </si>
  <si>
    <t>0,75*1,2*0,5*2</t>
  </si>
  <si>
    <t>611321195</t>
  </si>
  <si>
    <t>Příplatek k vápenocementové omítce schodišťových konstrukcí za každých dalších 5 mm tloušťky ručně</t>
  </si>
  <si>
    <t>1011424165</t>
  </si>
  <si>
    <t>Omítka vápenocementová vnitřních ploch nanášená ručně Příplatek k cenám za každých dalších i započatých 5 mm tloušťky omítky přes 10 mm schodišťových konstrukcí</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</si>
  <si>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</si>
  <si>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12*1,8*2</t>
  </si>
  <si>
    <t>612321141</t>
  </si>
  <si>
    <t>Vápenocementová omítka štuková dvouvrstvá vnitřních stěn nanášená ručně</t>
  </si>
  <si>
    <t>-506302754</t>
  </si>
  <si>
    <t>Omítka vápenocementová vnitřních ploch nanášená ručně dvouvrstvá, tloušťky jádrové omítky do 10 mm a tloušťky štuku do 3 mm štuková svislých konstrukcí stěn</t>
  </si>
  <si>
    <t>619991001</t>
  </si>
  <si>
    <t>Zakrytí podlah fólií přilepenou lepící páskou</t>
  </si>
  <si>
    <t>-883352967</t>
  </si>
  <si>
    <t>Zakrytí vnitřních ploch před znečištěním včetně pozdějšího odkrytí podlah fólií přilepenou lepící páskou</t>
  </si>
  <si>
    <t>zakrytí poštovních schránek</t>
  </si>
  <si>
    <t>0,75*1,2*2</t>
  </si>
  <si>
    <t>-133360112</t>
  </si>
  <si>
    <t>(0,75+1,2)*2*2</t>
  </si>
  <si>
    <t>-1194638299</t>
  </si>
  <si>
    <t>767821114</t>
  </si>
  <si>
    <t>Montáž sestavy poštovních schránek zavěšených do 24 kusů</t>
  </si>
  <si>
    <t>527731254</t>
  </si>
  <si>
    <t>Montáž poštovních schránek sestav zavěšených do 24 kusů</t>
  </si>
  <si>
    <t xml:space="preserve">Poznámka k souboru cen:_x000d_
1. Ceny jsou kalkulovány pro osazení schránek na předem připravené konstrukce._x000d_
2. Množství měrných jednotek u sestav se určuje v počtu kusů jednotlivých schránek._x000d_
</t>
  </si>
  <si>
    <t>55343530</t>
  </si>
  <si>
    <t>schránka listovní do zdi š 400mm</t>
  </si>
  <si>
    <t>1828201805</t>
  </si>
  <si>
    <t>767821812</t>
  </si>
  <si>
    <t>Demontáž poštovní schránky zavěšené</t>
  </si>
  <si>
    <t>-564589690</t>
  </si>
  <si>
    <t>Demontáž poštovních schránek samostatných zavěšených</t>
  </si>
  <si>
    <t xml:space="preserve">Poznámka k souboru cen:_x000d_
1. Množství měrných jednotek u sestav se určuje v počtu kusů jednotlivých schránek._x000d_
</t>
  </si>
  <si>
    <t>784181111</t>
  </si>
  <si>
    <t>Základní silikátová jednonásobná penetrace podkladu v místnostech výšky do 3,80m</t>
  </si>
  <si>
    <t>-2009307946</t>
  </si>
  <si>
    <t>Penetrace podkladu jednonásobná základní silikátová v místnostech výšky do 3,80 m</t>
  </si>
  <si>
    <t>784221101</t>
  </si>
  <si>
    <t>Dvojnásobné bílé malby ze směsí za sucha dobře otěruvzdorných v místnostech do 3,80 m</t>
  </si>
  <si>
    <t>-1154402624</t>
  </si>
  <si>
    <t>Malby z malířských směsí otěruvzdorných za sucha dvojnásobné, bílé za sucha otěruvzdorné dobře v místnostech výšky do 3,80 m</t>
  </si>
  <si>
    <t>784221131</t>
  </si>
  <si>
    <t>Příplatek k cenám 2x maleb za sucha otěruvzdorných za provádění plochy do 5 m2</t>
  </si>
  <si>
    <t>1146939984</t>
  </si>
  <si>
    <t>Malby z malířských směsí otěruvzdorných za sucha Příplatek k cenám dvojnásobných maleb za zvýšenou pracnost při provádění malého rozsahu plochy do 5 m2</t>
  </si>
  <si>
    <t>784221151</t>
  </si>
  <si>
    <t>Příplatek k cenám 2x maleb za sucha otěruvzdorných za barevnou malbu v odstínu světlém</t>
  </si>
  <si>
    <t>-258103979</t>
  </si>
  <si>
    <t>Malby z malířských směsí otěruvzdorných za sucha Příplatek k cenám dvojnásobných maleb na tónovacích automatech, v odstínu světlém</t>
  </si>
  <si>
    <t>009 - Oprava vstupního schodiště</t>
  </si>
  <si>
    <t xml:space="preserve">    4 - Vodorovné konstrukce</t>
  </si>
  <si>
    <t xml:space="preserve">    789 - Povrchové úpravy ocelových konstrukcí a technologických zařízení</t>
  </si>
  <si>
    <t>Vodorovné konstrukce</t>
  </si>
  <si>
    <t>434311115</t>
  </si>
  <si>
    <t>Schodišťové stupně dusané na terén z betonu tř. C 20/25 bez potěru</t>
  </si>
  <si>
    <t>-1310011595</t>
  </si>
  <si>
    <t>Stupně dusané z betonu prostého nebo prokládaného kamenem na terén nebo na desku bez potěru, se zahlazením povrchu tř. C 20/25</t>
  </si>
  <si>
    <t>2,45*2</t>
  </si>
  <si>
    <t>434351141</t>
  </si>
  <si>
    <t>Zřízení bednění stupňů přímočarých schodišť</t>
  </si>
  <si>
    <t>-1269506719</t>
  </si>
  <si>
    <t>Bednění stupňů betonovaných na podstupňové desce nebo na terénu půdorysně přímočarých zřízení</t>
  </si>
  <si>
    <t xml:space="preserve">Poznámka k souboru cen:_x000d_
1. Množství měrných jednotek bednění stupňů se určuje v m2 plochy stupnic a podstupnic._x000d_
</t>
  </si>
  <si>
    <t>2,45*0,17*2</t>
  </si>
  <si>
    <t>434351142</t>
  </si>
  <si>
    <t>Odstranění bednění stupňů přímočarých schodišť</t>
  </si>
  <si>
    <t>-1070873327</t>
  </si>
  <si>
    <t>Bednění stupňů betonovaných na podstupňové desce nebo na terénu půdorysně přímočarých odstranění</t>
  </si>
  <si>
    <t>622111111</t>
  </si>
  <si>
    <t>Vyspravení celoplošné cementovou maltou vnějších stěn betonových nebo železobetonových</t>
  </si>
  <si>
    <t>1098731897</t>
  </si>
  <si>
    <t>Vyspravení povrchu neomítaných vnějších ploch betonových nebo železobetonových konstrukcí s rozetřením vysprávky do ztracena maltou cementovou celoplošně stěn</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</si>
  <si>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Ceny jsou určeny pod úpravu povrchu vyžadující rovinný podklad._x000d_
3. Ceny nelze použít, je-li předepsána omítka._x000d_
4. Měrná jednotka se určuje v m2 celkové plochy betonového povrchu vnějších ploch._x000d_
</t>
  </si>
  <si>
    <t>odměřeno v autocadu</t>
  </si>
  <si>
    <t>boky schodiště</t>
  </si>
  <si>
    <t>0,445*2</t>
  </si>
  <si>
    <t>622131111</t>
  </si>
  <si>
    <t>Polymercementový spojovací můstek vnějších stěn nanášený ručně</t>
  </si>
  <si>
    <t>-481919762</t>
  </si>
  <si>
    <t>Podkladní a spojovací vrstva vnějších omítaných ploch polymercementový spojovací můstek nanášený ručně stěn</t>
  </si>
  <si>
    <t>622142001</t>
  </si>
  <si>
    <t>Potažení vnějších stěn sklovláknitým pletivem vtlačeným do tenkovrstvé hmoty</t>
  </si>
  <si>
    <t>2145252154</t>
  </si>
  <si>
    <t>Potažení vnějších ploch pletivem v ploše nebo pruzích, na plném podkladu sklovláknitým vtlačením do tmelu stěn</t>
  </si>
  <si>
    <t xml:space="preserve">Poznámka k souboru cen:_x000d_
1. V cenách -2001 jsou započteny i náklady na tmel._x000d_
</t>
  </si>
  <si>
    <t>622511111</t>
  </si>
  <si>
    <t>Tenkovrstvá akrylátová mozaiková střednězrnná omítka včetně penetrace vnějších stěn</t>
  </si>
  <si>
    <t>898395791</t>
  </si>
  <si>
    <t>Omítka tenkovrstvá akrylátová vnějších ploch probarvená, včetně penetrace podkladu mozaiková střednězrnná stěn</t>
  </si>
  <si>
    <t>953961112</t>
  </si>
  <si>
    <t>Kotvy chemickým tmelem M 10 hl 90 mm do betonu, ŽB nebo kamene s vyvrtáním otvoru</t>
  </si>
  <si>
    <t>1826530138</t>
  </si>
  <si>
    <t>Kotvy chemické s vyvrtáním otvoru do betonu, železobetonu nebo tvrdého kamene tmel, velikost M 10, hloubka 90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</si>
  <si>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</si>
  <si>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4*2*2</t>
  </si>
  <si>
    <t>962033121</t>
  </si>
  <si>
    <t>Bourání zdiva z tvárnic ztraceného bednění včetně výplně z betonu přes 1 m3</t>
  </si>
  <si>
    <t>-669798415</t>
  </si>
  <si>
    <t>Bourání zdiva nadzákladového z tvárnic ztraceného bednění včetně výplně z betonu a výztuže objemu přes 1 m3</t>
  </si>
  <si>
    <t>zídky ve stupu do objektu</t>
  </si>
  <si>
    <t>1,8*0,2*1,565*2</t>
  </si>
  <si>
    <t>963042819</t>
  </si>
  <si>
    <t>Bourání schodišťových stupňů betonových zhotovených na místě</t>
  </si>
  <si>
    <t>695869739</t>
  </si>
  <si>
    <t>ubourání spodních poškozených stupňů</t>
  </si>
  <si>
    <t>2,45*3</t>
  </si>
  <si>
    <t>965081212</t>
  </si>
  <si>
    <t>Bourání podlah z dlaždic keramických nebo xylolitových tl do 10 mm plochy do 1 m2</t>
  </si>
  <si>
    <t>-2036981596</t>
  </si>
  <si>
    <t>Bourání podlah z dlaždic bez podkladního lože nebo mazaniny, s jakoukoliv výplní spár keramických nebo xylolitových tl. do 10 mm, plochy do 1 m2</t>
  </si>
  <si>
    <t>2,4*0,28*4</t>
  </si>
  <si>
    <t>2,45*0,6</t>
  </si>
  <si>
    <t>977151116</t>
  </si>
  <si>
    <t>Jádrové vrty diamantovými korunkami do D 80 mm do stavebních materiálů</t>
  </si>
  <si>
    <t>1052286160</t>
  </si>
  <si>
    <t>Jádrové vrty diamantovými korunkami do stavebních materiálů (železobetonu, betonu, cihel, obkladů, dlažeb, kamene) průměru přes 70 do 80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</si>
  <si>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</si>
  <si>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997013211</t>
  </si>
  <si>
    <t>Vnitrostaveništní doprava suti a vybouraných hmot pro budovy v do 6 m ručně</t>
  </si>
  <si>
    <t>1700256832</t>
  </si>
  <si>
    <t>Vnitrostaveništní doprava suti a vybouraných hmot vodorovně do 50 m svisle ručně (nošením po schodech) pro budovy a haly výšky do 6 m</t>
  </si>
  <si>
    <t>-64615961</t>
  </si>
  <si>
    <t>-825353488</t>
  </si>
  <si>
    <t>942873125</t>
  </si>
  <si>
    <t>3,067*25 'Přepočtené koeficientem množství</t>
  </si>
  <si>
    <t>997013831</t>
  </si>
  <si>
    <t>Poplatek za uložení na skládce (skládkovné) stavebního odpadu směsného kód odpadu 170 904</t>
  </si>
  <si>
    <t>-1027332656</t>
  </si>
  <si>
    <t>Poplatek za uložení stavebního odpadu na skládce (skládkovné) směsného stavebního a demoličního zatříděného do Katalogu odpadů pod kódem 170 904</t>
  </si>
  <si>
    <t>-1882907977</t>
  </si>
  <si>
    <t>767220110</t>
  </si>
  <si>
    <t>Montáž zábradlí schodišťového hmotnosti do 15 kg z trubek do zdi</t>
  </si>
  <si>
    <t>480426543</t>
  </si>
  <si>
    <t>Montáž schodišťového zábradlí z trubek nebo tenkostěnných profilů do zdiva, hmotnosti 1 m zábradlí do 15 kg</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</si>
  <si>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</si>
  <si>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0,74*2</t>
  </si>
  <si>
    <t>767531111</t>
  </si>
  <si>
    <t>Montáž vstupních kovových nebo plastových rohoží čistících zón</t>
  </si>
  <si>
    <t>1729413662</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</si>
  <si>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</si>
  <si>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</si>
  <si>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1,2*0,8</t>
  </si>
  <si>
    <t>69752003</t>
  </si>
  <si>
    <t>rohož vstupní provedení hliník super 27 mm</t>
  </si>
  <si>
    <t>1410427422</t>
  </si>
  <si>
    <t>767995113</t>
  </si>
  <si>
    <t>Montáž atypických zámečnických konstrukcí hmotnosti do 20 kg</t>
  </si>
  <si>
    <t>kg</t>
  </si>
  <si>
    <t>1013068759</t>
  </si>
  <si>
    <t>Výroba zábradlí</t>
  </si>
  <si>
    <t xml:space="preserve">Poznámka k souboru cen:_x000d_
1. Určení cen se řídí hmotností jednotlivě montovaného dílu konstrukce._x000d_
</t>
  </si>
  <si>
    <t>jäckl 50x4 mm</t>
  </si>
  <si>
    <t>1,2*2*6,366*2</t>
  </si>
  <si>
    <t>0,75*6,366*2</t>
  </si>
  <si>
    <t>jäckl 70x50x4 mm</t>
  </si>
  <si>
    <t>0,75*6,514*2</t>
  </si>
  <si>
    <t>kotevní plech</t>
  </si>
  <si>
    <t>0,2*0,2*118*2*2</t>
  </si>
  <si>
    <t>14550248</t>
  </si>
  <si>
    <t>profil ocelový čtvercový svařovaný 50x50x4mm</t>
  </si>
  <si>
    <t>1722852943</t>
  </si>
  <si>
    <t>1,2*2*6,366*2/1000</t>
  </si>
  <si>
    <t>0,75*6,366*2/1000</t>
  </si>
  <si>
    <t>0,75*6,514*2/1000</t>
  </si>
  <si>
    <t>0,2*0,2*118*2*2/1000</t>
  </si>
  <si>
    <t>771121011</t>
  </si>
  <si>
    <t>1995033057</t>
  </si>
  <si>
    <t>2,45*0,28*3</t>
  </si>
  <si>
    <t>771151026</t>
  </si>
  <si>
    <t>Samonivelační stěrka podlah pevnosti 30 MPa tl do 15 mm</t>
  </si>
  <si>
    <t>-912813402</t>
  </si>
  <si>
    <t>Příprava podkladu před provedením dlažby samonivelační stěrka min.pevnosti 30 MPa, tloušťky přes 12 do 15 mm</t>
  </si>
  <si>
    <t>771161022</t>
  </si>
  <si>
    <t>Montáž profilu pro schodové hrany</t>
  </si>
  <si>
    <t>427660267</t>
  </si>
  <si>
    <t>Příprava podkladu před provedením dlažby montáž profilu ukončujícího profilu pro schodové hrany</t>
  </si>
  <si>
    <t>2,45*4</t>
  </si>
  <si>
    <t>59054143</t>
  </si>
  <si>
    <t>profil schodový protiskluzový ušlechtilá ocel V2A R10 V6 8x1000mm</t>
  </si>
  <si>
    <t>565686622</t>
  </si>
  <si>
    <t>9,8*1,1 'Přepočtené koeficientem množství</t>
  </si>
  <si>
    <t>771474111</t>
  </si>
  <si>
    <t>Montáž soklů z dlaždic keramických rovných flexibilní lepidlo v do 65 mm</t>
  </si>
  <si>
    <t>121022925</t>
  </si>
  <si>
    <t>Montáž soklů z dlaždic keramických lepených flexibilním lepidlem rovných, výšky do 65 mm</t>
  </si>
  <si>
    <t>1,16*2</t>
  </si>
  <si>
    <t>59761415</t>
  </si>
  <si>
    <t>dlažba velkoformátová keramická slinutá protiskluzná do interiéru i exteriéru pro vysoké mechanické namáhání přes 2 do 4ks/m2</t>
  </si>
  <si>
    <t>-2124271009</t>
  </si>
  <si>
    <t>2,32*0,4 'Přepočtené koeficientem množství</t>
  </si>
  <si>
    <t>771574267</t>
  </si>
  <si>
    <t>Montáž podlah keramických pro mechanické zatížení protiskluzných lepených flexibilním lepidlem do 35 ks/m2</t>
  </si>
  <si>
    <t>-865080670</t>
  </si>
  <si>
    <t>Montáž podlah z dlaždic keramických lepených flexibilním lepidlem maloformátových pro vysoké mechanické zatížení protiskluzných nebo reliéfních (bezbariérových) přes 25 do 35 ks/m2</t>
  </si>
  <si>
    <t>1,25*0,3</t>
  </si>
  <si>
    <t>-163829348</t>
  </si>
  <si>
    <t>4,736*1,1 'Přepočtené koeficientem množství</t>
  </si>
  <si>
    <t>771577111</t>
  </si>
  <si>
    <t>Příplatek k montáž podlah keramických za plochu do 5 m2</t>
  </si>
  <si>
    <t>74410151</t>
  </si>
  <si>
    <t>Montáž podlah z dlaždic keramických lepených flexibilním lepidlem Příplatek k cenám za plochu do 5 m2 jednotlivě</t>
  </si>
  <si>
    <t>771591112</t>
  </si>
  <si>
    <t>Izolace pod dlažbu nátěrem nebo stěrkou ve dvou vrstvách</t>
  </si>
  <si>
    <t>-1200915626</t>
  </si>
  <si>
    <t>Izolace podlahy pod dlažbu nátěrem nebo stěrkou ve dvou vrstvách</t>
  </si>
  <si>
    <t>-2119258157</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</si>
  <si>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</si>
  <si>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-740691202</t>
  </si>
  <si>
    <t>998771101</t>
  </si>
  <si>
    <t>Přesun hmot tonážní pro podlahy z dlaždic v objektech v do 6 m</t>
  </si>
  <si>
    <t>2036934341</t>
  </si>
  <si>
    <t>Přesun hmot pro podlahy z dlaždic stanovený z hmotnosti přesunovaného materiálu vodorovná dopravní vzdálenost do 50 m v objektech výšky do 6 m</t>
  </si>
  <si>
    <t>998771181</t>
  </si>
  <si>
    <t>Příplatek k přesunu hmot tonážní 771 prováděný bez použití mechanizace</t>
  </si>
  <si>
    <t>-1551648228</t>
  </si>
  <si>
    <t>Přesun hmot pro podlahy z dlaždic stanovený z hmotnosti přesunovaného materiálu Příplatek k ceně za přesun prováděný bez použití mechanizace pro jakoukoliv výšku objektu</t>
  </si>
  <si>
    <t>789</t>
  </si>
  <si>
    <t>Povrchové úpravy ocelových konstrukcí a technologických zařízení</t>
  </si>
  <si>
    <t>789112142</t>
  </si>
  <si>
    <t>Mechanizované čištění členitých zařízení stupeň přípravy podkladu St 3 stupeň zrezivění C</t>
  </si>
  <si>
    <t>-1754080388</t>
  </si>
  <si>
    <t>Úpravy povrchů pod nátěry zařízení s povrchem členitým odstranění rzi a nečistot mechanizovaným čištěním stupeň přípravy St 3, stupeň zrezivění C</t>
  </si>
  <si>
    <t xml:space="preserve">Poznámka k souboru cen:_x000d_
1. Ceny nejsou určeny pro oceňování úprav povrchů příslušenství zařízení (žebříky, žlaby, zábradlí, vestavby, míchadla, topné hady a registry, přepážky, obvodové žlaby apod.); tyto práce lze oceňovat podle své povahy příslušnými cenami úprav povrchů ocelových konstrukcí nebo potrubí._x000d_
</t>
  </si>
  <si>
    <t>(0,5+0,5)*2*1,2*2*2</t>
  </si>
  <si>
    <t>(0,5+0,5)*2*0,75*2</t>
  </si>
  <si>
    <t>(0,7+0,5)*2*0,75*2</t>
  </si>
  <si>
    <t>0,2*0,2*2*2*2</t>
  </si>
  <si>
    <t>789431142</t>
  </si>
  <si>
    <t>Provedení žárového stříkání potrubí do DN 150 Al 150 um</t>
  </si>
  <si>
    <t>-392794682</t>
  </si>
  <si>
    <t>Provedení žárového stříkání potrubí hliníkem, tloušťky 150 μm, do DN 150 (0,972 kg Al/m2)</t>
  </si>
  <si>
    <t>010 - Výměna sklepních oken</t>
  </si>
  <si>
    <t>-18229171</t>
  </si>
  <si>
    <t>(0,9+0,6*2)*15*0,3</t>
  </si>
  <si>
    <t>(0,6+0,6*2)*2*0,3</t>
  </si>
  <si>
    <t>(1,3+1,2*2)*4*0,3</t>
  </si>
  <si>
    <t>(0,9+1,2*2)*1*0,3</t>
  </si>
  <si>
    <t>(1,2+0,6*2)*2*0,3</t>
  </si>
  <si>
    <t>146433500</t>
  </si>
  <si>
    <t>-8856085</t>
  </si>
  <si>
    <t>0,9*0,6*15</t>
  </si>
  <si>
    <t>0,6*0,6*2</t>
  </si>
  <si>
    <t>1,3*1,2*4</t>
  </si>
  <si>
    <t>0,9*1,2*1</t>
  </si>
  <si>
    <t>1,2*0,6*2</t>
  </si>
  <si>
    <t>-826008337</t>
  </si>
  <si>
    <t>(0,9+0,6*2)*15</t>
  </si>
  <si>
    <t>(0,6+0,6*2)*2</t>
  </si>
  <si>
    <t>(1,3+1,2*2)*4</t>
  </si>
  <si>
    <t>(0,9+1,2*2)*1</t>
  </si>
  <si>
    <t>(1,2+0,6*2)*2</t>
  </si>
  <si>
    <t>619996145</t>
  </si>
  <si>
    <t>Ochrana konstrukcí nebo samostatných prvků obalením geotextilií</t>
  </si>
  <si>
    <t>1606259267</t>
  </si>
  <si>
    <t>Ochrana stavebních konstrukcí a samostatných prvků včetně pozdějšího odstranění obalením geotextilií samostatných konstrukcí a prvků</t>
  </si>
  <si>
    <t xml:space="preserve">Poznámka k souboru cen:_x000d_
1. Množství měrných jednotek se určuje v m2 rozvinuté plochy._x000d_
</t>
  </si>
  <si>
    <t>622252002</t>
  </si>
  <si>
    <t>Montáž ostatních lišt kontaktního zateplení</t>
  </si>
  <si>
    <t>-473412447</t>
  </si>
  <si>
    <t>Montáž lišt ostatních stěnových, dilatačních apod. lepených do tmelu</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</si>
  <si>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</si>
  <si>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59051476</t>
  </si>
  <si>
    <t>profil okenní začišťovací se sklovláknitou armovací tkaninou 9 mm/2,4 m</t>
  </si>
  <si>
    <t>-1736010350</t>
  </si>
  <si>
    <t>58*1,05 'Přepočtené koeficientem množství</t>
  </si>
  <si>
    <t>-2038075342</t>
  </si>
  <si>
    <t>59051470</t>
  </si>
  <si>
    <t>lišta rohová Al 22/22 mm perforovaná</t>
  </si>
  <si>
    <t>465641855</t>
  </si>
  <si>
    <t>1085030002</t>
  </si>
  <si>
    <t>964748593</t>
  </si>
  <si>
    <t>968072354</t>
  </si>
  <si>
    <t>Vybourání kovových rámů oken zdvojených včetně křídel pl do 1 m2</t>
  </si>
  <si>
    <t>600078228</t>
  </si>
  <si>
    <t>Vybourání kovových rámů oken s křídly, dveřních zárubní, vrat, stěn, ostění nebo obkladů okenních rámů s křídly zdvojených, plochy do 1 m2</t>
  </si>
  <si>
    <t>673318008</t>
  </si>
  <si>
    <t>1719614109</t>
  </si>
  <si>
    <t>2,761*25 'Přepočtené koeficientem množství</t>
  </si>
  <si>
    <t>165616143</t>
  </si>
  <si>
    <t>1572375990</t>
  </si>
  <si>
    <t>766622131</t>
  </si>
  <si>
    <t>Montáž plastových oken plochy přes 1 m2 otevíravých výšky do 1,5 m s rámem do zdiva</t>
  </si>
  <si>
    <t>-1104625125</t>
  </si>
  <si>
    <t>Montáž oken plastových včetně montáže rámu plochy přes 1 m2 otevíravých do zdiva, výšky do 1,5 m</t>
  </si>
  <si>
    <t>61140042</t>
  </si>
  <si>
    <t>okno plastové s fixním zasklením trojsklo do plochy 1m2</t>
  </si>
  <si>
    <t>1135861872</t>
  </si>
  <si>
    <t>17,58*1,05 'Přepočtené koeficientem množství</t>
  </si>
  <si>
    <t>766694111</t>
  </si>
  <si>
    <t>Montáž parapetních desek dřevěných nebo plastových šířky do 30 cm délky do 1,0 m</t>
  </si>
  <si>
    <t>739816758</t>
  </si>
  <si>
    <t>Montáž ostatních truhlářských konstrukcí parapetních desek dřevěných nebo plastových šířky do 300 mm, délky do 1000 mm</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</si>
  <si>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</si>
  <si>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60794100</t>
  </si>
  <si>
    <t>deska parapetní dřevotřísková vnitřní 150x1000mm</t>
  </si>
  <si>
    <t>-1304421836</t>
  </si>
  <si>
    <t>0,9*15</t>
  </si>
  <si>
    <t>0,6*2</t>
  </si>
  <si>
    <t>1,3*4</t>
  </si>
  <si>
    <t>0,9</t>
  </si>
  <si>
    <t>1,2*2</t>
  </si>
  <si>
    <t>-1288805963</t>
  </si>
  <si>
    <t>011 - VRN</t>
  </si>
  <si>
    <t>032103000</t>
  </si>
  <si>
    <t>kompl</t>
  </si>
  <si>
    <t>50974751</t>
  </si>
  <si>
    <t>032903000</t>
  </si>
  <si>
    <t>-408925182</t>
  </si>
  <si>
    <t>033103000</t>
  </si>
  <si>
    <t>Připojení energií</t>
  </si>
  <si>
    <t>2116807005</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</si>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</sst>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s="1" customFormat="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31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33</v>
      </c>
      <c r="AO13" s="23"/>
      <c r="AP13" s="23"/>
      <c r="AQ13" s="23"/>
      <c r="AR13" s="21"/>
      <c r="BE13" s="32"/>
      <c r="BS13" s="18" t="s">
        <v>6</v>
      </c>
    </row>
    <row r="14">
      <c r="B14" s="22"/>
      <c r="C14" s="23"/>
      <c r="D14" s="23"/>
      <c r="E14" s="35" t="s">
        <v>33</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33</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35</v>
      </c>
      <c r="AO16" s="23"/>
      <c r="AP16" s="23"/>
      <c r="AQ16" s="23"/>
      <c r="AR16" s="21"/>
      <c r="BE16" s="32"/>
      <c r="BS16" s="18" t="s">
        <v>4</v>
      </c>
    </row>
    <row r="17" s="1" customFormat="1" ht="18.48" customHeight="1">
      <c r="B17" s="22"/>
      <c r="C17" s="23"/>
      <c r="D17" s="23"/>
      <c r="E17" s="28" t="s">
        <v>36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37</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40</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40</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582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ubytovny Rokycanské nemocnice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Rokycany</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11. 9. 2019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26</v>
      </c>
      <c r="D49" s="41"/>
      <c r="E49" s="41"/>
      <c r="F49" s="41"/>
      <c r="G49" s="41"/>
      <c r="H49" s="41"/>
      <c r="I49" s="41"/>
      <c r="J49" s="41"/>
      <c r="K49" s="41"/>
      <c r="L49" s="65" t="str">
        <f>IF(E11= "","",E11)</f>
        <v>Rokycanská nemocnice, a.s</v>
      </c>
      <c r="M49" s="41"/>
      <c r="N49" s="41"/>
      <c r="O49" s="41"/>
      <c r="P49" s="41"/>
      <c r="Q49" s="41"/>
      <c r="R49" s="41"/>
      <c r="S49" s="41"/>
      <c r="T49" s="41"/>
      <c r="U49" s="41"/>
      <c r="V49" s="41"/>
      <c r="W49" s="41"/>
      <c r="X49" s="41"/>
      <c r="Y49" s="41"/>
      <c r="Z49" s="41"/>
      <c r="AA49" s="41"/>
      <c r="AB49" s="41"/>
      <c r="AC49" s="41"/>
      <c r="AD49" s="41"/>
      <c r="AE49" s="41"/>
      <c r="AF49" s="41"/>
      <c r="AG49" s="41"/>
      <c r="AH49" s="41"/>
      <c r="AI49" s="33" t="s">
        <v>34</v>
      </c>
      <c r="AJ49" s="41"/>
      <c r="AK49" s="41"/>
      <c r="AL49" s="41"/>
      <c r="AM49" s="74" t="str">
        <f>IF(E17="","",E17)</f>
        <v>Ing. Jiří Červený</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32</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Ing. Jiří Červený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ROUND(SUM(AG55:AG65),2)</f>
        <v>0</v>
      </c>
      <c r="AH54" s="102"/>
      <c r="AI54" s="102"/>
      <c r="AJ54" s="102"/>
      <c r="AK54" s="102"/>
      <c r="AL54" s="102"/>
      <c r="AM54" s="102"/>
      <c r="AN54" s="103">
        <f>SUM(AG54,AT54)</f>
        <v>0</v>
      </c>
      <c r="AO54" s="103"/>
      <c r="AP54" s="103"/>
      <c r="AQ54" s="104" t="s">
        <v>40</v>
      </c>
      <c r="AR54" s="105"/>
      <c r="AS54" s="106">
        <f>ROUND(SUM(AS55:AS65),2)</f>
        <v>0</v>
      </c>
      <c r="AT54" s="107">
        <f>ROUND(SUM(AV54:AW54),2)</f>
        <v>0</v>
      </c>
      <c r="AU54" s="108">
        <f>ROUND(SUM(AU55:AU65),5)</f>
        <v>0</v>
      </c>
      <c r="AV54" s="107">
        <f>ROUND(AZ54*L29,2)</f>
        <v>0</v>
      </c>
      <c r="AW54" s="107">
        <f>ROUND(BA54*L30,2)</f>
        <v>0</v>
      </c>
      <c r="AX54" s="107">
        <f>ROUND(BB54*L29,2)</f>
        <v>0</v>
      </c>
      <c r="AY54" s="107">
        <f>ROUND(BC54*L30,2)</f>
        <v>0</v>
      </c>
      <c r="AZ54" s="107">
        <f>ROUND(SUM(AZ55:AZ65),2)</f>
        <v>0</v>
      </c>
      <c r="BA54" s="107">
        <f>ROUND(SUM(BA55:BA65),2)</f>
        <v>0</v>
      </c>
      <c r="BB54" s="107">
        <f>ROUND(SUM(BB55:BB65),2)</f>
        <v>0</v>
      </c>
      <c r="BC54" s="107">
        <f>ROUND(SUM(BC55:BC65),2)</f>
        <v>0</v>
      </c>
      <c r="BD54" s="109">
        <f>ROUND(SUM(BD55:BD65),2)</f>
        <v>0</v>
      </c>
      <c r="BE54" s="6"/>
      <c r="BS54" s="110" t="s">
        <v>76</v>
      </c>
      <c r="BT54" s="110" t="s">
        <v>77</v>
      </c>
      <c r="BU54" s="111" t="s">
        <v>78</v>
      </c>
      <c r="BV54" s="110" t="s">
        <v>79</v>
      </c>
      <c r="BW54" s="110" t="s">
        <v>5</v>
      </c>
      <c r="BX54" s="110" t="s">
        <v>80</v>
      </c>
      <c r="CL54" s="110" t="s">
        <v>19</v>
      </c>
    </row>
    <row r="55" s="7" customFormat="1" ht="16.5"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'001 - Bytová jednotka č. 2 '!J30</f>
        <v>0</v>
      </c>
      <c r="AH55" s="116"/>
      <c r="AI55" s="116"/>
      <c r="AJ55" s="116"/>
      <c r="AK55" s="116"/>
      <c r="AL55" s="116"/>
      <c r="AM55" s="116"/>
      <c r="AN55" s="117">
        <f>SUM(AG55,AT55)</f>
        <v>0</v>
      </c>
      <c r="AO55" s="116"/>
      <c r="AP55" s="116"/>
      <c r="AQ55" s="118" t="s">
        <v>84</v>
      </c>
      <c r="AR55" s="119"/>
      <c r="AS55" s="120">
        <v>0</v>
      </c>
      <c r="AT55" s="121">
        <f>ROUND(SUM(AV55:AW55),2)</f>
        <v>0</v>
      </c>
      <c r="AU55" s="122">
        <f>'001 - Bytová jednotka č. 2 '!P106</f>
        <v>0</v>
      </c>
      <c r="AV55" s="121">
        <f>'001 - Bytová jednotka č. 2 '!J33</f>
        <v>0</v>
      </c>
      <c r="AW55" s="121">
        <f>'001 - Bytová jednotka č. 2 '!J34</f>
        <v>0</v>
      </c>
      <c r="AX55" s="121">
        <f>'001 - Bytová jednotka č. 2 '!J35</f>
        <v>0</v>
      </c>
      <c r="AY55" s="121">
        <f>'001 - Bytová jednotka č. 2 '!J36</f>
        <v>0</v>
      </c>
      <c r="AZ55" s="121">
        <f>'001 - Bytová jednotka č. 2 '!F33</f>
        <v>0</v>
      </c>
      <c r="BA55" s="121">
        <f>'001 - Bytová jednotka č. 2 '!F34</f>
        <v>0</v>
      </c>
      <c r="BB55" s="121">
        <f>'001 - Bytová jednotka č. 2 '!F35</f>
        <v>0</v>
      </c>
      <c r="BC55" s="121">
        <f>'001 - Bytová jednotka č. 2 '!F36</f>
        <v>0</v>
      </c>
      <c r="BD55" s="123">
        <f>'001 - Bytová jednotka č. 2 '!F37</f>
        <v>0</v>
      </c>
      <c r="BE55" s="7"/>
      <c r="BT55" s="124" t="s">
        <v>85</v>
      </c>
      <c r="BV55" s="124" t="s">
        <v>79</v>
      </c>
      <c r="BW55" s="124" t="s">
        <v>86</v>
      </c>
      <c r="BX55" s="124" t="s">
        <v>5</v>
      </c>
      <c r="CL55" s="124" t="s">
        <v>40</v>
      </c>
      <c r="CM55" s="124" t="s">
        <v>87</v>
      </c>
    </row>
    <row r="56" s="7" customFormat="1" ht="16.5" customHeight="1">
      <c r="A56" s="112" t="s">
        <v>81</v>
      </c>
      <c r="B56" s="113"/>
      <c r="C56" s="114"/>
      <c r="D56" s="115" t="s">
        <v>88</v>
      </c>
      <c r="E56" s="115"/>
      <c r="F56" s="115"/>
      <c r="G56" s="115"/>
      <c r="H56" s="115"/>
      <c r="I56" s="116"/>
      <c r="J56" s="115" t="s">
        <v>89</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'002 - Bytová jednotka č. 3'!J30</f>
        <v>0</v>
      </c>
      <c r="AH56" s="116"/>
      <c r="AI56" s="116"/>
      <c r="AJ56" s="116"/>
      <c r="AK56" s="116"/>
      <c r="AL56" s="116"/>
      <c r="AM56" s="116"/>
      <c r="AN56" s="117">
        <f>SUM(AG56,AT56)</f>
        <v>0</v>
      </c>
      <c r="AO56" s="116"/>
      <c r="AP56" s="116"/>
      <c r="AQ56" s="118" t="s">
        <v>84</v>
      </c>
      <c r="AR56" s="119"/>
      <c r="AS56" s="120">
        <v>0</v>
      </c>
      <c r="AT56" s="121">
        <f>ROUND(SUM(AV56:AW56),2)</f>
        <v>0</v>
      </c>
      <c r="AU56" s="122">
        <f>'002 - Bytová jednotka č. 3'!P106</f>
        <v>0</v>
      </c>
      <c r="AV56" s="121">
        <f>'002 - Bytová jednotka č. 3'!J33</f>
        <v>0</v>
      </c>
      <c r="AW56" s="121">
        <f>'002 - Bytová jednotka č. 3'!J34</f>
        <v>0</v>
      </c>
      <c r="AX56" s="121">
        <f>'002 - Bytová jednotka č. 3'!J35</f>
        <v>0</v>
      </c>
      <c r="AY56" s="121">
        <f>'002 - Bytová jednotka č. 3'!J36</f>
        <v>0</v>
      </c>
      <c r="AZ56" s="121">
        <f>'002 - Bytová jednotka č. 3'!F33</f>
        <v>0</v>
      </c>
      <c r="BA56" s="121">
        <f>'002 - Bytová jednotka č. 3'!F34</f>
        <v>0</v>
      </c>
      <c r="BB56" s="121">
        <f>'002 - Bytová jednotka č. 3'!F35</f>
        <v>0</v>
      </c>
      <c r="BC56" s="121">
        <f>'002 - Bytová jednotka č. 3'!F36</f>
        <v>0</v>
      </c>
      <c r="BD56" s="123">
        <f>'002 - Bytová jednotka č. 3'!F37</f>
        <v>0</v>
      </c>
      <c r="BE56" s="7"/>
      <c r="BT56" s="124" t="s">
        <v>85</v>
      </c>
      <c r="BV56" s="124" t="s">
        <v>79</v>
      </c>
      <c r="BW56" s="124" t="s">
        <v>90</v>
      </c>
      <c r="BX56" s="124" t="s">
        <v>5</v>
      </c>
      <c r="CL56" s="124" t="s">
        <v>40</v>
      </c>
      <c r="CM56" s="124" t="s">
        <v>87</v>
      </c>
    </row>
    <row r="57" s="7" customFormat="1" ht="16.5" customHeight="1">
      <c r="A57" s="112" t="s">
        <v>81</v>
      </c>
      <c r="B57" s="113"/>
      <c r="C57" s="114"/>
      <c r="D57" s="115" t="s">
        <v>91</v>
      </c>
      <c r="E57" s="115"/>
      <c r="F57" s="115"/>
      <c r="G57" s="115"/>
      <c r="H57" s="115"/>
      <c r="I57" s="116"/>
      <c r="J57" s="115" t="s">
        <v>92</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Bytová jednotka č. 5'!J30</f>
        <v>0</v>
      </c>
      <c r="AH57" s="116"/>
      <c r="AI57" s="116"/>
      <c r="AJ57" s="116"/>
      <c r="AK57" s="116"/>
      <c r="AL57" s="116"/>
      <c r="AM57" s="116"/>
      <c r="AN57" s="117">
        <f>SUM(AG57,AT57)</f>
        <v>0</v>
      </c>
      <c r="AO57" s="116"/>
      <c r="AP57" s="116"/>
      <c r="AQ57" s="118" t="s">
        <v>84</v>
      </c>
      <c r="AR57" s="119"/>
      <c r="AS57" s="120">
        <v>0</v>
      </c>
      <c r="AT57" s="121">
        <f>ROUND(SUM(AV57:AW57),2)</f>
        <v>0</v>
      </c>
      <c r="AU57" s="122">
        <f>'003 - Bytová jednotka č. 5'!P109</f>
        <v>0</v>
      </c>
      <c r="AV57" s="121">
        <f>'003 - Bytová jednotka č. 5'!J33</f>
        <v>0</v>
      </c>
      <c r="AW57" s="121">
        <f>'003 - Bytová jednotka č. 5'!J34</f>
        <v>0</v>
      </c>
      <c r="AX57" s="121">
        <f>'003 - Bytová jednotka č. 5'!J35</f>
        <v>0</v>
      </c>
      <c r="AY57" s="121">
        <f>'003 - Bytová jednotka č. 5'!J36</f>
        <v>0</v>
      </c>
      <c r="AZ57" s="121">
        <f>'003 - Bytová jednotka č. 5'!F33</f>
        <v>0</v>
      </c>
      <c r="BA57" s="121">
        <f>'003 - Bytová jednotka č. 5'!F34</f>
        <v>0</v>
      </c>
      <c r="BB57" s="121">
        <f>'003 - Bytová jednotka č. 5'!F35</f>
        <v>0</v>
      </c>
      <c r="BC57" s="121">
        <f>'003 - Bytová jednotka č. 5'!F36</f>
        <v>0</v>
      </c>
      <c r="BD57" s="123">
        <f>'003 - Bytová jednotka č. 5'!F37</f>
        <v>0</v>
      </c>
      <c r="BE57" s="7"/>
      <c r="BT57" s="124" t="s">
        <v>85</v>
      </c>
      <c r="BV57" s="124" t="s">
        <v>79</v>
      </c>
      <c r="BW57" s="124" t="s">
        <v>93</v>
      </c>
      <c r="BX57" s="124" t="s">
        <v>5</v>
      </c>
      <c r="CL57" s="124" t="s">
        <v>40</v>
      </c>
      <c r="CM57" s="124" t="s">
        <v>87</v>
      </c>
    </row>
    <row r="58" s="7" customFormat="1" ht="16.5" customHeight="1">
      <c r="A58" s="112" t="s">
        <v>81</v>
      </c>
      <c r="B58" s="113"/>
      <c r="C58" s="114"/>
      <c r="D58" s="115" t="s">
        <v>94</v>
      </c>
      <c r="E58" s="115"/>
      <c r="F58" s="115"/>
      <c r="G58" s="115"/>
      <c r="H58" s="115"/>
      <c r="I58" s="116"/>
      <c r="J58" s="115" t="s">
        <v>95</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Bytová jednotka č. 6'!J30</f>
        <v>0</v>
      </c>
      <c r="AH58" s="116"/>
      <c r="AI58" s="116"/>
      <c r="AJ58" s="116"/>
      <c r="AK58" s="116"/>
      <c r="AL58" s="116"/>
      <c r="AM58" s="116"/>
      <c r="AN58" s="117">
        <f>SUM(AG58,AT58)</f>
        <v>0</v>
      </c>
      <c r="AO58" s="116"/>
      <c r="AP58" s="116"/>
      <c r="AQ58" s="118" t="s">
        <v>84</v>
      </c>
      <c r="AR58" s="119"/>
      <c r="AS58" s="120">
        <v>0</v>
      </c>
      <c r="AT58" s="121">
        <f>ROUND(SUM(AV58:AW58),2)</f>
        <v>0</v>
      </c>
      <c r="AU58" s="122">
        <f>'004 - Bytová jednotka č. 6'!P106</f>
        <v>0</v>
      </c>
      <c r="AV58" s="121">
        <f>'004 - Bytová jednotka č. 6'!J33</f>
        <v>0</v>
      </c>
      <c r="AW58" s="121">
        <f>'004 - Bytová jednotka č. 6'!J34</f>
        <v>0</v>
      </c>
      <c r="AX58" s="121">
        <f>'004 - Bytová jednotka č. 6'!J35</f>
        <v>0</v>
      </c>
      <c r="AY58" s="121">
        <f>'004 - Bytová jednotka č. 6'!J36</f>
        <v>0</v>
      </c>
      <c r="AZ58" s="121">
        <f>'004 - Bytová jednotka č. 6'!F33</f>
        <v>0</v>
      </c>
      <c r="BA58" s="121">
        <f>'004 - Bytová jednotka č. 6'!F34</f>
        <v>0</v>
      </c>
      <c r="BB58" s="121">
        <f>'004 - Bytová jednotka č. 6'!F35</f>
        <v>0</v>
      </c>
      <c r="BC58" s="121">
        <f>'004 - Bytová jednotka č. 6'!F36</f>
        <v>0</v>
      </c>
      <c r="BD58" s="123">
        <f>'004 - Bytová jednotka č. 6'!F37</f>
        <v>0</v>
      </c>
      <c r="BE58" s="7"/>
      <c r="BT58" s="124" t="s">
        <v>85</v>
      </c>
      <c r="BV58" s="124" t="s">
        <v>79</v>
      </c>
      <c r="BW58" s="124" t="s">
        <v>96</v>
      </c>
      <c r="BX58" s="124" t="s">
        <v>5</v>
      </c>
      <c r="CL58" s="124" t="s">
        <v>40</v>
      </c>
      <c r="CM58" s="124" t="s">
        <v>87</v>
      </c>
    </row>
    <row r="59" s="7" customFormat="1" ht="16.5" customHeight="1">
      <c r="A59" s="112" t="s">
        <v>81</v>
      </c>
      <c r="B59" s="113"/>
      <c r="C59" s="114"/>
      <c r="D59" s="115" t="s">
        <v>97</v>
      </c>
      <c r="E59" s="115"/>
      <c r="F59" s="115"/>
      <c r="G59" s="115"/>
      <c r="H59" s="115"/>
      <c r="I59" s="116"/>
      <c r="J59" s="115" t="s">
        <v>98</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'005 - Bytová jednotka č. 7'!J30</f>
        <v>0</v>
      </c>
      <c r="AH59" s="116"/>
      <c r="AI59" s="116"/>
      <c r="AJ59" s="116"/>
      <c r="AK59" s="116"/>
      <c r="AL59" s="116"/>
      <c r="AM59" s="116"/>
      <c r="AN59" s="117">
        <f>SUM(AG59,AT59)</f>
        <v>0</v>
      </c>
      <c r="AO59" s="116"/>
      <c r="AP59" s="116"/>
      <c r="AQ59" s="118" t="s">
        <v>84</v>
      </c>
      <c r="AR59" s="119"/>
      <c r="AS59" s="120">
        <v>0</v>
      </c>
      <c r="AT59" s="121">
        <f>ROUND(SUM(AV59:AW59),2)</f>
        <v>0</v>
      </c>
      <c r="AU59" s="122">
        <f>'005 - Bytová jednotka č. 7'!P106</f>
        <v>0</v>
      </c>
      <c r="AV59" s="121">
        <f>'005 - Bytová jednotka č. 7'!J33</f>
        <v>0</v>
      </c>
      <c r="AW59" s="121">
        <f>'005 - Bytová jednotka č. 7'!J34</f>
        <v>0</v>
      </c>
      <c r="AX59" s="121">
        <f>'005 - Bytová jednotka č. 7'!J35</f>
        <v>0</v>
      </c>
      <c r="AY59" s="121">
        <f>'005 - Bytová jednotka č. 7'!J36</f>
        <v>0</v>
      </c>
      <c r="AZ59" s="121">
        <f>'005 - Bytová jednotka č. 7'!F33</f>
        <v>0</v>
      </c>
      <c r="BA59" s="121">
        <f>'005 - Bytová jednotka č. 7'!F34</f>
        <v>0</v>
      </c>
      <c r="BB59" s="121">
        <f>'005 - Bytová jednotka č. 7'!F35</f>
        <v>0</v>
      </c>
      <c r="BC59" s="121">
        <f>'005 - Bytová jednotka č. 7'!F36</f>
        <v>0</v>
      </c>
      <c r="BD59" s="123">
        <f>'005 - Bytová jednotka č. 7'!F37</f>
        <v>0</v>
      </c>
      <c r="BE59" s="7"/>
      <c r="BT59" s="124" t="s">
        <v>85</v>
      </c>
      <c r="BV59" s="124" t="s">
        <v>79</v>
      </c>
      <c r="BW59" s="124" t="s">
        <v>99</v>
      </c>
      <c r="BX59" s="124" t="s">
        <v>5</v>
      </c>
      <c r="CL59" s="124" t="s">
        <v>40</v>
      </c>
      <c r="CM59" s="124" t="s">
        <v>87</v>
      </c>
    </row>
    <row r="60" s="7" customFormat="1" ht="16.5" customHeight="1">
      <c r="A60" s="112" t="s">
        <v>81</v>
      </c>
      <c r="B60" s="113"/>
      <c r="C60" s="114"/>
      <c r="D60" s="115" t="s">
        <v>100</v>
      </c>
      <c r="E60" s="115"/>
      <c r="F60" s="115"/>
      <c r="G60" s="115"/>
      <c r="H60" s="115"/>
      <c r="I60" s="116"/>
      <c r="J60" s="115" t="s">
        <v>101</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'006 - Bytová jednotka č. 8'!J30</f>
        <v>0</v>
      </c>
      <c r="AH60" s="116"/>
      <c r="AI60" s="116"/>
      <c r="AJ60" s="116"/>
      <c r="AK60" s="116"/>
      <c r="AL60" s="116"/>
      <c r="AM60" s="116"/>
      <c r="AN60" s="117">
        <f>SUM(AG60,AT60)</f>
        <v>0</v>
      </c>
      <c r="AO60" s="116"/>
      <c r="AP60" s="116"/>
      <c r="AQ60" s="118" t="s">
        <v>84</v>
      </c>
      <c r="AR60" s="119"/>
      <c r="AS60" s="120">
        <v>0</v>
      </c>
      <c r="AT60" s="121">
        <f>ROUND(SUM(AV60:AW60),2)</f>
        <v>0</v>
      </c>
      <c r="AU60" s="122">
        <f>'006 - Bytová jednotka č. 8'!P106</f>
        <v>0</v>
      </c>
      <c r="AV60" s="121">
        <f>'006 - Bytová jednotka č. 8'!J33</f>
        <v>0</v>
      </c>
      <c r="AW60" s="121">
        <f>'006 - Bytová jednotka č. 8'!J34</f>
        <v>0</v>
      </c>
      <c r="AX60" s="121">
        <f>'006 - Bytová jednotka č. 8'!J35</f>
        <v>0</v>
      </c>
      <c r="AY60" s="121">
        <f>'006 - Bytová jednotka č. 8'!J36</f>
        <v>0</v>
      </c>
      <c r="AZ60" s="121">
        <f>'006 - Bytová jednotka č. 8'!F33</f>
        <v>0</v>
      </c>
      <c r="BA60" s="121">
        <f>'006 - Bytová jednotka č. 8'!F34</f>
        <v>0</v>
      </c>
      <c r="BB60" s="121">
        <f>'006 - Bytová jednotka č. 8'!F35</f>
        <v>0</v>
      </c>
      <c r="BC60" s="121">
        <f>'006 - Bytová jednotka č. 8'!F36</f>
        <v>0</v>
      </c>
      <c r="BD60" s="123">
        <f>'006 - Bytová jednotka č. 8'!F37</f>
        <v>0</v>
      </c>
      <c r="BE60" s="7"/>
      <c r="BT60" s="124" t="s">
        <v>85</v>
      </c>
      <c r="BV60" s="124" t="s">
        <v>79</v>
      </c>
      <c r="BW60" s="124" t="s">
        <v>102</v>
      </c>
      <c r="BX60" s="124" t="s">
        <v>5</v>
      </c>
      <c r="CL60" s="124" t="s">
        <v>40</v>
      </c>
      <c r="CM60" s="124" t="s">
        <v>87</v>
      </c>
    </row>
    <row r="61" s="7" customFormat="1" ht="16.5" customHeight="1">
      <c r="A61" s="112" t="s">
        <v>81</v>
      </c>
      <c r="B61" s="113"/>
      <c r="C61" s="114"/>
      <c r="D61" s="115" t="s">
        <v>103</v>
      </c>
      <c r="E61" s="115"/>
      <c r="F61" s="115"/>
      <c r="G61" s="115"/>
      <c r="H61" s="115"/>
      <c r="I61" s="116"/>
      <c r="J61" s="115" t="s">
        <v>104</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'007 - Bytová jednotka č. 9'!J30</f>
        <v>0</v>
      </c>
      <c r="AH61" s="116"/>
      <c r="AI61" s="116"/>
      <c r="AJ61" s="116"/>
      <c r="AK61" s="116"/>
      <c r="AL61" s="116"/>
      <c r="AM61" s="116"/>
      <c r="AN61" s="117">
        <f>SUM(AG61,AT61)</f>
        <v>0</v>
      </c>
      <c r="AO61" s="116"/>
      <c r="AP61" s="116"/>
      <c r="AQ61" s="118" t="s">
        <v>84</v>
      </c>
      <c r="AR61" s="119"/>
      <c r="AS61" s="120">
        <v>0</v>
      </c>
      <c r="AT61" s="121">
        <f>ROUND(SUM(AV61:AW61),2)</f>
        <v>0</v>
      </c>
      <c r="AU61" s="122">
        <f>'007 - Bytová jednotka č. 9'!P106</f>
        <v>0</v>
      </c>
      <c r="AV61" s="121">
        <f>'007 - Bytová jednotka č. 9'!J33</f>
        <v>0</v>
      </c>
      <c r="AW61" s="121">
        <f>'007 - Bytová jednotka č. 9'!J34</f>
        <v>0</v>
      </c>
      <c r="AX61" s="121">
        <f>'007 - Bytová jednotka č. 9'!J35</f>
        <v>0</v>
      </c>
      <c r="AY61" s="121">
        <f>'007 - Bytová jednotka č. 9'!J36</f>
        <v>0</v>
      </c>
      <c r="AZ61" s="121">
        <f>'007 - Bytová jednotka č. 9'!F33</f>
        <v>0</v>
      </c>
      <c r="BA61" s="121">
        <f>'007 - Bytová jednotka č. 9'!F34</f>
        <v>0</v>
      </c>
      <c r="BB61" s="121">
        <f>'007 - Bytová jednotka č. 9'!F35</f>
        <v>0</v>
      </c>
      <c r="BC61" s="121">
        <f>'007 - Bytová jednotka č. 9'!F36</f>
        <v>0</v>
      </c>
      <c r="BD61" s="123">
        <f>'007 - Bytová jednotka č. 9'!F37</f>
        <v>0</v>
      </c>
      <c r="BE61" s="7"/>
      <c r="BT61" s="124" t="s">
        <v>85</v>
      </c>
      <c r="BV61" s="124" t="s">
        <v>79</v>
      </c>
      <c r="BW61" s="124" t="s">
        <v>105</v>
      </c>
      <c r="BX61" s="124" t="s">
        <v>5</v>
      </c>
      <c r="CL61" s="124" t="s">
        <v>40</v>
      </c>
      <c r="CM61" s="124" t="s">
        <v>87</v>
      </c>
    </row>
    <row r="62" s="7" customFormat="1" ht="16.5" customHeight="1">
      <c r="A62" s="112" t="s">
        <v>81</v>
      </c>
      <c r="B62" s="113"/>
      <c r="C62" s="114"/>
      <c r="D62" s="115" t="s">
        <v>106</v>
      </c>
      <c r="E62" s="115"/>
      <c r="F62" s="115"/>
      <c r="G62" s="115"/>
      <c r="H62" s="115"/>
      <c r="I62" s="116"/>
      <c r="J62" s="115" t="s">
        <v>107</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'008 - Poštovní schánky'!J30</f>
        <v>0</v>
      </c>
      <c r="AH62" s="116"/>
      <c r="AI62" s="116"/>
      <c r="AJ62" s="116"/>
      <c r="AK62" s="116"/>
      <c r="AL62" s="116"/>
      <c r="AM62" s="116"/>
      <c r="AN62" s="117">
        <f>SUM(AG62,AT62)</f>
        <v>0</v>
      </c>
      <c r="AO62" s="116"/>
      <c r="AP62" s="116"/>
      <c r="AQ62" s="118" t="s">
        <v>84</v>
      </c>
      <c r="AR62" s="119"/>
      <c r="AS62" s="120">
        <v>0</v>
      </c>
      <c r="AT62" s="121">
        <f>ROUND(SUM(AV62:AW62),2)</f>
        <v>0</v>
      </c>
      <c r="AU62" s="122">
        <f>'008 - Poštovní schánky'!P86</f>
        <v>0</v>
      </c>
      <c r="AV62" s="121">
        <f>'008 - Poštovní schánky'!J33</f>
        <v>0</v>
      </c>
      <c r="AW62" s="121">
        <f>'008 - Poštovní schánky'!J34</f>
        <v>0</v>
      </c>
      <c r="AX62" s="121">
        <f>'008 - Poštovní schánky'!J35</f>
        <v>0</v>
      </c>
      <c r="AY62" s="121">
        <f>'008 - Poštovní schánky'!J36</f>
        <v>0</v>
      </c>
      <c r="AZ62" s="121">
        <f>'008 - Poštovní schánky'!F33</f>
        <v>0</v>
      </c>
      <c r="BA62" s="121">
        <f>'008 - Poštovní schánky'!F34</f>
        <v>0</v>
      </c>
      <c r="BB62" s="121">
        <f>'008 - Poštovní schánky'!F35</f>
        <v>0</v>
      </c>
      <c r="BC62" s="121">
        <f>'008 - Poštovní schánky'!F36</f>
        <v>0</v>
      </c>
      <c r="BD62" s="123">
        <f>'008 - Poštovní schánky'!F37</f>
        <v>0</v>
      </c>
      <c r="BE62" s="7"/>
      <c r="BT62" s="124" t="s">
        <v>85</v>
      </c>
      <c r="BV62" s="124" t="s">
        <v>79</v>
      </c>
      <c r="BW62" s="124" t="s">
        <v>108</v>
      </c>
      <c r="BX62" s="124" t="s">
        <v>5</v>
      </c>
      <c r="CL62" s="124" t="s">
        <v>40</v>
      </c>
      <c r="CM62" s="124" t="s">
        <v>87</v>
      </c>
    </row>
    <row r="63" s="7" customFormat="1" ht="16.5" customHeight="1">
      <c r="A63" s="112" t="s">
        <v>81</v>
      </c>
      <c r="B63" s="113"/>
      <c r="C63" s="114"/>
      <c r="D63" s="115" t="s">
        <v>109</v>
      </c>
      <c r="E63" s="115"/>
      <c r="F63" s="115"/>
      <c r="G63" s="115"/>
      <c r="H63" s="115"/>
      <c r="I63" s="116"/>
      <c r="J63" s="115" t="s">
        <v>110</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'009 - Oprava vstupního sc...'!J30</f>
        <v>0</v>
      </c>
      <c r="AH63" s="116"/>
      <c r="AI63" s="116"/>
      <c r="AJ63" s="116"/>
      <c r="AK63" s="116"/>
      <c r="AL63" s="116"/>
      <c r="AM63" s="116"/>
      <c r="AN63" s="117">
        <f>SUM(AG63,AT63)</f>
        <v>0</v>
      </c>
      <c r="AO63" s="116"/>
      <c r="AP63" s="116"/>
      <c r="AQ63" s="118" t="s">
        <v>84</v>
      </c>
      <c r="AR63" s="119"/>
      <c r="AS63" s="120">
        <v>0</v>
      </c>
      <c r="AT63" s="121">
        <f>ROUND(SUM(AV63:AW63),2)</f>
        <v>0</v>
      </c>
      <c r="AU63" s="122">
        <f>'009 - Oprava vstupního sc...'!P89</f>
        <v>0</v>
      </c>
      <c r="AV63" s="121">
        <f>'009 - Oprava vstupního sc...'!J33</f>
        <v>0</v>
      </c>
      <c r="AW63" s="121">
        <f>'009 - Oprava vstupního sc...'!J34</f>
        <v>0</v>
      </c>
      <c r="AX63" s="121">
        <f>'009 - Oprava vstupního sc...'!J35</f>
        <v>0</v>
      </c>
      <c r="AY63" s="121">
        <f>'009 - Oprava vstupního sc...'!J36</f>
        <v>0</v>
      </c>
      <c r="AZ63" s="121">
        <f>'009 - Oprava vstupního sc...'!F33</f>
        <v>0</v>
      </c>
      <c r="BA63" s="121">
        <f>'009 - Oprava vstupního sc...'!F34</f>
        <v>0</v>
      </c>
      <c r="BB63" s="121">
        <f>'009 - Oprava vstupního sc...'!F35</f>
        <v>0</v>
      </c>
      <c r="BC63" s="121">
        <f>'009 - Oprava vstupního sc...'!F36</f>
        <v>0</v>
      </c>
      <c r="BD63" s="123">
        <f>'009 - Oprava vstupního sc...'!F37</f>
        <v>0</v>
      </c>
      <c r="BE63" s="7"/>
      <c r="BT63" s="124" t="s">
        <v>85</v>
      </c>
      <c r="BV63" s="124" t="s">
        <v>79</v>
      </c>
      <c r="BW63" s="124" t="s">
        <v>111</v>
      </c>
      <c r="BX63" s="124" t="s">
        <v>5</v>
      </c>
      <c r="CL63" s="124" t="s">
        <v>40</v>
      </c>
      <c r="CM63" s="124" t="s">
        <v>87</v>
      </c>
    </row>
    <row r="64" s="7" customFormat="1" ht="16.5" customHeight="1">
      <c r="A64" s="112" t="s">
        <v>81</v>
      </c>
      <c r="B64" s="113"/>
      <c r="C64" s="114"/>
      <c r="D64" s="115" t="s">
        <v>112</v>
      </c>
      <c r="E64" s="115"/>
      <c r="F64" s="115"/>
      <c r="G64" s="115"/>
      <c r="H64" s="115"/>
      <c r="I64" s="116"/>
      <c r="J64" s="115" t="s">
        <v>113</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'010 - Výměna sklepních oken'!J30</f>
        <v>0</v>
      </c>
      <c r="AH64" s="116"/>
      <c r="AI64" s="116"/>
      <c r="AJ64" s="116"/>
      <c r="AK64" s="116"/>
      <c r="AL64" s="116"/>
      <c r="AM64" s="116"/>
      <c r="AN64" s="117">
        <f>SUM(AG64,AT64)</f>
        <v>0</v>
      </c>
      <c r="AO64" s="116"/>
      <c r="AP64" s="116"/>
      <c r="AQ64" s="118" t="s">
        <v>84</v>
      </c>
      <c r="AR64" s="119"/>
      <c r="AS64" s="120">
        <v>0</v>
      </c>
      <c r="AT64" s="121">
        <f>ROUND(SUM(AV64:AW64),2)</f>
        <v>0</v>
      </c>
      <c r="AU64" s="122">
        <f>'010 - Výměna sklepních oken'!P86</f>
        <v>0</v>
      </c>
      <c r="AV64" s="121">
        <f>'010 - Výměna sklepních oken'!J33</f>
        <v>0</v>
      </c>
      <c r="AW64" s="121">
        <f>'010 - Výměna sklepních oken'!J34</f>
        <v>0</v>
      </c>
      <c r="AX64" s="121">
        <f>'010 - Výměna sklepních oken'!J35</f>
        <v>0</v>
      </c>
      <c r="AY64" s="121">
        <f>'010 - Výměna sklepních oken'!J36</f>
        <v>0</v>
      </c>
      <c r="AZ64" s="121">
        <f>'010 - Výměna sklepních oken'!F33</f>
        <v>0</v>
      </c>
      <c r="BA64" s="121">
        <f>'010 - Výměna sklepních oken'!F34</f>
        <v>0</v>
      </c>
      <c r="BB64" s="121">
        <f>'010 - Výměna sklepních oken'!F35</f>
        <v>0</v>
      </c>
      <c r="BC64" s="121">
        <f>'010 - Výměna sklepních oken'!F36</f>
        <v>0</v>
      </c>
      <c r="BD64" s="123">
        <f>'010 - Výměna sklepních oken'!F37</f>
        <v>0</v>
      </c>
      <c r="BE64" s="7"/>
      <c r="BT64" s="124" t="s">
        <v>85</v>
      </c>
      <c r="BV64" s="124" t="s">
        <v>79</v>
      </c>
      <c r="BW64" s="124" t="s">
        <v>114</v>
      </c>
      <c r="BX64" s="124" t="s">
        <v>5</v>
      </c>
      <c r="CL64" s="124" t="s">
        <v>19</v>
      </c>
      <c r="CM64" s="124" t="s">
        <v>87</v>
      </c>
    </row>
    <row r="65" s="7" customFormat="1" ht="16.5" customHeight="1">
      <c r="A65" s="112" t="s">
        <v>81</v>
      </c>
      <c r="B65" s="113"/>
      <c r="C65" s="114"/>
      <c r="D65" s="115" t="s">
        <v>115</v>
      </c>
      <c r="E65" s="115"/>
      <c r="F65" s="115"/>
      <c r="G65" s="115"/>
      <c r="H65" s="115"/>
      <c r="I65" s="116"/>
      <c r="J65" s="115" t="s">
        <v>116</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'011 - VRN'!J30</f>
        <v>0</v>
      </c>
      <c r="AH65" s="116"/>
      <c r="AI65" s="116"/>
      <c r="AJ65" s="116"/>
      <c r="AK65" s="116"/>
      <c r="AL65" s="116"/>
      <c r="AM65" s="116"/>
      <c r="AN65" s="117">
        <f>SUM(AG65,AT65)</f>
        <v>0</v>
      </c>
      <c r="AO65" s="116"/>
      <c r="AP65" s="116"/>
      <c r="AQ65" s="118" t="s">
        <v>84</v>
      </c>
      <c r="AR65" s="119"/>
      <c r="AS65" s="125">
        <v>0</v>
      </c>
      <c r="AT65" s="126">
        <f>ROUND(SUM(AV65:AW65),2)</f>
        <v>0</v>
      </c>
      <c r="AU65" s="127">
        <f>'011 - VRN'!P81</f>
        <v>0</v>
      </c>
      <c r="AV65" s="126">
        <f>'011 - VRN'!J33</f>
        <v>0</v>
      </c>
      <c r="AW65" s="126">
        <f>'011 - VRN'!J34</f>
        <v>0</v>
      </c>
      <c r="AX65" s="126">
        <f>'011 - VRN'!J35</f>
        <v>0</v>
      </c>
      <c r="AY65" s="126">
        <f>'011 - VRN'!J36</f>
        <v>0</v>
      </c>
      <c r="AZ65" s="126">
        <f>'011 - VRN'!F33</f>
        <v>0</v>
      </c>
      <c r="BA65" s="126">
        <f>'011 - VRN'!F34</f>
        <v>0</v>
      </c>
      <c r="BB65" s="126">
        <f>'011 - VRN'!F35</f>
        <v>0</v>
      </c>
      <c r="BC65" s="126">
        <f>'011 - VRN'!F36</f>
        <v>0</v>
      </c>
      <c r="BD65" s="128">
        <f>'011 - VRN'!F37</f>
        <v>0</v>
      </c>
      <c r="BE65" s="7"/>
      <c r="BT65" s="124" t="s">
        <v>85</v>
      </c>
      <c r="BV65" s="124" t="s">
        <v>79</v>
      </c>
      <c r="BW65" s="124" t="s">
        <v>117</v>
      </c>
      <c r="BX65" s="124" t="s">
        <v>5</v>
      </c>
      <c r="CL65" s="124" t="s">
        <v>19</v>
      </c>
      <c r="CM65" s="124" t="s">
        <v>87</v>
      </c>
    </row>
    <row r="66" s="2" customFormat="1" ht="30" customHeight="1">
      <c r="A66" s="39"/>
      <c r="B66" s="40"/>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5"/>
      <c r="AS66" s="39"/>
      <c r="AT66" s="39"/>
      <c r="AU66" s="39"/>
      <c r="AV66" s="39"/>
      <c r="AW66" s="39"/>
      <c r="AX66" s="39"/>
      <c r="AY66" s="39"/>
      <c r="AZ66" s="39"/>
      <c r="BA66" s="39"/>
      <c r="BB66" s="39"/>
      <c r="BC66" s="39"/>
      <c r="BD66" s="39"/>
      <c r="BE66" s="39"/>
    </row>
    <row r="67" s="2" customFormat="1" ht="6.96" customHeight="1">
      <c r="A67" s="39"/>
      <c r="B67" s="6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45"/>
      <c r="AS67" s="39"/>
      <c r="AT67" s="39"/>
      <c r="AU67" s="39"/>
      <c r="AV67" s="39"/>
      <c r="AW67" s="39"/>
      <c r="AX67" s="39"/>
      <c r="AY67" s="39"/>
      <c r="AZ67" s="39"/>
      <c r="BA67" s="39"/>
      <c r="BB67" s="39"/>
      <c r="BC67" s="39"/>
      <c r="BD67" s="39"/>
      <c r="BE67" s="39"/>
    </row>
  </sheetData>
  <sheetProtection sheet="1" formatColumns="0" formatRows="0" objects="1" scenarios="1" spinCount="100000" saltValue="faMklUSq3vA8fhR+iQuRlp37Z9q8BtWxhJakvZfe8rP/Ul5j3wju1GheW/nLMo+Brp/0KV5Yl9+gDb5ae2I2sw==" hashValue="kE/LH0ZPmmYREx8HRwa1srWcHoB1rub6O15SxkhiEdOxsPwlo4qaAZ2nqiAUGoog2XeasSijRnz4oZsRzIEWsw==" algorithmName="SHA-512" password="CC35"/>
  <mergeCells count="8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D62:H62"/>
    <mergeCell ref="D55:H55"/>
    <mergeCell ref="D56:H56"/>
    <mergeCell ref="D57:H57"/>
    <mergeCell ref="D58:H58"/>
    <mergeCell ref="D59:H59"/>
    <mergeCell ref="D60:H60"/>
    <mergeCell ref="D61:H61"/>
    <mergeCell ref="D63:H63"/>
    <mergeCell ref="D64:H64"/>
    <mergeCell ref="D65:H65"/>
    <mergeCell ref="AG64:AM64"/>
    <mergeCell ref="AG63:AM63"/>
    <mergeCell ref="AG65:AM65"/>
    <mergeCell ref="C52:G52"/>
    <mergeCell ref="I52:AF52"/>
    <mergeCell ref="J55:AF55"/>
    <mergeCell ref="J56:AF56"/>
    <mergeCell ref="J57:AF57"/>
    <mergeCell ref="J58:AF58"/>
    <mergeCell ref="J59:AF59"/>
    <mergeCell ref="J60:AF60"/>
    <mergeCell ref="J61:AF61"/>
    <mergeCell ref="J62:AF62"/>
    <mergeCell ref="J63:AF63"/>
    <mergeCell ref="J64:AF64"/>
    <mergeCell ref="J65:AF65"/>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001 - Bytová jednotka č. 2 '!C2" display="/"/>
    <hyperlink ref="A56" location="'002 - Bytová jednotka č. 3'!C2" display="/"/>
    <hyperlink ref="A57" location="'003 - Bytová jednotka č. 5'!C2" display="/"/>
    <hyperlink ref="A58" location="'004 - Bytová jednotka č. 6'!C2" display="/"/>
    <hyperlink ref="A59" location="'005 - Bytová jednotka č. 7'!C2" display="/"/>
    <hyperlink ref="A60" location="'006 - Bytová jednotka č. 8'!C2" display="/"/>
    <hyperlink ref="A61" location="'007 - Bytová jednotka č. 9'!C2" display="/"/>
    <hyperlink ref="A62" location="'008 - Poštovní schánky'!C2" display="/"/>
    <hyperlink ref="A63" location="'009 - Oprava vstupního sc...'!C2" display="/"/>
    <hyperlink ref="A64" location="'010 - Výměna sklepních oken'!C2" display="/"/>
    <hyperlink ref="A65" location="'01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86</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120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ROUND((SUM(BE106:BE1190)),  2)</f>
        <v>0</v>
      </c>
      <c r="G33" s="39"/>
      <c r="H33" s="39"/>
      <c r="I33" s="156">
        <v>0.20999999999999999</v>
      </c>
      <c r="J33" s="155">
        <f>ROUND(((SUM(BE106:BE1190))*I33),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ROUND((SUM(BF106:BF1190)),  2)</f>
        <v>0</v>
      </c>
      <c r="G34" s="39"/>
      <c r="H34" s="39"/>
      <c r="I34" s="156">
        <v>0.14999999999999999</v>
      </c>
      <c r="J34" s="155">
        <f>ROUND(((SUM(BF106:BF1190))*I34),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ROUND((SUM(BG106:BG1190)),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ROUND((SUM(BH106:BH1190)),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ROUND((SUM(BI106:BI1190)),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 xml:space="preserve">001 - Bytová jednotka č. 2 </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J107</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J398</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J399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J467</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J591</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J619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J629</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J644</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J721</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J781</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J789</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J866</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J874</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J946</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J954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J1027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151</v>
      </c>
      <c r="E86" s="187"/>
      <c r="F86" s="187"/>
      <c r="G86" s="187"/>
      <c r="H86" s="187"/>
      <c r="I86" s="188"/>
      <c r="J86" s="189">
        <f>J1048</f>
        <v>0</v>
      </c>
      <c r="K86" s="185"/>
      <c r="L86" s="190"/>
      <c r="S86" s="10"/>
      <c r="T86" s="10"/>
      <c r="U86" s="10"/>
      <c r="V86" s="10"/>
      <c r="W86" s="10"/>
      <c r="X86" s="10"/>
      <c r="Y86" s="10"/>
      <c r="Z86" s="10"/>
      <c r="AA86" s="10"/>
      <c r="AB86" s="10"/>
      <c r="AC86" s="10"/>
      <c r="AD86" s="10"/>
      <c r="AE86" s="10"/>
    </row>
    <row r="87" s="2" customFormat="1" ht="21.84"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6.96" customHeight="1">
      <c r="A88" s="39"/>
      <c r="B88" s="60"/>
      <c r="C88" s="61"/>
      <c r="D88" s="61"/>
      <c r="E88" s="61"/>
      <c r="F88" s="61"/>
      <c r="G88" s="61"/>
      <c r="H88" s="61"/>
      <c r="I88" s="167"/>
      <c r="J88" s="61"/>
      <c r="K88" s="61"/>
      <c r="L88" s="138"/>
      <c r="S88" s="39"/>
      <c r="T88" s="39"/>
      <c r="U88" s="39"/>
      <c r="V88" s="39"/>
      <c r="W88" s="39"/>
      <c r="X88" s="39"/>
      <c r="Y88" s="39"/>
      <c r="Z88" s="39"/>
      <c r="AA88" s="39"/>
      <c r="AB88" s="39"/>
      <c r="AC88" s="39"/>
      <c r="AD88" s="39"/>
      <c r="AE88" s="39"/>
    </row>
    <row r="92" s="2" customFormat="1" ht="6.96" customHeight="1">
      <c r="A92" s="39"/>
      <c r="B92" s="62"/>
      <c r="C92" s="63"/>
      <c r="D92" s="63"/>
      <c r="E92" s="63"/>
      <c r="F92" s="63"/>
      <c r="G92" s="63"/>
      <c r="H92" s="63"/>
      <c r="I92" s="170"/>
      <c r="J92" s="63"/>
      <c r="K92" s="63"/>
      <c r="L92" s="138"/>
      <c r="S92" s="39"/>
      <c r="T92" s="39"/>
      <c r="U92" s="39"/>
      <c r="V92" s="39"/>
      <c r="W92" s="39"/>
      <c r="X92" s="39"/>
      <c r="Y92" s="39"/>
      <c r="Z92" s="39"/>
      <c r="AA92" s="39"/>
      <c r="AB92" s="39"/>
      <c r="AC92" s="39"/>
      <c r="AD92" s="39"/>
      <c r="AE92" s="39"/>
    </row>
    <row r="93" s="2" customFormat="1" ht="24.96" customHeight="1">
      <c r="A93" s="39"/>
      <c r="B93" s="40"/>
      <c r="C93" s="24" t="s">
        <v>152</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3" t="s">
        <v>16</v>
      </c>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6.5" customHeight="1">
      <c r="A96" s="39"/>
      <c r="B96" s="40"/>
      <c r="C96" s="41"/>
      <c r="D96" s="41"/>
      <c r="E96" s="171" t="str">
        <f>E7</f>
        <v>Rekonstrukce ubytovny Rokycanské nemocnice</v>
      </c>
      <c r="F96" s="33"/>
      <c r="G96" s="33"/>
      <c r="H96" s="33"/>
      <c r="I96" s="137"/>
      <c r="J96" s="41"/>
      <c r="K96" s="41"/>
      <c r="L96" s="138"/>
      <c r="S96" s="39"/>
      <c r="T96" s="39"/>
      <c r="U96" s="39"/>
      <c r="V96" s="39"/>
      <c r="W96" s="39"/>
      <c r="X96" s="39"/>
      <c r="Y96" s="39"/>
      <c r="Z96" s="39"/>
      <c r="AA96" s="39"/>
      <c r="AB96" s="39"/>
      <c r="AC96" s="39"/>
      <c r="AD96" s="39"/>
      <c r="AE96" s="39"/>
    </row>
    <row r="97" s="2" customFormat="1" ht="12" customHeight="1">
      <c r="A97" s="39"/>
      <c r="B97" s="40"/>
      <c r="C97" s="33" t="s">
        <v>119</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16.5" customHeight="1">
      <c r="A98" s="39"/>
      <c r="B98" s="40"/>
      <c r="C98" s="41"/>
      <c r="D98" s="41"/>
      <c r="E98" s="70" t="str">
        <f>E9</f>
        <v xml:space="preserve">001 - Bytová jednotka č. 2 </v>
      </c>
      <c r="F98" s="41"/>
      <c r="G98" s="41"/>
      <c r="H98" s="41"/>
      <c r="I98" s="137"/>
      <c r="J98" s="41"/>
      <c r="K98" s="41"/>
      <c r="L98" s="138"/>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2" customHeight="1">
      <c r="A100" s="39"/>
      <c r="B100" s="40"/>
      <c r="C100" s="33" t="s">
        <v>22</v>
      </c>
      <c r="D100" s="41"/>
      <c r="E100" s="41"/>
      <c r="F100" s="28" t="str">
        <f>F12</f>
        <v>Rokycany</v>
      </c>
      <c r="G100" s="41"/>
      <c r="H100" s="41"/>
      <c r="I100" s="141" t="s">
        <v>24</v>
      </c>
      <c r="J100" s="73" t="str">
        <f>IF(J12="","",J12)</f>
        <v>11. 9. 2019</v>
      </c>
      <c r="K100" s="41"/>
      <c r="L100" s="138"/>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5.15" customHeight="1">
      <c r="A102" s="39"/>
      <c r="B102" s="40"/>
      <c r="C102" s="33" t="s">
        <v>26</v>
      </c>
      <c r="D102" s="41"/>
      <c r="E102" s="41"/>
      <c r="F102" s="28" t="str">
        <f>E15</f>
        <v>Rokycanská nemocnice, a.s</v>
      </c>
      <c r="G102" s="41"/>
      <c r="H102" s="41"/>
      <c r="I102" s="141" t="s">
        <v>34</v>
      </c>
      <c r="J102" s="37" t="str">
        <f>E21</f>
        <v>Ing. Jiří Červený</v>
      </c>
      <c r="K102" s="41"/>
      <c r="L102" s="138"/>
      <c r="S102" s="39"/>
      <c r="T102" s="39"/>
      <c r="U102" s="39"/>
      <c r="V102" s="39"/>
      <c r="W102" s="39"/>
      <c r="X102" s="39"/>
      <c r="Y102" s="39"/>
      <c r="Z102" s="39"/>
      <c r="AA102" s="39"/>
      <c r="AB102" s="39"/>
      <c r="AC102" s="39"/>
      <c r="AD102" s="39"/>
      <c r="AE102" s="39"/>
    </row>
    <row r="103" s="2" customFormat="1" ht="15.15" customHeight="1">
      <c r="A103" s="39"/>
      <c r="B103" s="40"/>
      <c r="C103" s="33" t="s">
        <v>32</v>
      </c>
      <c r="D103" s="41"/>
      <c r="E103" s="41"/>
      <c r="F103" s="28" t="str">
        <f>IF(E18="","",E18)</f>
        <v>Vyplň údaj</v>
      </c>
      <c r="G103" s="41"/>
      <c r="H103" s="41"/>
      <c r="I103" s="141" t="s">
        <v>39</v>
      </c>
      <c r="J103" s="37" t="str">
        <f>E24</f>
        <v>Ing. Jiří Červený</v>
      </c>
      <c r="K103" s="41"/>
      <c r="L103" s="138"/>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137"/>
      <c r="J104" s="41"/>
      <c r="K104" s="41"/>
      <c r="L104" s="138"/>
      <c r="S104" s="39"/>
      <c r="T104" s="39"/>
      <c r="U104" s="39"/>
      <c r="V104" s="39"/>
      <c r="W104" s="39"/>
      <c r="X104" s="39"/>
      <c r="Y104" s="39"/>
      <c r="Z104" s="39"/>
      <c r="AA104" s="39"/>
      <c r="AB104" s="39"/>
      <c r="AC104" s="39"/>
      <c r="AD104" s="39"/>
      <c r="AE104" s="39"/>
    </row>
    <row r="105" s="11" customFormat="1" ht="29.28" customHeight="1">
      <c r="A105" s="191"/>
      <c r="B105" s="192"/>
      <c r="C105" s="193" t="s">
        <v>153</v>
      </c>
      <c r="D105" s="194" t="s">
        <v>62</v>
      </c>
      <c r="E105" s="194" t="s">
        <v>58</v>
      </c>
      <c r="F105" s="194" t="s">
        <v>59</v>
      </c>
      <c r="G105" s="194" t="s">
        <v>154</v>
      </c>
      <c r="H105" s="194" t="s">
        <v>155</v>
      </c>
      <c r="I105" s="195" t="s">
        <v>156</v>
      </c>
      <c r="J105" s="194" t="s">
        <v>123</v>
      </c>
      <c r="K105" s="196" t="s">
        <v>157</v>
      </c>
      <c r="L105" s="197"/>
      <c r="M105" s="93" t="s">
        <v>40</v>
      </c>
      <c r="N105" s="94" t="s">
        <v>47</v>
      </c>
      <c r="O105" s="94" t="s">
        <v>158</v>
      </c>
      <c r="P105" s="94" t="s">
        <v>159</v>
      </c>
      <c r="Q105" s="94" t="s">
        <v>160</v>
      </c>
      <c r="R105" s="94" t="s">
        <v>161</v>
      </c>
      <c r="S105" s="94" t="s">
        <v>162</v>
      </c>
      <c r="T105" s="95" t="s">
        <v>163</v>
      </c>
      <c r="U105" s="191"/>
      <c r="V105" s="191"/>
      <c r="W105" s="191"/>
      <c r="X105" s="191"/>
      <c r="Y105" s="191"/>
      <c r="Z105" s="191"/>
      <c r="AA105" s="191"/>
      <c r="AB105" s="191"/>
      <c r="AC105" s="191"/>
      <c r="AD105" s="191"/>
      <c r="AE105" s="191"/>
    </row>
    <row r="106" s="2" customFormat="1" ht="22.8" customHeight="1">
      <c r="A106" s="39"/>
      <c r="B106" s="40"/>
      <c r="C106" s="100" t="s">
        <v>164</v>
      </c>
      <c r="D106" s="41"/>
      <c r="E106" s="41"/>
      <c r="F106" s="41"/>
      <c r="G106" s="41"/>
      <c r="H106" s="41"/>
      <c r="I106" s="137"/>
      <c r="J106" s="198">
        <f>BK106</f>
        <v>0</v>
      </c>
      <c r="K106" s="41"/>
      <c r="L106" s="45"/>
      <c r="M106" s="96"/>
      <c r="N106" s="199"/>
      <c r="O106" s="97"/>
      <c r="P106" s="200">
        <f>P107+P398</f>
        <v>0</v>
      </c>
      <c r="Q106" s="97"/>
      <c r="R106" s="200">
        <f>R107+R398</f>
        <v>9.0259123800000012</v>
      </c>
      <c r="S106" s="97"/>
      <c r="T106" s="201">
        <f>T107+T398</f>
        <v>13.805882759999999</v>
      </c>
      <c r="U106" s="39"/>
      <c r="V106" s="39"/>
      <c r="W106" s="39"/>
      <c r="X106" s="39"/>
      <c r="Y106" s="39"/>
      <c r="Z106" s="39"/>
      <c r="AA106" s="39"/>
      <c r="AB106" s="39"/>
      <c r="AC106" s="39"/>
      <c r="AD106" s="39"/>
      <c r="AE106" s="39"/>
      <c r="AT106" s="18" t="s">
        <v>76</v>
      </c>
      <c r="AU106" s="18" t="s">
        <v>124</v>
      </c>
      <c r="BK106" s="202">
        <f>BK107+BK398</f>
        <v>0</v>
      </c>
    </row>
    <row r="107" s="12" customFormat="1" ht="25.92" customHeight="1">
      <c r="A107" s="12"/>
      <c r="B107" s="203"/>
      <c r="C107" s="204"/>
      <c r="D107" s="205" t="s">
        <v>76</v>
      </c>
      <c r="E107" s="206" t="s">
        <v>165</v>
      </c>
      <c r="F107" s="206" t="s">
        <v>166</v>
      </c>
      <c r="G107" s="204"/>
      <c r="H107" s="204"/>
      <c r="I107" s="207"/>
      <c r="J107" s="208">
        <f>BK107</f>
        <v>0</v>
      </c>
      <c r="K107" s="204"/>
      <c r="L107" s="209"/>
      <c r="M107" s="210"/>
      <c r="N107" s="211"/>
      <c r="O107" s="211"/>
      <c r="P107" s="212">
        <f>P108+P127+P273+P374+P391</f>
        <v>0</v>
      </c>
      <c r="Q107" s="211"/>
      <c r="R107" s="212">
        <f>R108+R127+R273+R374+R391</f>
        <v>7.0394616800000005</v>
      </c>
      <c r="S107" s="211"/>
      <c r="T107" s="213">
        <f>T108+T127+T273+T374+T391</f>
        <v>12.8714</v>
      </c>
      <c r="U107" s="12"/>
      <c r="V107" s="12"/>
      <c r="W107" s="12"/>
      <c r="X107" s="12"/>
      <c r="Y107" s="12"/>
      <c r="Z107" s="12"/>
      <c r="AA107" s="12"/>
      <c r="AB107" s="12"/>
      <c r="AC107" s="12"/>
      <c r="AD107" s="12"/>
      <c r="AE107" s="12"/>
      <c r="AR107" s="214" t="s">
        <v>85</v>
      </c>
      <c r="AT107" s="215" t="s">
        <v>76</v>
      </c>
      <c r="AU107" s="215" t="s">
        <v>77</v>
      </c>
      <c r="AY107" s="214" t="s">
        <v>167</v>
      </c>
      <c r="BK107" s="216">
        <f>BK108+BK127+BK273+BK374+BK391</f>
        <v>0</v>
      </c>
    </row>
    <row r="108" s="12" customFormat="1" ht="22.8" customHeight="1">
      <c r="A108" s="12"/>
      <c r="B108" s="203"/>
      <c r="C108" s="204"/>
      <c r="D108" s="205" t="s">
        <v>76</v>
      </c>
      <c r="E108" s="217" t="s">
        <v>168</v>
      </c>
      <c r="F108" s="217" t="s">
        <v>169</v>
      </c>
      <c r="G108" s="204"/>
      <c r="H108" s="204"/>
      <c r="I108" s="207"/>
      <c r="J108" s="218">
        <f>BK108</f>
        <v>0</v>
      </c>
      <c r="K108" s="204"/>
      <c r="L108" s="209"/>
      <c r="M108" s="210"/>
      <c r="N108" s="211"/>
      <c r="O108" s="211"/>
      <c r="P108" s="212">
        <f>SUM(P109:P126)</f>
        <v>0</v>
      </c>
      <c r="Q108" s="211"/>
      <c r="R108" s="212">
        <f>SUM(R109:R126)</f>
        <v>0.47551091999999995</v>
      </c>
      <c r="S108" s="211"/>
      <c r="T108" s="213">
        <f>SUM(T109:T126)</f>
        <v>0</v>
      </c>
      <c r="U108" s="12"/>
      <c r="V108" s="12"/>
      <c r="W108" s="12"/>
      <c r="X108" s="12"/>
      <c r="Y108" s="12"/>
      <c r="Z108" s="12"/>
      <c r="AA108" s="12"/>
      <c r="AB108" s="12"/>
      <c r="AC108" s="12"/>
      <c r="AD108" s="12"/>
      <c r="AE108" s="12"/>
      <c r="AR108" s="214" t="s">
        <v>85</v>
      </c>
      <c r="AT108" s="215" t="s">
        <v>76</v>
      </c>
      <c r="AU108" s="215" t="s">
        <v>85</v>
      </c>
      <c r="AY108" s="214" t="s">
        <v>167</v>
      </c>
      <c r="BK108" s="216">
        <f>SUM(BK109:BK126)</f>
        <v>0</v>
      </c>
    </row>
    <row r="109" s="2" customFormat="1" ht="24" customHeight="1">
      <c r="A109" s="39"/>
      <c r="B109" s="40"/>
      <c r="C109" s="219" t="s">
        <v>85</v>
      </c>
      <c r="D109" s="219" t="s">
        <v>170</v>
      </c>
      <c r="E109" s="220" t="s">
        <v>171</v>
      </c>
      <c r="F109" s="221" t="s">
        <v>172</v>
      </c>
      <c r="G109" s="222" t="s">
        <v>173</v>
      </c>
      <c r="H109" s="223">
        <v>4.1079999999999997</v>
      </c>
      <c r="I109" s="224"/>
      <c r="J109" s="225">
        <f>ROUND(I109*H109,2)</f>
        <v>0</v>
      </c>
      <c r="K109" s="221" t="s">
        <v>174</v>
      </c>
      <c r="L109" s="45"/>
      <c r="M109" s="226" t="s">
        <v>40</v>
      </c>
      <c r="N109" s="227" t="s">
        <v>48</v>
      </c>
      <c r="O109" s="85"/>
      <c r="P109" s="228">
        <f>O109*H109</f>
        <v>0</v>
      </c>
      <c r="Q109" s="228">
        <v>0.11549</v>
      </c>
      <c r="R109" s="228">
        <f>Q109*H109</f>
        <v>0.47443291999999992</v>
      </c>
      <c r="S109" s="228">
        <v>0</v>
      </c>
      <c r="T109" s="229">
        <f>S109*H109</f>
        <v>0</v>
      </c>
      <c r="U109" s="39"/>
      <c r="V109" s="39"/>
      <c r="W109" s="39"/>
      <c r="X109" s="39"/>
      <c r="Y109" s="39"/>
      <c r="Z109" s="39"/>
      <c r="AA109" s="39"/>
      <c r="AB109" s="39"/>
      <c r="AC109" s="39"/>
      <c r="AD109" s="39"/>
      <c r="AE109" s="39"/>
      <c r="AR109" s="230" t="s">
        <v>175</v>
      </c>
      <c r="AT109" s="230" t="s">
        <v>170</v>
      </c>
      <c r="AU109" s="230" t="s">
        <v>87</v>
      </c>
      <c r="AY109" s="18" t="s">
        <v>167</v>
      </c>
      <c r="BE109" s="231">
        <f>IF(N109="základní",J109,0)</f>
        <v>0</v>
      </c>
      <c r="BF109" s="231">
        <f>IF(N109="snížená",J109,0)</f>
        <v>0</v>
      </c>
      <c r="BG109" s="231">
        <f>IF(N109="zákl. přenesená",J109,0)</f>
        <v>0</v>
      </c>
      <c r="BH109" s="231">
        <f>IF(N109="sníž. přenesená",J109,0)</f>
        <v>0</v>
      </c>
      <c r="BI109" s="231">
        <f>IF(N109="nulová",J109,0)</f>
        <v>0</v>
      </c>
      <c r="BJ109" s="18" t="s">
        <v>85</v>
      </c>
      <c r="BK109" s="231">
        <f>ROUND(I109*H109,2)</f>
        <v>0</v>
      </c>
      <c r="BL109" s="18" t="s">
        <v>175</v>
      </c>
      <c r="BM109" s="230" t="s">
        <v>176</v>
      </c>
    </row>
    <row r="110" s="2" customFormat="1">
      <c r="A110" s="39"/>
      <c r="B110" s="40"/>
      <c r="C110" s="41"/>
      <c r="D110" s="232" t="s">
        <v>177</v>
      </c>
      <c r="E110" s="41"/>
      <c r="F110" s="233" t="s">
        <v>178</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177</v>
      </c>
      <c r="AU110" s="18" t="s">
        <v>87</v>
      </c>
    </row>
    <row r="111" s="2" customFormat="1">
      <c r="A111" s="39"/>
      <c r="B111" s="40"/>
      <c r="C111" s="41"/>
      <c r="D111" s="232" t="s">
        <v>179</v>
      </c>
      <c r="E111" s="41"/>
      <c r="F111" s="236" t="s">
        <v>180</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179</v>
      </c>
      <c r="AU111" s="18" t="s">
        <v>87</v>
      </c>
    </row>
    <row r="112" s="13" customFormat="1">
      <c r="A112" s="13"/>
      <c r="B112" s="237"/>
      <c r="C112" s="238"/>
      <c r="D112" s="232" t="s">
        <v>181</v>
      </c>
      <c r="E112" s="239" t="s">
        <v>40</v>
      </c>
      <c r="F112" s="240" t="s">
        <v>182</v>
      </c>
      <c r="G112" s="238"/>
      <c r="H112" s="239" t="s">
        <v>40</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181</v>
      </c>
      <c r="AU112" s="246" t="s">
        <v>87</v>
      </c>
      <c r="AV112" s="13" t="s">
        <v>85</v>
      </c>
      <c r="AW112" s="13" t="s">
        <v>38</v>
      </c>
      <c r="AX112" s="13" t="s">
        <v>77</v>
      </c>
      <c r="AY112" s="246" t="s">
        <v>167</v>
      </c>
    </row>
    <row r="113" s="14" customFormat="1">
      <c r="A113" s="14"/>
      <c r="B113" s="247"/>
      <c r="C113" s="248"/>
      <c r="D113" s="232" t="s">
        <v>181</v>
      </c>
      <c r="E113" s="249" t="s">
        <v>40</v>
      </c>
      <c r="F113" s="250" t="s">
        <v>183</v>
      </c>
      <c r="G113" s="248"/>
      <c r="H113" s="251">
        <v>4.1079999999999997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181</v>
      </c>
      <c r="AU113" s="257" t="s">
        <v>87</v>
      </c>
      <c r="AV113" s="14" t="s">
        <v>87</v>
      </c>
      <c r="AW113" s="14" t="s">
        <v>38</v>
      </c>
      <c r="AX113" s="14" t="s">
        <v>77</v>
      </c>
      <c r="AY113" s="257" t="s">
        <v>167</v>
      </c>
    </row>
    <row r="114" s="15" customFormat="1">
      <c r="A114" s="15"/>
      <c r="B114" s="258"/>
      <c r="C114" s="259"/>
      <c r="D114" s="232" t="s">
        <v>181</v>
      </c>
      <c r="E114" s="260" t="s">
        <v>40</v>
      </c>
      <c r="F114" s="261" t="s">
        <v>184</v>
      </c>
      <c r="G114" s="259"/>
      <c r="H114" s="262">
        <v>4.1079999999999997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181</v>
      </c>
      <c r="AU114" s="268" t="s">
        <v>87</v>
      </c>
      <c r="AV114" s="15" t="s">
        <v>175</v>
      </c>
      <c r="AW114" s="15" t="s">
        <v>38</v>
      </c>
      <c r="AX114" s="15" t="s">
        <v>85</v>
      </c>
      <c r="AY114" s="268" t="s">
        <v>167</v>
      </c>
    </row>
    <row r="115" s="2" customFormat="1" ht="24" customHeight="1">
      <c r="A115" s="39"/>
      <c r="B115" s="40"/>
      <c r="C115" s="219" t="s">
        <v>87</v>
      </c>
      <c r="D115" s="219" t="s">
        <v>170</v>
      </c>
      <c r="E115" s="220" t="s">
        <v>185</v>
      </c>
      <c r="F115" s="221" t="s">
        <v>186</v>
      </c>
      <c r="G115" s="222" t="s">
        <v>187</v>
      </c>
      <c r="H115" s="223">
        <v>1.55</v>
      </c>
      <c r="I115" s="224"/>
      <c r="J115" s="225">
        <f>ROUND(I115*H115,2)</f>
        <v>0</v>
      </c>
      <c r="K115" s="221" t="s">
        <v>174</v>
      </c>
      <c r="L115" s="45"/>
      <c r="M115" s="226" t="s">
        <v>40</v>
      </c>
      <c r="N115" s="227" t="s">
        <v>48</v>
      </c>
      <c r="O115" s="85"/>
      <c r="P115" s="228">
        <f>O115*H115</f>
        <v>0</v>
      </c>
      <c r="Q115" s="228">
        <v>8.0000000000000007E-05</v>
      </c>
      <c r="R115" s="228">
        <f>Q115*H115</f>
        <v>0.00012400000000000001</v>
      </c>
      <c r="S115" s="228">
        <v>0</v>
      </c>
      <c r="T115" s="229">
        <f>S115*H115</f>
        <v>0</v>
      </c>
      <c r="U115" s="39"/>
      <c r="V115" s="39"/>
      <c r="W115" s="39"/>
      <c r="X115" s="39"/>
      <c r="Y115" s="39"/>
      <c r="Z115" s="39"/>
      <c r="AA115" s="39"/>
      <c r="AB115" s="39"/>
      <c r="AC115" s="39"/>
      <c r="AD115" s="39"/>
      <c r="AE115" s="39"/>
      <c r="AR115" s="230" t="s">
        <v>175</v>
      </c>
      <c r="AT115" s="230" t="s">
        <v>170</v>
      </c>
      <c r="AU115" s="230" t="s">
        <v>87</v>
      </c>
      <c r="AY115" s="18" t="s">
        <v>167</v>
      </c>
      <c r="BE115" s="231">
        <f>IF(N115="základní",J115,0)</f>
        <v>0</v>
      </c>
      <c r="BF115" s="231">
        <f>IF(N115="snížená",J115,0)</f>
        <v>0</v>
      </c>
      <c r="BG115" s="231">
        <f>IF(N115="zákl. přenesená",J115,0)</f>
        <v>0</v>
      </c>
      <c r="BH115" s="231">
        <f>IF(N115="sníž. přenesená",J115,0)</f>
        <v>0</v>
      </c>
      <c r="BI115" s="231">
        <f>IF(N115="nulová",J115,0)</f>
        <v>0</v>
      </c>
      <c r="BJ115" s="18" t="s">
        <v>85</v>
      </c>
      <c r="BK115" s="231">
        <f>ROUND(I115*H115,2)</f>
        <v>0</v>
      </c>
      <c r="BL115" s="18" t="s">
        <v>175</v>
      </c>
      <c r="BM115" s="230" t="s">
        <v>188</v>
      </c>
    </row>
    <row r="116" s="2" customFormat="1">
      <c r="A116" s="39"/>
      <c r="B116" s="40"/>
      <c r="C116" s="41"/>
      <c r="D116" s="232" t="s">
        <v>177</v>
      </c>
      <c r="E116" s="41"/>
      <c r="F116" s="233"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177</v>
      </c>
      <c r="AU116" s="18" t="s">
        <v>87</v>
      </c>
    </row>
    <row r="117" s="2" customFormat="1">
      <c r="A117" s="39"/>
      <c r="B117" s="40"/>
      <c r="C117" s="41"/>
      <c r="D117" s="232" t="s">
        <v>179</v>
      </c>
      <c r="E117" s="41"/>
      <c r="F117" s="236" t="s">
        <v>190</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179</v>
      </c>
      <c r="AU117" s="18" t="s">
        <v>87</v>
      </c>
    </row>
    <row r="118" s="13" customFormat="1">
      <c r="A118" s="13"/>
      <c r="B118" s="237"/>
      <c r="C118" s="238"/>
      <c r="D118" s="232" t="s">
        <v>181</v>
      </c>
      <c r="E118" s="239" t="s">
        <v>40</v>
      </c>
      <c r="F118" s="240" t="s">
        <v>182</v>
      </c>
      <c r="G118" s="238"/>
      <c r="H118" s="239" t="s">
        <v>40</v>
      </c>
      <c r="I118" s="241"/>
      <c r="J118" s="238"/>
      <c r="K118" s="238"/>
      <c r="L118" s="242"/>
      <c r="M118" s="243"/>
      <c r="N118" s="244"/>
      <c r="O118" s="244"/>
      <c r="P118" s="244"/>
      <c r="Q118" s="244"/>
      <c r="R118" s="244"/>
      <c r="S118" s="244"/>
      <c r="T118" s="245"/>
      <c r="U118" s="13"/>
      <c r="V118" s="13"/>
      <c r="W118" s="13"/>
      <c r="X118" s="13"/>
      <c r="Y118" s="13"/>
      <c r="Z118" s="13"/>
      <c r="AA118" s="13"/>
      <c r="AB118" s="13"/>
      <c r="AC118" s="13"/>
      <c r="AD118" s="13"/>
      <c r="AE118" s="13"/>
      <c r="AT118" s="246" t="s">
        <v>181</v>
      </c>
      <c r="AU118" s="246" t="s">
        <v>87</v>
      </c>
      <c r="AV118" s="13" t="s">
        <v>85</v>
      </c>
      <c r="AW118" s="13" t="s">
        <v>38</v>
      </c>
      <c r="AX118" s="13" t="s">
        <v>77</v>
      </c>
      <c r="AY118" s="246" t="s">
        <v>167</v>
      </c>
    </row>
    <row r="119" s="14" customFormat="1">
      <c r="A119" s="14"/>
      <c r="B119" s="247"/>
      <c r="C119" s="248"/>
      <c r="D119" s="232" t="s">
        <v>181</v>
      </c>
      <c r="E119" s="249" t="s">
        <v>40</v>
      </c>
      <c r="F119" s="250" t="s">
        <v>191</v>
      </c>
      <c r="G119" s="248"/>
      <c r="H119" s="251">
        <v>1.55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181</v>
      </c>
      <c r="AU119" s="257" t="s">
        <v>87</v>
      </c>
      <c r="AV119" s="14" t="s">
        <v>87</v>
      </c>
      <c r="AW119" s="14" t="s">
        <v>38</v>
      </c>
      <c r="AX119" s="14" t="s">
        <v>77</v>
      </c>
      <c r="AY119" s="257" t="s">
        <v>167</v>
      </c>
    </row>
    <row r="120" s="15" customFormat="1">
      <c r="A120" s="15"/>
      <c r="B120" s="258"/>
      <c r="C120" s="259"/>
      <c r="D120" s="232" t="s">
        <v>181</v>
      </c>
      <c r="E120" s="260" t="s">
        <v>40</v>
      </c>
      <c r="F120" s="261" t="s">
        <v>184</v>
      </c>
      <c r="G120" s="259"/>
      <c r="H120" s="262">
        <v>1.55</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181</v>
      </c>
      <c r="AU120" s="268" t="s">
        <v>87</v>
      </c>
      <c r="AV120" s="15" t="s">
        <v>175</v>
      </c>
      <c r="AW120" s="15" t="s">
        <v>38</v>
      </c>
      <c r="AX120" s="15" t="s">
        <v>85</v>
      </c>
      <c r="AY120" s="268" t="s">
        <v>167</v>
      </c>
    </row>
    <row r="121" s="2" customFormat="1" ht="24" customHeight="1">
      <c r="A121" s="39"/>
      <c r="B121" s="40"/>
      <c r="C121" s="219" t="s">
        <v>168</v>
      </c>
      <c r="D121" s="219" t="s">
        <v>170</v>
      </c>
      <c r="E121" s="220" t="s">
        <v>192</v>
      </c>
      <c r="F121" s="221" t="s">
        <v>193</v>
      </c>
      <c r="G121" s="222" t="s">
        <v>187</v>
      </c>
      <c r="H121" s="223">
        <v>7.9500000000000002</v>
      </c>
      <c r="I121" s="224"/>
      <c r="J121" s="225">
        <f>ROUND(I121*H121,2)</f>
        <v>0</v>
      </c>
      <c r="K121" s="221" t="s">
        <v>174</v>
      </c>
      <c r="L121" s="45"/>
      <c r="M121" s="226" t="s">
        <v>40</v>
      </c>
      <c r="N121" s="227" t="s">
        <v>48</v>
      </c>
      <c r="O121" s="85"/>
      <c r="P121" s="228">
        <f>O121*H121</f>
        <v>0</v>
      </c>
      <c r="Q121" s="228">
        <v>0.00012</v>
      </c>
      <c r="R121" s="228">
        <f>Q121*H121</f>
        <v>0.0009540000000000001</v>
      </c>
      <c r="S121" s="228">
        <v>0</v>
      </c>
      <c r="T121" s="229">
        <f>S121*H121</f>
        <v>0</v>
      </c>
      <c r="U121" s="39"/>
      <c r="V121" s="39"/>
      <c r="W121" s="39"/>
      <c r="X121" s="39"/>
      <c r="Y121" s="39"/>
      <c r="Z121" s="39"/>
      <c r="AA121" s="39"/>
      <c r="AB121" s="39"/>
      <c r="AC121" s="39"/>
      <c r="AD121" s="39"/>
      <c r="AE121" s="39"/>
      <c r="AR121" s="230" t="s">
        <v>175</v>
      </c>
      <c r="AT121" s="230" t="s">
        <v>170</v>
      </c>
      <c r="AU121" s="230" t="s">
        <v>87</v>
      </c>
      <c r="AY121" s="18" t="s">
        <v>167</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175</v>
      </c>
      <c r="BM121" s="230" t="s">
        <v>194</v>
      </c>
    </row>
    <row r="122" s="2" customFormat="1">
      <c r="A122" s="39"/>
      <c r="B122" s="40"/>
      <c r="C122" s="41"/>
      <c r="D122" s="232" t="s">
        <v>177</v>
      </c>
      <c r="E122" s="41"/>
      <c r="F122" s="233" t="s">
        <v>195</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177</v>
      </c>
      <c r="AU122" s="18" t="s">
        <v>87</v>
      </c>
    </row>
    <row r="123" s="2" customFormat="1">
      <c r="A123" s="39"/>
      <c r="B123" s="40"/>
      <c r="C123" s="41"/>
      <c r="D123" s="232" t="s">
        <v>179</v>
      </c>
      <c r="E123" s="41"/>
      <c r="F123" s="236" t="s">
        <v>190</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179</v>
      </c>
      <c r="AU123" s="18" t="s">
        <v>87</v>
      </c>
    </row>
    <row r="124" s="13" customFormat="1">
      <c r="A124" s="13"/>
      <c r="B124" s="237"/>
      <c r="C124" s="238"/>
      <c r="D124" s="232" t="s">
        <v>181</v>
      </c>
      <c r="E124" s="239" t="s">
        <v>40</v>
      </c>
      <c r="F124" s="240" t="s">
        <v>182</v>
      </c>
      <c r="G124" s="238"/>
      <c r="H124" s="239" t="s">
        <v>40</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181</v>
      </c>
      <c r="AU124" s="246" t="s">
        <v>87</v>
      </c>
      <c r="AV124" s="13" t="s">
        <v>85</v>
      </c>
      <c r="AW124" s="13" t="s">
        <v>38</v>
      </c>
      <c r="AX124" s="13" t="s">
        <v>77</v>
      </c>
      <c r="AY124" s="246" t="s">
        <v>167</v>
      </c>
    </row>
    <row r="125" s="14" customFormat="1">
      <c r="A125" s="14"/>
      <c r="B125" s="247"/>
      <c r="C125" s="248"/>
      <c r="D125" s="232" t="s">
        <v>181</v>
      </c>
      <c r="E125" s="249" t="s">
        <v>40</v>
      </c>
      <c r="F125" s="250" t="s">
        <v>196</v>
      </c>
      <c r="G125" s="248"/>
      <c r="H125" s="251">
        <v>7.9500000000000002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181</v>
      </c>
      <c r="AU125" s="257" t="s">
        <v>87</v>
      </c>
      <c r="AV125" s="14" t="s">
        <v>87</v>
      </c>
      <c r="AW125" s="14" t="s">
        <v>38</v>
      </c>
      <c r="AX125" s="14" t="s">
        <v>77</v>
      </c>
      <c r="AY125" s="257" t="s">
        <v>167</v>
      </c>
    </row>
    <row r="126" s="15" customFormat="1">
      <c r="A126" s="15"/>
      <c r="B126" s="258"/>
      <c r="C126" s="259"/>
      <c r="D126" s="232" t="s">
        <v>181</v>
      </c>
      <c r="E126" s="260" t="s">
        <v>40</v>
      </c>
      <c r="F126" s="261" t="s">
        <v>184</v>
      </c>
      <c r="G126" s="259"/>
      <c r="H126" s="262">
        <v>7.9500000000000002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181</v>
      </c>
      <c r="AU126" s="268" t="s">
        <v>87</v>
      </c>
      <c r="AV126" s="15" t="s">
        <v>175</v>
      </c>
      <c r="AW126" s="15" t="s">
        <v>38</v>
      </c>
      <c r="AX126" s="15" t="s">
        <v>85</v>
      </c>
      <c r="AY126" s="268" t="s">
        <v>167</v>
      </c>
    </row>
    <row r="127" s="12" customFormat="1" ht="22.8" customHeight="1">
      <c r="A127" s="12"/>
      <c r="B127" s="203"/>
      <c r="C127" s="204"/>
      <c r="D127" s="205" t="s">
        <v>76</v>
      </c>
      <c r="E127" s="217" t="s">
        <v>197</v>
      </c>
      <c r="F127" s="217" t="s">
        <v>198</v>
      </c>
      <c r="G127" s="204"/>
      <c r="H127" s="204"/>
      <c r="I127" s="207"/>
      <c r="J127" s="218">
        <f>BK127</f>
        <v>0</v>
      </c>
      <c r="K127" s="204"/>
      <c r="L127" s="209"/>
      <c r="M127" s="210"/>
      <c r="N127" s="211"/>
      <c r="O127" s="211"/>
      <c r="P127" s="212">
        <f>SUM(P128:P272)</f>
        <v>0</v>
      </c>
      <c r="Q127" s="211"/>
      <c r="R127" s="212">
        <f>SUM(R128:R272)</f>
        <v>6.5627687600000009</v>
      </c>
      <c r="S127" s="211"/>
      <c r="T127" s="213">
        <f>SUM(T128:T272)</f>
        <v>0</v>
      </c>
      <c r="U127" s="12"/>
      <c r="V127" s="12"/>
      <c r="W127" s="12"/>
      <c r="X127" s="12"/>
      <c r="Y127" s="12"/>
      <c r="Z127" s="12"/>
      <c r="AA127" s="12"/>
      <c r="AB127" s="12"/>
      <c r="AC127" s="12"/>
      <c r="AD127" s="12"/>
      <c r="AE127" s="12"/>
      <c r="AR127" s="214" t="s">
        <v>85</v>
      </c>
      <c r="AT127" s="215" t="s">
        <v>76</v>
      </c>
      <c r="AU127" s="215" t="s">
        <v>85</v>
      </c>
      <c r="AY127" s="214" t="s">
        <v>167</v>
      </c>
      <c r="BK127" s="216">
        <f>SUM(BK128:BK272)</f>
        <v>0</v>
      </c>
    </row>
    <row r="128" s="2" customFormat="1" ht="24" customHeight="1">
      <c r="A128" s="39"/>
      <c r="B128" s="40"/>
      <c r="C128" s="219" t="s">
        <v>175</v>
      </c>
      <c r="D128" s="219" t="s">
        <v>170</v>
      </c>
      <c r="E128" s="220" t="s">
        <v>199</v>
      </c>
      <c r="F128" s="221" t="s">
        <v>200</v>
      </c>
      <c r="G128" s="222" t="s">
        <v>173</v>
      </c>
      <c r="H128" s="223">
        <v>29.091999999999999</v>
      </c>
      <c r="I128" s="224"/>
      <c r="J128" s="225">
        <f>ROUND(I128*H128,2)</f>
        <v>0</v>
      </c>
      <c r="K128" s="221" t="s">
        <v>174</v>
      </c>
      <c r="L128" s="45"/>
      <c r="M128" s="226" t="s">
        <v>40</v>
      </c>
      <c r="N128" s="227" t="s">
        <v>48</v>
      </c>
      <c r="O128" s="85"/>
      <c r="P128" s="228">
        <f>O128*H128</f>
        <v>0</v>
      </c>
      <c r="Q128" s="228">
        <v>0.0014</v>
      </c>
      <c r="R128" s="228">
        <f>Q128*H128</f>
        <v>0.040728799999999996</v>
      </c>
      <c r="S128" s="228">
        <v>0</v>
      </c>
      <c r="T128" s="229">
        <f>S128*H128</f>
        <v>0</v>
      </c>
      <c r="U128" s="39"/>
      <c r="V128" s="39"/>
      <c r="W128" s="39"/>
      <c r="X128" s="39"/>
      <c r="Y128" s="39"/>
      <c r="Z128" s="39"/>
      <c r="AA128" s="39"/>
      <c r="AB128" s="39"/>
      <c r="AC128" s="39"/>
      <c r="AD128" s="39"/>
      <c r="AE128" s="39"/>
      <c r="AR128" s="230" t="s">
        <v>175</v>
      </c>
      <c r="AT128" s="230" t="s">
        <v>170</v>
      </c>
      <c r="AU128" s="230" t="s">
        <v>87</v>
      </c>
      <c r="AY128" s="18" t="s">
        <v>167</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175</v>
      </c>
      <c r="BM128" s="230" t="s">
        <v>201</v>
      </c>
    </row>
    <row r="129" s="2" customFormat="1">
      <c r="A129" s="39"/>
      <c r="B129" s="40"/>
      <c r="C129" s="41"/>
      <c r="D129" s="232" t="s">
        <v>177</v>
      </c>
      <c r="E129" s="41"/>
      <c r="F129" s="233" t="s">
        <v>202</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177</v>
      </c>
      <c r="AU129" s="18" t="s">
        <v>87</v>
      </c>
    </row>
    <row r="130" s="13" customFormat="1">
      <c r="A130" s="13"/>
      <c r="B130" s="237"/>
      <c r="C130" s="238"/>
      <c r="D130" s="232" t="s">
        <v>181</v>
      </c>
      <c r="E130" s="239" t="s">
        <v>40</v>
      </c>
      <c r="F130" s="240" t="s">
        <v>203</v>
      </c>
      <c r="G130" s="238"/>
      <c r="H130" s="239" t="s">
        <v>40</v>
      </c>
      <c r="I130" s="241"/>
      <c r="J130" s="238"/>
      <c r="K130" s="238"/>
      <c r="L130" s="242"/>
      <c r="M130" s="243"/>
      <c r="N130" s="244"/>
      <c r="O130" s="244"/>
      <c r="P130" s="244"/>
      <c r="Q130" s="244"/>
      <c r="R130" s="244"/>
      <c r="S130" s="244"/>
      <c r="T130" s="245"/>
      <c r="U130" s="13"/>
      <c r="V130" s="13"/>
      <c r="W130" s="13"/>
      <c r="X130" s="13"/>
      <c r="Y130" s="13"/>
      <c r="Z130" s="13"/>
      <c r="AA130" s="13"/>
      <c r="AB130" s="13"/>
      <c r="AC130" s="13"/>
      <c r="AD130" s="13"/>
      <c r="AE130" s="13"/>
      <c r="AT130" s="246" t="s">
        <v>181</v>
      </c>
      <c r="AU130" s="246" t="s">
        <v>87</v>
      </c>
      <c r="AV130" s="13" t="s">
        <v>85</v>
      </c>
      <c r="AW130" s="13" t="s">
        <v>38</v>
      </c>
      <c r="AX130" s="13" t="s">
        <v>77</v>
      </c>
      <c r="AY130" s="246" t="s">
        <v>167</v>
      </c>
    </row>
    <row r="131" s="14" customFormat="1">
      <c r="A131" s="14"/>
      <c r="B131" s="247"/>
      <c r="C131" s="248"/>
      <c r="D131" s="232" t="s">
        <v>181</v>
      </c>
      <c r="E131" s="249" t="s">
        <v>40</v>
      </c>
      <c r="F131" s="250" t="s">
        <v>204</v>
      </c>
      <c r="G131" s="248"/>
      <c r="H131" s="251">
        <v>2.5579999999999998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181</v>
      </c>
      <c r="AU131" s="257" t="s">
        <v>87</v>
      </c>
      <c r="AV131" s="14" t="s">
        <v>87</v>
      </c>
      <c r="AW131" s="14" t="s">
        <v>38</v>
      </c>
      <c r="AX131" s="14" t="s">
        <v>77</v>
      </c>
      <c r="AY131" s="257" t="s">
        <v>167</v>
      </c>
    </row>
    <row r="132" s="14" customFormat="1">
      <c r="A132" s="14"/>
      <c r="B132" s="247"/>
      <c r="C132" s="248"/>
      <c r="D132" s="232" t="s">
        <v>181</v>
      </c>
      <c r="E132" s="249" t="s">
        <v>40</v>
      </c>
      <c r="F132" s="250" t="s">
        <v>205</v>
      </c>
      <c r="G132" s="248"/>
      <c r="H132" s="251">
        <v>0.40000000000000002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181</v>
      </c>
      <c r="AU132" s="257" t="s">
        <v>87</v>
      </c>
      <c r="AV132" s="14" t="s">
        <v>87</v>
      </c>
      <c r="AW132" s="14" t="s">
        <v>38</v>
      </c>
      <c r="AX132" s="14" t="s">
        <v>77</v>
      </c>
      <c r="AY132" s="257" t="s">
        <v>167</v>
      </c>
    </row>
    <row r="133" s="13" customFormat="1">
      <c r="A133" s="13"/>
      <c r="B133" s="237"/>
      <c r="C133" s="238"/>
      <c r="D133" s="232" t="s">
        <v>181</v>
      </c>
      <c r="E133" s="239" t="s">
        <v>40</v>
      </c>
      <c r="F133" s="240" t="s">
        <v>206</v>
      </c>
      <c r="G133" s="238"/>
      <c r="H133" s="239" t="s">
        <v>40</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181</v>
      </c>
      <c r="AU133" s="246" t="s">
        <v>87</v>
      </c>
      <c r="AV133" s="13" t="s">
        <v>85</v>
      </c>
      <c r="AW133" s="13" t="s">
        <v>38</v>
      </c>
      <c r="AX133" s="13" t="s">
        <v>77</v>
      </c>
      <c r="AY133" s="246" t="s">
        <v>167</v>
      </c>
    </row>
    <row r="134" s="14" customFormat="1">
      <c r="A134" s="14"/>
      <c r="B134" s="247"/>
      <c r="C134" s="248"/>
      <c r="D134" s="232" t="s">
        <v>181</v>
      </c>
      <c r="E134" s="249" t="s">
        <v>40</v>
      </c>
      <c r="F134" s="250" t="s">
        <v>207</v>
      </c>
      <c r="G134" s="248"/>
      <c r="H134" s="251">
        <v>2.2650000000000001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181</v>
      </c>
      <c r="AU134" s="257" t="s">
        <v>87</v>
      </c>
      <c r="AV134" s="14" t="s">
        <v>87</v>
      </c>
      <c r="AW134" s="14" t="s">
        <v>38</v>
      </c>
      <c r="AX134" s="14" t="s">
        <v>77</v>
      </c>
      <c r="AY134" s="257" t="s">
        <v>167</v>
      </c>
    </row>
    <row r="135" s="13" customFormat="1">
      <c r="A135" s="13"/>
      <c r="B135" s="237"/>
      <c r="C135" s="238"/>
      <c r="D135" s="232" t="s">
        <v>181</v>
      </c>
      <c r="E135" s="239" t="s">
        <v>40</v>
      </c>
      <c r="F135" s="240" t="s">
        <v>208</v>
      </c>
      <c r="G135" s="238"/>
      <c r="H135" s="239" t="s">
        <v>40</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181</v>
      </c>
      <c r="AU135" s="246" t="s">
        <v>87</v>
      </c>
      <c r="AV135" s="13" t="s">
        <v>85</v>
      </c>
      <c r="AW135" s="13" t="s">
        <v>38</v>
      </c>
      <c r="AX135" s="13" t="s">
        <v>77</v>
      </c>
      <c r="AY135" s="246" t="s">
        <v>167</v>
      </c>
    </row>
    <row r="136" s="14" customFormat="1">
      <c r="A136" s="14"/>
      <c r="B136" s="247"/>
      <c r="C136" s="248"/>
      <c r="D136" s="232" t="s">
        <v>181</v>
      </c>
      <c r="E136" s="249" t="s">
        <v>40</v>
      </c>
      <c r="F136" s="250" t="s">
        <v>209</v>
      </c>
      <c r="G136" s="248"/>
      <c r="H136" s="251">
        <v>15.416</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181</v>
      </c>
      <c r="AU136" s="257" t="s">
        <v>87</v>
      </c>
      <c r="AV136" s="14" t="s">
        <v>87</v>
      </c>
      <c r="AW136" s="14" t="s">
        <v>38</v>
      </c>
      <c r="AX136" s="14" t="s">
        <v>77</v>
      </c>
      <c r="AY136" s="257" t="s">
        <v>167</v>
      </c>
    </row>
    <row r="137" s="13" customFormat="1">
      <c r="A137" s="13"/>
      <c r="B137" s="237"/>
      <c r="C137" s="238"/>
      <c r="D137" s="232" t="s">
        <v>181</v>
      </c>
      <c r="E137" s="239" t="s">
        <v>40</v>
      </c>
      <c r="F137" s="240" t="s">
        <v>210</v>
      </c>
      <c r="G137" s="238"/>
      <c r="H137" s="239" t="s">
        <v>40</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181</v>
      </c>
      <c r="AU137" s="246" t="s">
        <v>87</v>
      </c>
      <c r="AV137" s="13" t="s">
        <v>85</v>
      </c>
      <c r="AW137" s="13" t="s">
        <v>38</v>
      </c>
      <c r="AX137" s="13" t="s">
        <v>77</v>
      </c>
      <c r="AY137" s="246" t="s">
        <v>167</v>
      </c>
    </row>
    <row r="138" s="14" customFormat="1">
      <c r="A138" s="14"/>
      <c r="B138" s="247"/>
      <c r="C138" s="248"/>
      <c r="D138" s="232" t="s">
        <v>181</v>
      </c>
      <c r="E138" s="249" t="s">
        <v>40</v>
      </c>
      <c r="F138" s="250" t="s">
        <v>211</v>
      </c>
      <c r="G138" s="248"/>
      <c r="H138" s="251">
        <v>8.4529999999999994</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181</v>
      </c>
      <c r="AU138" s="257" t="s">
        <v>87</v>
      </c>
      <c r="AV138" s="14" t="s">
        <v>87</v>
      </c>
      <c r="AW138" s="14" t="s">
        <v>38</v>
      </c>
      <c r="AX138" s="14" t="s">
        <v>77</v>
      </c>
      <c r="AY138" s="257" t="s">
        <v>167</v>
      </c>
    </row>
    <row r="139" s="15" customFormat="1">
      <c r="A139" s="15"/>
      <c r="B139" s="258"/>
      <c r="C139" s="259"/>
      <c r="D139" s="232" t="s">
        <v>181</v>
      </c>
      <c r="E139" s="260" t="s">
        <v>40</v>
      </c>
      <c r="F139" s="261" t="s">
        <v>184</v>
      </c>
      <c r="G139" s="259"/>
      <c r="H139" s="262">
        <v>29.091999999999999</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181</v>
      </c>
      <c r="AU139" s="268" t="s">
        <v>87</v>
      </c>
      <c r="AV139" s="15" t="s">
        <v>175</v>
      </c>
      <c r="AW139" s="15" t="s">
        <v>38</v>
      </c>
      <c r="AX139" s="15" t="s">
        <v>85</v>
      </c>
      <c r="AY139" s="268" t="s">
        <v>167</v>
      </c>
    </row>
    <row r="140" s="2" customFormat="1" ht="24" customHeight="1">
      <c r="A140" s="39"/>
      <c r="B140" s="40"/>
      <c r="C140" s="219" t="s">
        <v>212</v>
      </c>
      <c r="D140" s="219" t="s">
        <v>170</v>
      </c>
      <c r="E140" s="220" t="s">
        <v>213</v>
      </c>
      <c r="F140" s="221" t="s">
        <v>214</v>
      </c>
      <c r="G140" s="222" t="s">
        <v>173</v>
      </c>
      <c r="H140" s="223">
        <v>29.091999999999999</v>
      </c>
      <c r="I140" s="224"/>
      <c r="J140" s="225">
        <f>ROUND(I140*H140,2)</f>
        <v>0</v>
      </c>
      <c r="K140" s="221" t="s">
        <v>174</v>
      </c>
      <c r="L140" s="45"/>
      <c r="M140" s="226" t="s">
        <v>40</v>
      </c>
      <c r="N140" s="227" t="s">
        <v>48</v>
      </c>
      <c r="O140" s="85"/>
      <c r="P140" s="228">
        <f>O140*H140</f>
        <v>0</v>
      </c>
      <c r="Q140" s="228">
        <v>0.017330000000000002</v>
      </c>
      <c r="R140" s="228">
        <f>Q140*H140</f>
        <v>0.50416435999999998</v>
      </c>
      <c r="S140" s="228">
        <v>0</v>
      </c>
      <c r="T140" s="229">
        <f>S140*H140</f>
        <v>0</v>
      </c>
      <c r="U140" s="39"/>
      <c r="V140" s="39"/>
      <c r="W140" s="39"/>
      <c r="X140" s="39"/>
      <c r="Y140" s="39"/>
      <c r="Z140" s="39"/>
      <c r="AA140" s="39"/>
      <c r="AB140" s="39"/>
      <c r="AC140" s="39"/>
      <c r="AD140" s="39"/>
      <c r="AE140" s="39"/>
      <c r="AR140" s="230" t="s">
        <v>175</v>
      </c>
      <c r="AT140" s="230" t="s">
        <v>170</v>
      </c>
      <c r="AU140" s="230" t="s">
        <v>87</v>
      </c>
      <c r="AY140" s="18" t="s">
        <v>167</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175</v>
      </c>
      <c r="BM140" s="230" t="s">
        <v>215</v>
      </c>
    </row>
    <row r="141" s="2" customFormat="1">
      <c r="A141" s="39"/>
      <c r="B141" s="40"/>
      <c r="C141" s="41"/>
      <c r="D141" s="232" t="s">
        <v>177</v>
      </c>
      <c r="E141" s="41"/>
      <c r="F141" s="233"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177</v>
      </c>
      <c r="AU141" s="18" t="s">
        <v>87</v>
      </c>
    </row>
    <row r="142" s="2" customFormat="1">
      <c r="A142" s="39"/>
      <c r="B142" s="40"/>
      <c r="C142" s="41"/>
      <c r="D142" s="232" t="s">
        <v>179</v>
      </c>
      <c r="E142" s="41"/>
      <c r="F142" s="236" t="s">
        <v>217</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179</v>
      </c>
      <c r="AU142" s="18" t="s">
        <v>87</v>
      </c>
    </row>
    <row r="143" s="13" customFormat="1">
      <c r="A143" s="13"/>
      <c r="B143" s="237"/>
      <c r="C143" s="238"/>
      <c r="D143" s="232" t="s">
        <v>181</v>
      </c>
      <c r="E143" s="239" t="s">
        <v>40</v>
      </c>
      <c r="F143" s="240" t="s">
        <v>203</v>
      </c>
      <c r="G143" s="238"/>
      <c r="H143" s="239" t="s">
        <v>40</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181</v>
      </c>
      <c r="AU143" s="246" t="s">
        <v>87</v>
      </c>
      <c r="AV143" s="13" t="s">
        <v>85</v>
      </c>
      <c r="AW143" s="13" t="s">
        <v>38</v>
      </c>
      <c r="AX143" s="13" t="s">
        <v>77</v>
      </c>
      <c r="AY143" s="246" t="s">
        <v>167</v>
      </c>
    </row>
    <row r="144" s="14" customFormat="1">
      <c r="A144" s="14"/>
      <c r="B144" s="247"/>
      <c r="C144" s="248"/>
      <c r="D144" s="232" t="s">
        <v>181</v>
      </c>
      <c r="E144" s="249" t="s">
        <v>40</v>
      </c>
      <c r="F144" s="250" t="s">
        <v>204</v>
      </c>
      <c r="G144" s="248"/>
      <c r="H144" s="251">
        <v>2.5579999999999998</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181</v>
      </c>
      <c r="AU144" s="257" t="s">
        <v>87</v>
      </c>
      <c r="AV144" s="14" t="s">
        <v>87</v>
      </c>
      <c r="AW144" s="14" t="s">
        <v>38</v>
      </c>
      <c r="AX144" s="14" t="s">
        <v>77</v>
      </c>
      <c r="AY144" s="257" t="s">
        <v>167</v>
      </c>
    </row>
    <row r="145" s="14" customFormat="1">
      <c r="A145" s="14"/>
      <c r="B145" s="247"/>
      <c r="C145" s="248"/>
      <c r="D145" s="232" t="s">
        <v>181</v>
      </c>
      <c r="E145" s="249" t="s">
        <v>40</v>
      </c>
      <c r="F145" s="250" t="s">
        <v>205</v>
      </c>
      <c r="G145" s="248"/>
      <c r="H145" s="251">
        <v>0.40000000000000002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181</v>
      </c>
      <c r="AU145" s="257" t="s">
        <v>87</v>
      </c>
      <c r="AV145" s="14" t="s">
        <v>87</v>
      </c>
      <c r="AW145" s="14" t="s">
        <v>38</v>
      </c>
      <c r="AX145" s="14" t="s">
        <v>77</v>
      </c>
      <c r="AY145" s="257" t="s">
        <v>167</v>
      </c>
    </row>
    <row r="146" s="13" customFormat="1">
      <c r="A146" s="13"/>
      <c r="B146" s="237"/>
      <c r="C146" s="238"/>
      <c r="D146" s="232" t="s">
        <v>181</v>
      </c>
      <c r="E146" s="239" t="s">
        <v>40</v>
      </c>
      <c r="F146" s="240" t="s">
        <v>206</v>
      </c>
      <c r="G146" s="238"/>
      <c r="H146" s="239" t="s">
        <v>40</v>
      </c>
      <c r="I146" s="241"/>
      <c r="J146" s="238"/>
      <c r="K146" s="238"/>
      <c r="L146" s="242"/>
      <c r="M146" s="243"/>
      <c r="N146" s="244"/>
      <c r="O146" s="244"/>
      <c r="P146" s="244"/>
      <c r="Q146" s="244"/>
      <c r="R146" s="244"/>
      <c r="S146" s="244"/>
      <c r="T146" s="245"/>
      <c r="U146" s="13"/>
      <c r="V146" s="13"/>
      <c r="W146" s="13"/>
      <c r="X146" s="13"/>
      <c r="Y146" s="13"/>
      <c r="Z146" s="13"/>
      <c r="AA146" s="13"/>
      <c r="AB146" s="13"/>
      <c r="AC146" s="13"/>
      <c r="AD146" s="13"/>
      <c r="AE146" s="13"/>
      <c r="AT146" s="246" t="s">
        <v>181</v>
      </c>
      <c r="AU146" s="246" t="s">
        <v>87</v>
      </c>
      <c r="AV146" s="13" t="s">
        <v>85</v>
      </c>
      <c r="AW146" s="13" t="s">
        <v>38</v>
      </c>
      <c r="AX146" s="13" t="s">
        <v>77</v>
      </c>
      <c r="AY146" s="246" t="s">
        <v>167</v>
      </c>
    </row>
    <row r="147" s="14" customFormat="1">
      <c r="A147" s="14"/>
      <c r="B147" s="247"/>
      <c r="C147" s="248"/>
      <c r="D147" s="232" t="s">
        <v>181</v>
      </c>
      <c r="E147" s="249" t="s">
        <v>40</v>
      </c>
      <c r="F147" s="250" t="s">
        <v>207</v>
      </c>
      <c r="G147" s="248"/>
      <c r="H147" s="251">
        <v>2.2650000000000001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181</v>
      </c>
      <c r="AU147" s="257" t="s">
        <v>87</v>
      </c>
      <c r="AV147" s="14" t="s">
        <v>87</v>
      </c>
      <c r="AW147" s="14" t="s">
        <v>38</v>
      </c>
      <c r="AX147" s="14" t="s">
        <v>77</v>
      </c>
      <c r="AY147" s="257" t="s">
        <v>167</v>
      </c>
    </row>
    <row r="148" s="13" customFormat="1">
      <c r="A148" s="13"/>
      <c r="B148" s="237"/>
      <c r="C148" s="238"/>
      <c r="D148" s="232" t="s">
        <v>181</v>
      </c>
      <c r="E148" s="239" t="s">
        <v>40</v>
      </c>
      <c r="F148" s="240" t="s">
        <v>208</v>
      </c>
      <c r="G148" s="238"/>
      <c r="H148" s="239" t="s">
        <v>40</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181</v>
      </c>
      <c r="AU148" s="246" t="s">
        <v>87</v>
      </c>
      <c r="AV148" s="13" t="s">
        <v>85</v>
      </c>
      <c r="AW148" s="13" t="s">
        <v>38</v>
      </c>
      <c r="AX148" s="13" t="s">
        <v>77</v>
      </c>
      <c r="AY148" s="246" t="s">
        <v>167</v>
      </c>
    </row>
    <row r="149" s="14" customFormat="1">
      <c r="A149" s="14"/>
      <c r="B149" s="247"/>
      <c r="C149" s="248"/>
      <c r="D149" s="232" t="s">
        <v>181</v>
      </c>
      <c r="E149" s="249" t="s">
        <v>40</v>
      </c>
      <c r="F149" s="250" t="s">
        <v>209</v>
      </c>
      <c r="G149" s="248"/>
      <c r="H149" s="251">
        <v>15.416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181</v>
      </c>
      <c r="AU149" s="257" t="s">
        <v>87</v>
      </c>
      <c r="AV149" s="14" t="s">
        <v>87</v>
      </c>
      <c r="AW149" s="14" t="s">
        <v>38</v>
      </c>
      <c r="AX149" s="14" t="s">
        <v>77</v>
      </c>
      <c r="AY149" s="257" t="s">
        <v>167</v>
      </c>
    </row>
    <row r="150" s="13" customFormat="1">
      <c r="A150" s="13"/>
      <c r="B150" s="237"/>
      <c r="C150" s="238"/>
      <c r="D150" s="232" t="s">
        <v>181</v>
      </c>
      <c r="E150" s="239" t="s">
        <v>40</v>
      </c>
      <c r="F150" s="240" t="s">
        <v>210</v>
      </c>
      <c r="G150" s="238"/>
      <c r="H150" s="239" t="s">
        <v>40</v>
      </c>
      <c r="I150" s="241"/>
      <c r="J150" s="238"/>
      <c r="K150" s="238"/>
      <c r="L150" s="242"/>
      <c r="M150" s="243"/>
      <c r="N150" s="244"/>
      <c r="O150" s="244"/>
      <c r="P150" s="244"/>
      <c r="Q150" s="244"/>
      <c r="R150" s="244"/>
      <c r="S150" s="244"/>
      <c r="T150" s="245"/>
      <c r="U150" s="13"/>
      <c r="V150" s="13"/>
      <c r="W150" s="13"/>
      <c r="X150" s="13"/>
      <c r="Y150" s="13"/>
      <c r="Z150" s="13"/>
      <c r="AA150" s="13"/>
      <c r="AB150" s="13"/>
      <c r="AC150" s="13"/>
      <c r="AD150" s="13"/>
      <c r="AE150" s="13"/>
      <c r="AT150" s="246" t="s">
        <v>181</v>
      </c>
      <c r="AU150" s="246" t="s">
        <v>87</v>
      </c>
      <c r="AV150" s="13" t="s">
        <v>85</v>
      </c>
      <c r="AW150" s="13" t="s">
        <v>38</v>
      </c>
      <c r="AX150" s="13" t="s">
        <v>77</v>
      </c>
      <c r="AY150" s="246" t="s">
        <v>167</v>
      </c>
    </row>
    <row r="151" s="14" customFormat="1">
      <c r="A151" s="14"/>
      <c r="B151" s="247"/>
      <c r="C151" s="248"/>
      <c r="D151" s="232" t="s">
        <v>181</v>
      </c>
      <c r="E151" s="249" t="s">
        <v>40</v>
      </c>
      <c r="F151" s="250" t="s">
        <v>211</v>
      </c>
      <c r="G151" s="248"/>
      <c r="H151" s="251">
        <v>8.4529999999999994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181</v>
      </c>
      <c r="AU151" s="257" t="s">
        <v>87</v>
      </c>
      <c r="AV151" s="14" t="s">
        <v>87</v>
      </c>
      <c r="AW151" s="14" t="s">
        <v>38</v>
      </c>
      <c r="AX151" s="14" t="s">
        <v>77</v>
      </c>
      <c r="AY151" s="257" t="s">
        <v>167</v>
      </c>
    </row>
    <row r="152" s="15" customFormat="1">
      <c r="A152" s="15"/>
      <c r="B152" s="258"/>
      <c r="C152" s="259"/>
      <c r="D152" s="232" t="s">
        <v>181</v>
      </c>
      <c r="E152" s="260" t="s">
        <v>40</v>
      </c>
      <c r="F152" s="261" t="s">
        <v>184</v>
      </c>
      <c r="G152" s="259"/>
      <c r="H152" s="262">
        <v>29.091999999999999</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181</v>
      </c>
      <c r="AU152" s="268" t="s">
        <v>87</v>
      </c>
      <c r="AV152" s="15" t="s">
        <v>175</v>
      </c>
      <c r="AW152" s="15" t="s">
        <v>38</v>
      </c>
      <c r="AX152" s="15" t="s">
        <v>85</v>
      </c>
      <c r="AY152" s="268" t="s">
        <v>167</v>
      </c>
    </row>
    <row r="153" s="2" customFormat="1" ht="16.5" customHeight="1">
      <c r="A153" s="39"/>
      <c r="B153" s="40"/>
      <c r="C153" s="219" t="s">
        <v>197</v>
      </c>
      <c r="D153" s="219" t="s">
        <v>170</v>
      </c>
      <c r="E153" s="220" t="s">
        <v>218</v>
      </c>
      <c r="F153" s="221" t="s">
        <v>219</v>
      </c>
      <c r="G153" s="222" t="s">
        <v>173</v>
      </c>
      <c r="H153" s="223">
        <v>16.251999999999999</v>
      </c>
      <c r="I153" s="224"/>
      <c r="J153" s="225">
        <f>ROUND(I153*H153,2)</f>
        <v>0</v>
      </c>
      <c r="K153" s="221" t="s">
        <v>174</v>
      </c>
      <c r="L153" s="45"/>
      <c r="M153" s="226" t="s">
        <v>40</v>
      </c>
      <c r="N153" s="227" t="s">
        <v>48</v>
      </c>
      <c r="O153" s="85"/>
      <c r="P153" s="228">
        <f>O153*H153</f>
        <v>0</v>
      </c>
      <c r="Q153" s="228">
        <v>0.0070400000000000003</v>
      </c>
      <c r="R153" s="228">
        <f>Q153*H153</f>
        <v>0.11441408</v>
      </c>
      <c r="S153" s="228">
        <v>0</v>
      </c>
      <c r="T153" s="229">
        <f>S153*H153</f>
        <v>0</v>
      </c>
      <c r="U153" s="39"/>
      <c r="V153" s="39"/>
      <c r="W153" s="39"/>
      <c r="X153" s="39"/>
      <c r="Y153" s="39"/>
      <c r="Z153" s="39"/>
      <c r="AA153" s="39"/>
      <c r="AB153" s="39"/>
      <c r="AC153" s="39"/>
      <c r="AD153" s="39"/>
      <c r="AE153" s="39"/>
      <c r="AR153" s="230" t="s">
        <v>175</v>
      </c>
      <c r="AT153" s="230" t="s">
        <v>170</v>
      </c>
      <c r="AU153" s="230" t="s">
        <v>87</v>
      </c>
      <c r="AY153" s="18" t="s">
        <v>167</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175</v>
      </c>
      <c r="BM153" s="230" t="s">
        <v>220</v>
      </c>
    </row>
    <row r="154" s="2" customFormat="1">
      <c r="A154" s="39"/>
      <c r="B154" s="40"/>
      <c r="C154" s="41"/>
      <c r="D154" s="232" t="s">
        <v>177</v>
      </c>
      <c r="E154" s="41"/>
      <c r="F154" s="233"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177</v>
      </c>
      <c r="AU154" s="18" t="s">
        <v>87</v>
      </c>
    </row>
    <row r="155" s="2" customFormat="1">
      <c r="A155" s="39"/>
      <c r="B155" s="40"/>
      <c r="C155" s="41"/>
      <c r="D155" s="232" t="s">
        <v>179</v>
      </c>
      <c r="E155" s="41"/>
      <c r="F155" s="236" t="s">
        <v>222</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179</v>
      </c>
      <c r="AU155" s="18" t="s">
        <v>87</v>
      </c>
    </row>
    <row r="156" s="13" customFormat="1">
      <c r="A156" s="13"/>
      <c r="B156" s="237"/>
      <c r="C156" s="238"/>
      <c r="D156" s="232" t="s">
        <v>181</v>
      </c>
      <c r="E156" s="239" t="s">
        <v>40</v>
      </c>
      <c r="F156" s="240" t="s">
        <v>223</v>
      </c>
      <c r="G156" s="238"/>
      <c r="H156" s="239" t="s">
        <v>40</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181</v>
      </c>
      <c r="AU156" s="246" t="s">
        <v>87</v>
      </c>
      <c r="AV156" s="13" t="s">
        <v>85</v>
      </c>
      <c r="AW156" s="13" t="s">
        <v>38</v>
      </c>
      <c r="AX156" s="13" t="s">
        <v>77</v>
      </c>
      <c r="AY156" s="246" t="s">
        <v>167</v>
      </c>
    </row>
    <row r="157" s="14" customFormat="1">
      <c r="A157" s="14"/>
      <c r="B157" s="247"/>
      <c r="C157" s="248"/>
      <c r="D157" s="232" t="s">
        <v>181</v>
      </c>
      <c r="E157" s="249" t="s">
        <v>40</v>
      </c>
      <c r="F157" s="250" t="s">
        <v>224</v>
      </c>
      <c r="G157" s="248"/>
      <c r="H157" s="251">
        <v>1.1200000000000001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181</v>
      </c>
      <c r="AU157" s="257" t="s">
        <v>87</v>
      </c>
      <c r="AV157" s="14" t="s">
        <v>87</v>
      </c>
      <c r="AW157" s="14" t="s">
        <v>38</v>
      </c>
      <c r="AX157" s="14" t="s">
        <v>77</v>
      </c>
      <c r="AY157" s="257" t="s">
        <v>167</v>
      </c>
    </row>
    <row r="158" s="13" customFormat="1">
      <c r="A158" s="13"/>
      <c r="B158" s="237"/>
      <c r="C158" s="238"/>
      <c r="D158" s="232" t="s">
        <v>181</v>
      </c>
      <c r="E158" s="239" t="s">
        <v>40</v>
      </c>
      <c r="F158" s="240" t="s">
        <v>225</v>
      </c>
      <c r="G158" s="238"/>
      <c r="H158" s="239" t="s">
        <v>40</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181</v>
      </c>
      <c r="AU158" s="246" t="s">
        <v>87</v>
      </c>
      <c r="AV158" s="13" t="s">
        <v>85</v>
      </c>
      <c r="AW158" s="13" t="s">
        <v>38</v>
      </c>
      <c r="AX158" s="13" t="s">
        <v>77</v>
      </c>
      <c r="AY158" s="246" t="s">
        <v>167</v>
      </c>
    </row>
    <row r="159" s="14" customFormat="1">
      <c r="A159" s="14"/>
      <c r="B159" s="247"/>
      <c r="C159" s="248"/>
      <c r="D159" s="232" t="s">
        <v>181</v>
      </c>
      <c r="E159" s="249" t="s">
        <v>40</v>
      </c>
      <c r="F159" s="250" t="s">
        <v>226</v>
      </c>
      <c r="G159" s="248"/>
      <c r="H159" s="251">
        <v>0.56000000000000005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181</v>
      </c>
      <c r="AU159" s="257" t="s">
        <v>87</v>
      </c>
      <c r="AV159" s="14" t="s">
        <v>87</v>
      </c>
      <c r="AW159" s="14" t="s">
        <v>38</v>
      </c>
      <c r="AX159" s="14" t="s">
        <v>77</v>
      </c>
      <c r="AY159" s="257" t="s">
        <v>167</v>
      </c>
    </row>
    <row r="160" s="13" customFormat="1">
      <c r="A160" s="13"/>
      <c r="B160" s="237"/>
      <c r="C160" s="238"/>
      <c r="D160" s="232" t="s">
        <v>181</v>
      </c>
      <c r="E160" s="239" t="s">
        <v>40</v>
      </c>
      <c r="F160" s="240" t="s">
        <v>227</v>
      </c>
      <c r="G160" s="238"/>
      <c r="H160" s="239" t="s">
        <v>40</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181</v>
      </c>
      <c r="AU160" s="246" t="s">
        <v>87</v>
      </c>
      <c r="AV160" s="13" t="s">
        <v>85</v>
      </c>
      <c r="AW160" s="13" t="s">
        <v>38</v>
      </c>
      <c r="AX160" s="13" t="s">
        <v>77</v>
      </c>
      <c r="AY160" s="246" t="s">
        <v>167</v>
      </c>
    </row>
    <row r="161" s="14" customFormat="1">
      <c r="A161" s="14"/>
      <c r="B161" s="247"/>
      <c r="C161" s="248"/>
      <c r="D161" s="232" t="s">
        <v>181</v>
      </c>
      <c r="E161" s="249" t="s">
        <v>40</v>
      </c>
      <c r="F161" s="250" t="s">
        <v>228</v>
      </c>
      <c r="G161" s="248"/>
      <c r="H161" s="251">
        <v>14.571999999999999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181</v>
      </c>
      <c r="AU161" s="257" t="s">
        <v>87</v>
      </c>
      <c r="AV161" s="14" t="s">
        <v>87</v>
      </c>
      <c r="AW161" s="14" t="s">
        <v>38</v>
      </c>
      <c r="AX161" s="14" t="s">
        <v>77</v>
      </c>
      <c r="AY161" s="257" t="s">
        <v>167</v>
      </c>
    </row>
    <row r="162" s="15" customFormat="1">
      <c r="A162" s="15"/>
      <c r="B162" s="258"/>
      <c r="C162" s="259"/>
      <c r="D162" s="232" t="s">
        <v>181</v>
      </c>
      <c r="E162" s="260" t="s">
        <v>40</v>
      </c>
      <c r="F162" s="261" t="s">
        <v>184</v>
      </c>
      <c r="G162" s="259"/>
      <c r="H162" s="262">
        <v>16.251999999999999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181</v>
      </c>
      <c r="AU162" s="268" t="s">
        <v>87</v>
      </c>
      <c r="AV162" s="15" t="s">
        <v>175</v>
      </c>
      <c r="AW162" s="15" t="s">
        <v>38</v>
      </c>
      <c r="AX162" s="15" t="s">
        <v>85</v>
      </c>
      <c r="AY162" s="268" t="s">
        <v>167</v>
      </c>
    </row>
    <row r="163" s="2" customFormat="1" ht="24" customHeight="1">
      <c r="A163" s="39"/>
      <c r="B163" s="40"/>
      <c r="C163" s="219" t="s">
        <v>229</v>
      </c>
      <c r="D163" s="219" t="s">
        <v>170</v>
      </c>
      <c r="E163" s="220" t="s">
        <v>230</v>
      </c>
      <c r="F163" s="221" t="s">
        <v>231</v>
      </c>
      <c r="G163" s="222" t="s">
        <v>173</v>
      </c>
      <c r="H163" s="223">
        <v>98.213999999999999</v>
      </c>
      <c r="I163" s="224"/>
      <c r="J163" s="225">
        <f>ROUND(I163*H163,2)</f>
        <v>0</v>
      </c>
      <c r="K163" s="221" t="s">
        <v>174</v>
      </c>
      <c r="L163" s="45"/>
      <c r="M163" s="226" t="s">
        <v>40</v>
      </c>
      <c r="N163" s="227" t="s">
        <v>48</v>
      </c>
      <c r="O163" s="85"/>
      <c r="P163" s="228">
        <f>O163*H163</f>
        <v>0</v>
      </c>
      <c r="Q163" s="228">
        <v>0.0014</v>
      </c>
      <c r="R163" s="228">
        <f>Q163*H163</f>
        <v>0.1374996</v>
      </c>
      <c r="S163" s="228">
        <v>0</v>
      </c>
      <c r="T163" s="229">
        <f>S163*H163</f>
        <v>0</v>
      </c>
      <c r="U163" s="39"/>
      <c r="V163" s="39"/>
      <c r="W163" s="39"/>
      <c r="X163" s="39"/>
      <c r="Y163" s="39"/>
      <c r="Z163" s="39"/>
      <c r="AA163" s="39"/>
      <c r="AB163" s="39"/>
      <c r="AC163" s="39"/>
      <c r="AD163" s="39"/>
      <c r="AE163" s="39"/>
      <c r="AR163" s="230" t="s">
        <v>175</v>
      </c>
      <c r="AT163" s="230" t="s">
        <v>170</v>
      </c>
      <c r="AU163" s="230" t="s">
        <v>87</v>
      </c>
      <c r="AY163" s="18" t="s">
        <v>167</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175</v>
      </c>
      <c r="BM163" s="230" t="s">
        <v>232</v>
      </c>
    </row>
    <row r="164" s="2" customFormat="1">
      <c r="A164" s="39"/>
      <c r="B164" s="40"/>
      <c r="C164" s="41"/>
      <c r="D164" s="232" t="s">
        <v>177</v>
      </c>
      <c r="E164" s="41"/>
      <c r="F164" s="233" t="s">
        <v>233</v>
      </c>
      <c r="G164" s="41"/>
      <c r="H164" s="41"/>
      <c r="I164" s="137"/>
      <c r="J164" s="41"/>
      <c r="K164" s="41"/>
      <c r="L164" s="45"/>
      <c r="M164" s="234"/>
      <c r="N164" s="235"/>
      <c r="O164" s="85"/>
      <c r="P164" s="85"/>
      <c r="Q164" s="85"/>
      <c r="R164" s="85"/>
      <c r="S164" s="85"/>
      <c r="T164" s="86"/>
      <c r="U164" s="39"/>
      <c r="V164" s="39"/>
      <c r="W164" s="39"/>
      <c r="X164" s="39"/>
      <c r="Y164" s="39"/>
      <c r="Z164" s="39"/>
      <c r="AA164" s="39"/>
      <c r="AB164" s="39"/>
      <c r="AC164" s="39"/>
      <c r="AD164" s="39"/>
      <c r="AE164" s="39"/>
      <c r="AT164" s="18" t="s">
        <v>177</v>
      </c>
      <c r="AU164" s="18" t="s">
        <v>87</v>
      </c>
    </row>
    <row r="165" s="13" customFormat="1">
      <c r="A165" s="13"/>
      <c r="B165" s="237"/>
      <c r="C165" s="238"/>
      <c r="D165" s="232" t="s">
        <v>181</v>
      </c>
      <c r="E165" s="239" t="s">
        <v>40</v>
      </c>
      <c r="F165" s="240" t="s">
        <v>203</v>
      </c>
      <c r="G165" s="238"/>
      <c r="H165" s="239" t="s">
        <v>40</v>
      </c>
      <c r="I165" s="241"/>
      <c r="J165" s="238"/>
      <c r="K165" s="238"/>
      <c r="L165" s="242"/>
      <c r="M165" s="243"/>
      <c r="N165" s="244"/>
      <c r="O165" s="244"/>
      <c r="P165" s="244"/>
      <c r="Q165" s="244"/>
      <c r="R165" s="244"/>
      <c r="S165" s="244"/>
      <c r="T165" s="245"/>
      <c r="U165" s="13"/>
      <c r="V165" s="13"/>
      <c r="W165" s="13"/>
      <c r="X165" s="13"/>
      <c r="Y165" s="13"/>
      <c r="Z165" s="13"/>
      <c r="AA165" s="13"/>
      <c r="AB165" s="13"/>
      <c r="AC165" s="13"/>
      <c r="AD165" s="13"/>
      <c r="AE165" s="13"/>
      <c r="AT165" s="246" t="s">
        <v>181</v>
      </c>
      <c r="AU165" s="246" t="s">
        <v>87</v>
      </c>
      <c r="AV165" s="13" t="s">
        <v>85</v>
      </c>
      <c r="AW165" s="13" t="s">
        <v>38</v>
      </c>
      <c r="AX165" s="13" t="s">
        <v>77</v>
      </c>
      <c r="AY165" s="246" t="s">
        <v>167</v>
      </c>
    </row>
    <row r="166" s="14" customFormat="1">
      <c r="A166" s="14"/>
      <c r="B166" s="247"/>
      <c r="C166" s="248"/>
      <c r="D166" s="232" t="s">
        <v>181</v>
      </c>
      <c r="E166" s="249" t="s">
        <v>40</v>
      </c>
      <c r="F166" s="250" t="s">
        <v>234</v>
      </c>
      <c r="G166" s="248"/>
      <c r="H166" s="251">
        <v>19.079999999999998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181</v>
      </c>
      <c r="AU166" s="257" t="s">
        <v>87</v>
      </c>
      <c r="AV166" s="14" t="s">
        <v>87</v>
      </c>
      <c r="AW166" s="14" t="s">
        <v>38</v>
      </c>
      <c r="AX166" s="14" t="s">
        <v>77</v>
      </c>
      <c r="AY166" s="257" t="s">
        <v>167</v>
      </c>
    </row>
    <row r="167" s="14" customFormat="1">
      <c r="A167" s="14"/>
      <c r="B167" s="247"/>
      <c r="C167" s="248"/>
      <c r="D167" s="232" t="s">
        <v>181</v>
      </c>
      <c r="E167" s="249" t="s">
        <v>40</v>
      </c>
      <c r="F167" s="250" t="s">
        <v>235</v>
      </c>
      <c r="G167" s="248"/>
      <c r="H167" s="251">
        <v>-4.7279999999999998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181</v>
      </c>
      <c r="AU167" s="257" t="s">
        <v>87</v>
      </c>
      <c r="AV167" s="14" t="s">
        <v>87</v>
      </c>
      <c r="AW167" s="14" t="s">
        <v>38</v>
      </c>
      <c r="AX167" s="14" t="s">
        <v>77</v>
      </c>
      <c r="AY167" s="257" t="s">
        <v>167</v>
      </c>
    </row>
    <row r="168" s="14" customFormat="1">
      <c r="A168" s="14"/>
      <c r="B168" s="247"/>
      <c r="C168" s="248"/>
      <c r="D168" s="232" t="s">
        <v>181</v>
      </c>
      <c r="E168" s="249" t="s">
        <v>40</v>
      </c>
      <c r="F168" s="250" t="s">
        <v>236</v>
      </c>
      <c r="G168" s="248"/>
      <c r="H168" s="251">
        <v>-1.1819999999999999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181</v>
      </c>
      <c r="AU168" s="257" t="s">
        <v>87</v>
      </c>
      <c r="AV168" s="14" t="s">
        <v>87</v>
      </c>
      <c r="AW168" s="14" t="s">
        <v>38</v>
      </c>
      <c r="AX168" s="14" t="s">
        <v>77</v>
      </c>
      <c r="AY168" s="257" t="s">
        <v>167</v>
      </c>
    </row>
    <row r="169" s="13" customFormat="1">
      <c r="A169" s="13"/>
      <c r="B169" s="237"/>
      <c r="C169" s="238"/>
      <c r="D169" s="232" t="s">
        <v>181</v>
      </c>
      <c r="E169" s="239" t="s">
        <v>40</v>
      </c>
      <c r="F169" s="240" t="s">
        <v>206</v>
      </c>
      <c r="G169" s="238"/>
      <c r="H169" s="239" t="s">
        <v>40</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181</v>
      </c>
      <c r="AU169" s="246" t="s">
        <v>87</v>
      </c>
      <c r="AV169" s="13" t="s">
        <v>85</v>
      </c>
      <c r="AW169" s="13" t="s">
        <v>38</v>
      </c>
      <c r="AX169" s="13" t="s">
        <v>77</v>
      </c>
      <c r="AY169" s="246" t="s">
        <v>167</v>
      </c>
    </row>
    <row r="170" s="14" customFormat="1">
      <c r="A170" s="14"/>
      <c r="B170" s="247"/>
      <c r="C170" s="248"/>
      <c r="D170" s="232" t="s">
        <v>181</v>
      </c>
      <c r="E170" s="249" t="s">
        <v>40</v>
      </c>
      <c r="F170" s="250" t="s">
        <v>237</v>
      </c>
      <c r="G170" s="248"/>
      <c r="H170" s="251">
        <v>16.695</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38</v>
      </c>
      <c r="AX170" s="14" t="s">
        <v>77</v>
      </c>
      <c r="AY170" s="257" t="s">
        <v>167</v>
      </c>
    </row>
    <row r="171" s="14" customFormat="1">
      <c r="A171" s="14"/>
      <c r="B171" s="247"/>
      <c r="C171" s="248"/>
      <c r="D171" s="232" t="s">
        <v>181</v>
      </c>
      <c r="E171" s="249" t="s">
        <v>40</v>
      </c>
      <c r="F171" s="250" t="s">
        <v>236</v>
      </c>
      <c r="G171" s="248"/>
      <c r="H171" s="251">
        <v>-1.1819999999999999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181</v>
      </c>
      <c r="AU171" s="257" t="s">
        <v>87</v>
      </c>
      <c r="AV171" s="14" t="s">
        <v>87</v>
      </c>
      <c r="AW171" s="14" t="s">
        <v>38</v>
      </c>
      <c r="AX171" s="14" t="s">
        <v>77</v>
      </c>
      <c r="AY171" s="257" t="s">
        <v>167</v>
      </c>
    </row>
    <row r="172" s="13" customFormat="1">
      <c r="A172" s="13"/>
      <c r="B172" s="237"/>
      <c r="C172" s="238"/>
      <c r="D172" s="232" t="s">
        <v>181</v>
      </c>
      <c r="E172" s="239" t="s">
        <v>40</v>
      </c>
      <c r="F172" s="240" t="s">
        <v>208</v>
      </c>
      <c r="G172" s="238"/>
      <c r="H172" s="239" t="s">
        <v>40</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181</v>
      </c>
      <c r="AU172" s="246" t="s">
        <v>87</v>
      </c>
      <c r="AV172" s="13" t="s">
        <v>85</v>
      </c>
      <c r="AW172" s="13" t="s">
        <v>38</v>
      </c>
      <c r="AX172" s="13" t="s">
        <v>77</v>
      </c>
      <c r="AY172" s="246" t="s">
        <v>167</v>
      </c>
    </row>
    <row r="173" s="14" customFormat="1">
      <c r="A173" s="14"/>
      <c r="B173" s="247"/>
      <c r="C173" s="248"/>
      <c r="D173" s="232" t="s">
        <v>181</v>
      </c>
      <c r="E173" s="249" t="s">
        <v>40</v>
      </c>
      <c r="F173" s="250" t="s">
        <v>238</v>
      </c>
      <c r="G173" s="248"/>
      <c r="H173" s="251">
        <v>42.051000000000002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181</v>
      </c>
      <c r="AU173" s="257" t="s">
        <v>87</v>
      </c>
      <c r="AV173" s="14" t="s">
        <v>87</v>
      </c>
      <c r="AW173" s="14" t="s">
        <v>38</v>
      </c>
      <c r="AX173" s="14" t="s">
        <v>77</v>
      </c>
      <c r="AY173" s="257" t="s">
        <v>167</v>
      </c>
    </row>
    <row r="174" s="14" customFormat="1">
      <c r="A174" s="14"/>
      <c r="B174" s="247"/>
      <c r="C174" s="248"/>
      <c r="D174" s="232" t="s">
        <v>181</v>
      </c>
      <c r="E174" s="249" t="s">
        <v>40</v>
      </c>
      <c r="F174" s="250" t="s">
        <v>239</v>
      </c>
      <c r="G174" s="248"/>
      <c r="H174" s="251">
        <v>-1.5760000000000001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181</v>
      </c>
      <c r="AU174" s="257" t="s">
        <v>87</v>
      </c>
      <c r="AV174" s="14" t="s">
        <v>87</v>
      </c>
      <c r="AW174" s="14" t="s">
        <v>38</v>
      </c>
      <c r="AX174" s="14" t="s">
        <v>77</v>
      </c>
      <c r="AY174" s="257" t="s">
        <v>167</v>
      </c>
    </row>
    <row r="175" s="14" customFormat="1">
      <c r="A175" s="14"/>
      <c r="B175" s="247"/>
      <c r="C175" s="248"/>
      <c r="D175" s="232" t="s">
        <v>181</v>
      </c>
      <c r="E175" s="249" t="s">
        <v>40</v>
      </c>
      <c r="F175" s="250" t="s">
        <v>240</v>
      </c>
      <c r="G175" s="248"/>
      <c r="H175" s="251">
        <v>-2.093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181</v>
      </c>
      <c r="AU175" s="257" t="s">
        <v>87</v>
      </c>
      <c r="AV175" s="14" t="s">
        <v>87</v>
      </c>
      <c r="AW175" s="14" t="s">
        <v>38</v>
      </c>
      <c r="AX175" s="14" t="s">
        <v>77</v>
      </c>
      <c r="AY175" s="257" t="s">
        <v>167</v>
      </c>
    </row>
    <row r="176" s="14" customFormat="1">
      <c r="A176" s="14"/>
      <c r="B176" s="247"/>
      <c r="C176" s="248"/>
      <c r="D176" s="232" t="s">
        <v>181</v>
      </c>
      <c r="E176" s="249" t="s">
        <v>40</v>
      </c>
      <c r="F176" s="250" t="s">
        <v>241</v>
      </c>
      <c r="G176" s="248"/>
      <c r="H176" s="251">
        <v>1.74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181</v>
      </c>
      <c r="AU176" s="257" t="s">
        <v>87</v>
      </c>
      <c r="AV176" s="14" t="s">
        <v>87</v>
      </c>
      <c r="AW176" s="14" t="s">
        <v>38</v>
      </c>
      <c r="AX176" s="14" t="s">
        <v>77</v>
      </c>
      <c r="AY176" s="257" t="s">
        <v>167</v>
      </c>
    </row>
    <row r="177" s="13" customFormat="1">
      <c r="A177" s="13"/>
      <c r="B177" s="237"/>
      <c r="C177" s="238"/>
      <c r="D177" s="232" t="s">
        <v>181</v>
      </c>
      <c r="E177" s="239" t="s">
        <v>40</v>
      </c>
      <c r="F177" s="240" t="s">
        <v>210</v>
      </c>
      <c r="G177" s="238"/>
      <c r="H177" s="239" t="s">
        <v>40</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181</v>
      </c>
      <c r="AU177" s="246" t="s">
        <v>87</v>
      </c>
      <c r="AV177" s="13" t="s">
        <v>85</v>
      </c>
      <c r="AW177" s="13" t="s">
        <v>38</v>
      </c>
      <c r="AX177" s="13" t="s">
        <v>77</v>
      </c>
      <c r="AY177" s="246" t="s">
        <v>167</v>
      </c>
    </row>
    <row r="178" s="14" customFormat="1">
      <c r="A178" s="14"/>
      <c r="B178" s="247"/>
      <c r="C178" s="248"/>
      <c r="D178" s="232" t="s">
        <v>181</v>
      </c>
      <c r="E178" s="249" t="s">
        <v>40</v>
      </c>
      <c r="F178" s="250" t="s">
        <v>242</v>
      </c>
      <c r="G178" s="248"/>
      <c r="H178" s="251">
        <v>31.27</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181</v>
      </c>
      <c r="AU178" s="257" t="s">
        <v>87</v>
      </c>
      <c r="AV178" s="14" t="s">
        <v>87</v>
      </c>
      <c r="AW178" s="14" t="s">
        <v>38</v>
      </c>
      <c r="AX178" s="14" t="s">
        <v>77</v>
      </c>
      <c r="AY178" s="257" t="s">
        <v>167</v>
      </c>
    </row>
    <row r="179" s="14" customFormat="1">
      <c r="A179" s="14"/>
      <c r="B179" s="247"/>
      <c r="C179" s="248"/>
      <c r="D179" s="232" t="s">
        <v>181</v>
      </c>
      <c r="E179" s="249" t="s">
        <v>40</v>
      </c>
      <c r="F179" s="250" t="s">
        <v>239</v>
      </c>
      <c r="G179" s="248"/>
      <c r="H179" s="251">
        <v>-1.5760000000000001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181</v>
      </c>
      <c r="AU179" s="257" t="s">
        <v>87</v>
      </c>
      <c r="AV179" s="14" t="s">
        <v>87</v>
      </c>
      <c r="AW179" s="14" t="s">
        <v>38</v>
      </c>
      <c r="AX179" s="14" t="s">
        <v>77</v>
      </c>
      <c r="AY179" s="257" t="s">
        <v>167</v>
      </c>
    </row>
    <row r="180" s="14" customFormat="1">
      <c r="A180" s="14"/>
      <c r="B180" s="247"/>
      <c r="C180" s="248"/>
      <c r="D180" s="232" t="s">
        <v>181</v>
      </c>
      <c r="E180" s="249" t="s">
        <v>40</v>
      </c>
      <c r="F180" s="250" t="s">
        <v>243</v>
      </c>
      <c r="G180" s="248"/>
      <c r="H180" s="251">
        <v>-2.0249999999999999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181</v>
      </c>
      <c r="AU180" s="257" t="s">
        <v>87</v>
      </c>
      <c r="AV180" s="14" t="s">
        <v>87</v>
      </c>
      <c r="AW180" s="14" t="s">
        <v>38</v>
      </c>
      <c r="AX180" s="14" t="s">
        <v>77</v>
      </c>
      <c r="AY180" s="257" t="s">
        <v>167</v>
      </c>
    </row>
    <row r="181" s="14" customFormat="1">
      <c r="A181" s="14"/>
      <c r="B181" s="247"/>
      <c r="C181" s="248"/>
      <c r="D181" s="232" t="s">
        <v>181</v>
      </c>
      <c r="E181" s="249" t="s">
        <v>40</v>
      </c>
      <c r="F181" s="250" t="s">
        <v>241</v>
      </c>
      <c r="G181" s="248"/>
      <c r="H181" s="251">
        <v>1.74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181</v>
      </c>
      <c r="AU181" s="257" t="s">
        <v>87</v>
      </c>
      <c r="AV181" s="14" t="s">
        <v>87</v>
      </c>
      <c r="AW181" s="14" t="s">
        <v>38</v>
      </c>
      <c r="AX181" s="14" t="s">
        <v>77</v>
      </c>
      <c r="AY181" s="257" t="s">
        <v>167</v>
      </c>
    </row>
    <row r="182" s="15" customFormat="1">
      <c r="A182" s="15"/>
      <c r="B182" s="258"/>
      <c r="C182" s="259"/>
      <c r="D182" s="232" t="s">
        <v>181</v>
      </c>
      <c r="E182" s="260" t="s">
        <v>40</v>
      </c>
      <c r="F182" s="261" t="s">
        <v>184</v>
      </c>
      <c r="G182" s="259"/>
      <c r="H182" s="262">
        <v>98.213999999999999</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181</v>
      </c>
      <c r="AU182" s="268" t="s">
        <v>87</v>
      </c>
      <c r="AV182" s="15" t="s">
        <v>175</v>
      </c>
      <c r="AW182" s="15" t="s">
        <v>38</v>
      </c>
      <c r="AX182" s="15" t="s">
        <v>85</v>
      </c>
      <c r="AY182" s="268" t="s">
        <v>167</v>
      </c>
    </row>
    <row r="183" s="2" customFormat="1" ht="24" customHeight="1">
      <c r="A183" s="39"/>
      <c r="B183" s="40"/>
      <c r="C183" s="219" t="s">
        <v>244</v>
      </c>
      <c r="D183" s="219" t="s">
        <v>170</v>
      </c>
      <c r="E183" s="220" t="s">
        <v>245</v>
      </c>
      <c r="F183" s="221" t="s">
        <v>246</v>
      </c>
      <c r="G183" s="222" t="s">
        <v>173</v>
      </c>
      <c r="H183" s="223">
        <v>98.213999999999999</v>
      </c>
      <c r="I183" s="224"/>
      <c r="J183" s="225">
        <f>ROUND(I183*H183,2)</f>
        <v>0</v>
      </c>
      <c r="K183" s="221" t="s">
        <v>174</v>
      </c>
      <c r="L183" s="45"/>
      <c r="M183" s="226" t="s">
        <v>40</v>
      </c>
      <c r="N183" s="227" t="s">
        <v>48</v>
      </c>
      <c r="O183" s="85"/>
      <c r="P183" s="228">
        <f>O183*H183</f>
        <v>0</v>
      </c>
      <c r="Q183" s="228">
        <v>0.017330000000000002</v>
      </c>
      <c r="R183" s="228">
        <f>Q183*H183</f>
        <v>1.7020486200000002</v>
      </c>
      <c r="S183" s="228">
        <v>0</v>
      </c>
      <c r="T183" s="229">
        <f>S183*H183</f>
        <v>0</v>
      </c>
      <c r="U183" s="39"/>
      <c r="V183" s="39"/>
      <c r="W183" s="39"/>
      <c r="X183" s="39"/>
      <c r="Y183" s="39"/>
      <c r="Z183" s="39"/>
      <c r="AA183" s="39"/>
      <c r="AB183" s="39"/>
      <c r="AC183" s="39"/>
      <c r="AD183" s="39"/>
      <c r="AE183" s="39"/>
      <c r="AR183" s="230" t="s">
        <v>175</v>
      </c>
      <c r="AT183" s="230" t="s">
        <v>170</v>
      </c>
      <c r="AU183" s="230" t="s">
        <v>87</v>
      </c>
      <c r="AY183" s="18" t="s">
        <v>167</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175</v>
      </c>
      <c r="BM183" s="230" t="s">
        <v>247</v>
      </c>
    </row>
    <row r="184" s="2" customFormat="1">
      <c r="A184" s="39"/>
      <c r="B184" s="40"/>
      <c r="C184" s="41"/>
      <c r="D184" s="232" t="s">
        <v>177</v>
      </c>
      <c r="E184" s="41"/>
      <c r="F184" s="233" t="s">
        <v>248</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177</v>
      </c>
      <c r="AU184" s="18" t="s">
        <v>87</v>
      </c>
    </row>
    <row r="185" s="2" customFormat="1">
      <c r="A185" s="39"/>
      <c r="B185" s="40"/>
      <c r="C185" s="41"/>
      <c r="D185" s="232" t="s">
        <v>179</v>
      </c>
      <c r="E185" s="41"/>
      <c r="F185" s="236" t="s">
        <v>217</v>
      </c>
      <c r="G185" s="41"/>
      <c r="H185" s="41"/>
      <c r="I185" s="137"/>
      <c r="J185" s="41"/>
      <c r="K185" s="41"/>
      <c r="L185" s="45"/>
      <c r="M185" s="234"/>
      <c r="N185" s="235"/>
      <c r="O185" s="85"/>
      <c r="P185" s="85"/>
      <c r="Q185" s="85"/>
      <c r="R185" s="85"/>
      <c r="S185" s="85"/>
      <c r="T185" s="86"/>
      <c r="U185" s="39"/>
      <c r="V185" s="39"/>
      <c r="W185" s="39"/>
      <c r="X185" s="39"/>
      <c r="Y185" s="39"/>
      <c r="Z185" s="39"/>
      <c r="AA185" s="39"/>
      <c r="AB185" s="39"/>
      <c r="AC185" s="39"/>
      <c r="AD185" s="39"/>
      <c r="AE185" s="39"/>
      <c r="AT185" s="18" t="s">
        <v>179</v>
      </c>
      <c r="AU185" s="18" t="s">
        <v>87</v>
      </c>
    </row>
    <row r="186" s="13" customFormat="1">
      <c r="A186" s="13"/>
      <c r="B186" s="237"/>
      <c r="C186" s="238"/>
      <c r="D186" s="232" t="s">
        <v>181</v>
      </c>
      <c r="E186" s="239" t="s">
        <v>40</v>
      </c>
      <c r="F186" s="240" t="s">
        <v>203</v>
      </c>
      <c r="G186" s="238"/>
      <c r="H186" s="239" t="s">
        <v>40</v>
      </c>
      <c r="I186" s="241"/>
      <c r="J186" s="238"/>
      <c r="K186" s="238"/>
      <c r="L186" s="242"/>
      <c r="M186" s="243"/>
      <c r="N186" s="244"/>
      <c r="O186" s="244"/>
      <c r="P186" s="244"/>
      <c r="Q186" s="244"/>
      <c r="R186" s="244"/>
      <c r="S186" s="244"/>
      <c r="T186" s="245"/>
      <c r="U186" s="13"/>
      <c r="V186" s="13"/>
      <c r="W186" s="13"/>
      <c r="X186" s="13"/>
      <c r="Y186" s="13"/>
      <c r="Z186" s="13"/>
      <c r="AA186" s="13"/>
      <c r="AB186" s="13"/>
      <c r="AC186" s="13"/>
      <c r="AD186" s="13"/>
      <c r="AE186" s="13"/>
      <c r="AT186" s="246" t="s">
        <v>181</v>
      </c>
      <c r="AU186" s="246" t="s">
        <v>87</v>
      </c>
      <c r="AV186" s="13" t="s">
        <v>85</v>
      </c>
      <c r="AW186" s="13" t="s">
        <v>38</v>
      </c>
      <c r="AX186" s="13" t="s">
        <v>77</v>
      </c>
      <c r="AY186" s="246" t="s">
        <v>167</v>
      </c>
    </row>
    <row r="187" s="14" customFormat="1">
      <c r="A187" s="14"/>
      <c r="B187" s="247"/>
      <c r="C187" s="248"/>
      <c r="D187" s="232" t="s">
        <v>181</v>
      </c>
      <c r="E187" s="249" t="s">
        <v>40</v>
      </c>
      <c r="F187" s="250" t="s">
        <v>234</v>
      </c>
      <c r="G187" s="248"/>
      <c r="H187" s="251">
        <v>19.079999999999998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181</v>
      </c>
      <c r="AU187" s="257" t="s">
        <v>87</v>
      </c>
      <c r="AV187" s="14" t="s">
        <v>87</v>
      </c>
      <c r="AW187" s="14" t="s">
        <v>38</v>
      </c>
      <c r="AX187" s="14" t="s">
        <v>77</v>
      </c>
      <c r="AY187" s="257" t="s">
        <v>167</v>
      </c>
    </row>
    <row r="188" s="14" customFormat="1">
      <c r="A188" s="14"/>
      <c r="B188" s="247"/>
      <c r="C188" s="248"/>
      <c r="D188" s="232" t="s">
        <v>181</v>
      </c>
      <c r="E188" s="249" t="s">
        <v>40</v>
      </c>
      <c r="F188" s="250" t="s">
        <v>235</v>
      </c>
      <c r="G188" s="248"/>
      <c r="H188" s="251">
        <v>-4.7279999999999998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181</v>
      </c>
      <c r="AU188" s="257" t="s">
        <v>87</v>
      </c>
      <c r="AV188" s="14" t="s">
        <v>87</v>
      </c>
      <c r="AW188" s="14" t="s">
        <v>38</v>
      </c>
      <c r="AX188" s="14" t="s">
        <v>77</v>
      </c>
      <c r="AY188" s="257" t="s">
        <v>167</v>
      </c>
    </row>
    <row r="189" s="14" customFormat="1">
      <c r="A189" s="14"/>
      <c r="B189" s="247"/>
      <c r="C189" s="248"/>
      <c r="D189" s="232" t="s">
        <v>181</v>
      </c>
      <c r="E189" s="249" t="s">
        <v>40</v>
      </c>
      <c r="F189" s="250" t="s">
        <v>236</v>
      </c>
      <c r="G189" s="248"/>
      <c r="H189" s="251">
        <v>-1.1819999999999999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181</v>
      </c>
      <c r="AU189" s="257" t="s">
        <v>87</v>
      </c>
      <c r="AV189" s="14" t="s">
        <v>87</v>
      </c>
      <c r="AW189" s="14" t="s">
        <v>38</v>
      </c>
      <c r="AX189" s="14" t="s">
        <v>77</v>
      </c>
      <c r="AY189" s="257" t="s">
        <v>167</v>
      </c>
    </row>
    <row r="190" s="13" customFormat="1">
      <c r="A190" s="13"/>
      <c r="B190" s="237"/>
      <c r="C190" s="238"/>
      <c r="D190" s="232" t="s">
        <v>181</v>
      </c>
      <c r="E190" s="239" t="s">
        <v>40</v>
      </c>
      <c r="F190" s="240" t="s">
        <v>206</v>
      </c>
      <c r="G190" s="238"/>
      <c r="H190" s="239" t="s">
        <v>40</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181</v>
      </c>
      <c r="AU190" s="246" t="s">
        <v>87</v>
      </c>
      <c r="AV190" s="13" t="s">
        <v>85</v>
      </c>
      <c r="AW190" s="13" t="s">
        <v>38</v>
      </c>
      <c r="AX190" s="13" t="s">
        <v>77</v>
      </c>
      <c r="AY190" s="246" t="s">
        <v>167</v>
      </c>
    </row>
    <row r="191" s="14" customFormat="1">
      <c r="A191" s="14"/>
      <c r="B191" s="247"/>
      <c r="C191" s="248"/>
      <c r="D191" s="232" t="s">
        <v>181</v>
      </c>
      <c r="E191" s="249" t="s">
        <v>40</v>
      </c>
      <c r="F191" s="250" t="s">
        <v>237</v>
      </c>
      <c r="G191" s="248"/>
      <c r="H191" s="251">
        <v>16.695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181</v>
      </c>
      <c r="AU191" s="257" t="s">
        <v>87</v>
      </c>
      <c r="AV191" s="14" t="s">
        <v>87</v>
      </c>
      <c r="AW191" s="14" t="s">
        <v>38</v>
      </c>
      <c r="AX191" s="14" t="s">
        <v>77</v>
      </c>
      <c r="AY191" s="257" t="s">
        <v>167</v>
      </c>
    </row>
    <row r="192" s="14" customFormat="1">
      <c r="A192" s="14"/>
      <c r="B192" s="247"/>
      <c r="C192" s="248"/>
      <c r="D192" s="232" t="s">
        <v>181</v>
      </c>
      <c r="E192" s="249" t="s">
        <v>40</v>
      </c>
      <c r="F192" s="250" t="s">
        <v>236</v>
      </c>
      <c r="G192" s="248"/>
      <c r="H192" s="251">
        <v>-1.1819999999999999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181</v>
      </c>
      <c r="AU192" s="257" t="s">
        <v>87</v>
      </c>
      <c r="AV192" s="14" t="s">
        <v>87</v>
      </c>
      <c r="AW192" s="14" t="s">
        <v>38</v>
      </c>
      <c r="AX192" s="14" t="s">
        <v>77</v>
      </c>
      <c r="AY192" s="257" t="s">
        <v>167</v>
      </c>
    </row>
    <row r="193" s="13" customFormat="1">
      <c r="A193" s="13"/>
      <c r="B193" s="237"/>
      <c r="C193" s="238"/>
      <c r="D193" s="232" t="s">
        <v>181</v>
      </c>
      <c r="E193" s="239" t="s">
        <v>40</v>
      </c>
      <c r="F193" s="240" t="s">
        <v>208</v>
      </c>
      <c r="G193" s="238"/>
      <c r="H193" s="239" t="s">
        <v>40</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181</v>
      </c>
      <c r="AU193" s="246" t="s">
        <v>87</v>
      </c>
      <c r="AV193" s="13" t="s">
        <v>85</v>
      </c>
      <c r="AW193" s="13" t="s">
        <v>38</v>
      </c>
      <c r="AX193" s="13" t="s">
        <v>77</v>
      </c>
      <c r="AY193" s="246" t="s">
        <v>167</v>
      </c>
    </row>
    <row r="194" s="14" customFormat="1">
      <c r="A194" s="14"/>
      <c r="B194" s="247"/>
      <c r="C194" s="248"/>
      <c r="D194" s="232" t="s">
        <v>181</v>
      </c>
      <c r="E194" s="249" t="s">
        <v>40</v>
      </c>
      <c r="F194" s="250" t="s">
        <v>238</v>
      </c>
      <c r="G194" s="248"/>
      <c r="H194" s="251">
        <v>42.051000000000002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181</v>
      </c>
      <c r="AU194" s="257" t="s">
        <v>87</v>
      </c>
      <c r="AV194" s="14" t="s">
        <v>87</v>
      </c>
      <c r="AW194" s="14" t="s">
        <v>38</v>
      </c>
      <c r="AX194" s="14" t="s">
        <v>77</v>
      </c>
      <c r="AY194" s="257" t="s">
        <v>167</v>
      </c>
    </row>
    <row r="195" s="14" customFormat="1">
      <c r="A195" s="14"/>
      <c r="B195" s="247"/>
      <c r="C195" s="248"/>
      <c r="D195" s="232" t="s">
        <v>181</v>
      </c>
      <c r="E195" s="249" t="s">
        <v>40</v>
      </c>
      <c r="F195" s="250" t="s">
        <v>239</v>
      </c>
      <c r="G195" s="248"/>
      <c r="H195" s="251">
        <v>-1.5760000000000001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181</v>
      </c>
      <c r="AU195" s="257" t="s">
        <v>87</v>
      </c>
      <c r="AV195" s="14" t="s">
        <v>87</v>
      </c>
      <c r="AW195" s="14" t="s">
        <v>38</v>
      </c>
      <c r="AX195" s="14" t="s">
        <v>77</v>
      </c>
      <c r="AY195" s="257" t="s">
        <v>167</v>
      </c>
    </row>
    <row r="196" s="14" customFormat="1">
      <c r="A196" s="14"/>
      <c r="B196" s="247"/>
      <c r="C196" s="248"/>
      <c r="D196" s="232" t="s">
        <v>181</v>
      </c>
      <c r="E196" s="249" t="s">
        <v>40</v>
      </c>
      <c r="F196" s="250" t="s">
        <v>240</v>
      </c>
      <c r="G196" s="248"/>
      <c r="H196" s="251">
        <v>-2.093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181</v>
      </c>
      <c r="AU196" s="257" t="s">
        <v>87</v>
      </c>
      <c r="AV196" s="14" t="s">
        <v>87</v>
      </c>
      <c r="AW196" s="14" t="s">
        <v>38</v>
      </c>
      <c r="AX196" s="14" t="s">
        <v>77</v>
      </c>
      <c r="AY196" s="257" t="s">
        <v>167</v>
      </c>
    </row>
    <row r="197" s="14" customFormat="1">
      <c r="A197" s="14"/>
      <c r="B197" s="247"/>
      <c r="C197" s="248"/>
      <c r="D197" s="232" t="s">
        <v>181</v>
      </c>
      <c r="E197" s="249" t="s">
        <v>40</v>
      </c>
      <c r="F197" s="250" t="s">
        <v>241</v>
      </c>
      <c r="G197" s="248"/>
      <c r="H197" s="251">
        <v>1.74</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3" customFormat="1">
      <c r="A198" s="13"/>
      <c r="B198" s="237"/>
      <c r="C198" s="238"/>
      <c r="D198" s="232" t="s">
        <v>181</v>
      </c>
      <c r="E198" s="239" t="s">
        <v>40</v>
      </c>
      <c r="F198" s="240" t="s">
        <v>210</v>
      </c>
      <c r="G198" s="238"/>
      <c r="H198" s="239" t="s">
        <v>40</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181</v>
      </c>
      <c r="AU198" s="246" t="s">
        <v>87</v>
      </c>
      <c r="AV198" s="13" t="s">
        <v>85</v>
      </c>
      <c r="AW198" s="13" t="s">
        <v>38</v>
      </c>
      <c r="AX198" s="13" t="s">
        <v>77</v>
      </c>
      <c r="AY198" s="246" t="s">
        <v>167</v>
      </c>
    </row>
    <row r="199" s="14" customFormat="1">
      <c r="A199" s="14"/>
      <c r="B199" s="247"/>
      <c r="C199" s="248"/>
      <c r="D199" s="232" t="s">
        <v>181</v>
      </c>
      <c r="E199" s="249" t="s">
        <v>40</v>
      </c>
      <c r="F199" s="250" t="s">
        <v>242</v>
      </c>
      <c r="G199" s="248"/>
      <c r="H199" s="251">
        <v>31.27</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181</v>
      </c>
      <c r="AU199" s="257" t="s">
        <v>87</v>
      </c>
      <c r="AV199" s="14" t="s">
        <v>87</v>
      </c>
      <c r="AW199" s="14" t="s">
        <v>38</v>
      </c>
      <c r="AX199" s="14" t="s">
        <v>77</v>
      </c>
      <c r="AY199" s="257" t="s">
        <v>167</v>
      </c>
    </row>
    <row r="200" s="14" customFormat="1">
      <c r="A200" s="14"/>
      <c r="B200" s="247"/>
      <c r="C200" s="248"/>
      <c r="D200" s="232" t="s">
        <v>181</v>
      </c>
      <c r="E200" s="249" t="s">
        <v>40</v>
      </c>
      <c r="F200" s="250" t="s">
        <v>239</v>
      </c>
      <c r="G200" s="248"/>
      <c r="H200" s="251">
        <v>-1.5760000000000001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181</v>
      </c>
      <c r="AU200" s="257" t="s">
        <v>87</v>
      </c>
      <c r="AV200" s="14" t="s">
        <v>87</v>
      </c>
      <c r="AW200" s="14" t="s">
        <v>38</v>
      </c>
      <c r="AX200" s="14" t="s">
        <v>77</v>
      </c>
      <c r="AY200" s="257" t="s">
        <v>167</v>
      </c>
    </row>
    <row r="201" s="14" customFormat="1">
      <c r="A201" s="14"/>
      <c r="B201" s="247"/>
      <c r="C201" s="248"/>
      <c r="D201" s="232" t="s">
        <v>181</v>
      </c>
      <c r="E201" s="249" t="s">
        <v>40</v>
      </c>
      <c r="F201" s="250" t="s">
        <v>243</v>
      </c>
      <c r="G201" s="248"/>
      <c r="H201" s="251">
        <v>-2.0249999999999999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181</v>
      </c>
      <c r="AU201" s="257" t="s">
        <v>87</v>
      </c>
      <c r="AV201" s="14" t="s">
        <v>87</v>
      </c>
      <c r="AW201" s="14" t="s">
        <v>38</v>
      </c>
      <c r="AX201" s="14" t="s">
        <v>77</v>
      </c>
      <c r="AY201" s="257" t="s">
        <v>167</v>
      </c>
    </row>
    <row r="202" s="14" customFormat="1">
      <c r="A202" s="14"/>
      <c r="B202" s="247"/>
      <c r="C202" s="248"/>
      <c r="D202" s="232" t="s">
        <v>181</v>
      </c>
      <c r="E202" s="249" t="s">
        <v>40</v>
      </c>
      <c r="F202" s="250" t="s">
        <v>241</v>
      </c>
      <c r="G202" s="248"/>
      <c r="H202" s="251">
        <v>1.74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181</v>
      </c>
      <c r="AU202" s="257" t="s">
        <v>87</v>
      </c>
      <c r="AV202" s="14" t="s">
        <v>87</v>
      </c>
      <c r="AW202" s="14" t="s">
        <v>38</v>
      </c>
      <c r="AX202" s="14" t="s">
        <v>77</v>
      </c>
      <c r="AY202" s="257" t="s">
        <v>167</v>
      </c>
    </row>
    <row r="203" s="15" customFormat="1">
      <c r="A203" s="15"/>
      <c r="B203" s="258"/>
      <c r="C203" s="259"/>
      <c r="D203" s="232" t="s">
        <v>181</v>
      </c>
      <c r="E203" s="260" t="s">
        <v>40</v>
      </c>
      <c r="F203" s="261" t="s">
        <v>184</v>
      </c>
      <c r="G203" s="259"/>
      <c r="H203" s="262">
        <v>98.213999999999999</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181</v>
      </c>
      <c r="AU203" s="268" t="s">
        <v>87</v>
      </c>
      <c r="AV203" s="15" t="s">
        <v>175</v>
      </c>
      <c r="AW203" s="15" t="s">
        <v>38</v>
      </c>
      <c r="AX203" s="15" t="s">
        <v>85</v>
      </c>
      <c r="AY203" s="268" t="s">
        <v>167</v>
      </c>
    </row>
    <row r="204" s="2" customFormat="1" ht="24" customHeight="1">
      <c r="A204" s="39"/>
      <c r="B204" s="40"/>
      <c r="C204" s="219" t="s">
        <v>249</v>
      </c>
      <c r="D204" s="219" t="s">
        <v>170</v>
      </c>
      <c r="E204" s="220" t="s">
        <v>250</v>
      </c>
      <c r="F204" s="221" t="s">
        <v>251</v>
      </c>
      <c r="G204" s="222" t="s">
        <v>173</v>
      </c>
      <c r="H204" s="223">
        <v>98.213999999999999</v>
      </c>
      <c r="I204" s="224"/>
      <c r="J204" s="225">
        <f>ROUND(I204*H204,2)</f>
        <v>0</v>
      </c>
      <c r="K204" s="221" t="s">
        <v>174</v>
      </c>
      <c r="L204" s="45"/>
      <c r="M204" s="226" t="s">
        <v>40</v>
      </c>
      <c r="N204" s="227" t="s">
        <v>48</v>
      </c>
      <c r="O204" s="85"/>
      <c r="P204" s="228">
        <f>O204*H204</f>
        <v>0</v>
      </c>
      <c r="Q204" s="228">
        <v>0.0073499999999999998</v>
      </c>
      <c r="R204" s="228">
        <f>Q204*H204</f>
        <v>0.72187289999999993</v>
      </c>
      <c r="S204" s="228">
        <v>0</v>
      </c>
      <c r="T204" s="229">
        <f>S204*H204</f>
        <v>0</v>
      </c>
      <c r="U204" s="39"/>
      <c r="V204" s="39"/>
      <c r="W204" s="39"/>
      <c r="X204" s="39"/>
      <c r="Y204" s="39"/>
      <c r="Z204" s="39"/>
      <c r="AA204" s="39"/>
      <c r="AB204" s="39"/>
      <c r="AC204" s="39"/>
      <c r="AD204" s="39"/>
      <c r="AE204" s="39"/>
      <c r="AR204" s="230" t="s">
        <v>175</v>
      </c>
      <c r="AT204" s="230" t="s">
        <v>170</v>
      </c>
      <c r="AU204" s="230" t="s">
        <v>87</v>
      </c>
      <c r="AY204" s="18" t="s">
        <v>167</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175</v>
      </c>
      <c r="BM204" s="230" t="s">
        <v>252</v>
      </c>
    </row>
    <row r="205" s="2" customFormat="1">
      <c r="A205" s="39"/>
      <c r="B205" s="40"/>
      <c r="C205" s="41"/>
      <c r="D205" s="232" t="s">
        <v>177</v>
      </c>
      <c r="E205" s="41"/>
      <c r="F205" s="233" t="s">
        <v>253</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177</v>
      </c>
      <c r="AU205" s="18" t="s">
        <v>87</v>
      </c>
    </row>
    <row r="206" s="2" customFormat="1">
      <c r="A206" s="39"/>
      <c r="B206" s="40"/>
      <c r="C206" s="41"/>
      <c r="D206" s="232" t="s">
        <v>179</v>
      </c>
      <c r="E206" s="41"/>
      <c r="F206" s="236" t="s">
        <v>217</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179</v>
      </c>
      <c r="AU206" s="18" t="s">
        <v>87</v>
      </c>
    </row>
    <row r="207" s="13" customFormat="1">
      <c r="A207" s="13"/>
      <c r="B207" s="237"/>
      <c r="C207" s="238"/>
      <c r="D207" s="232" t="s">
        <v>181</v>
      </c>
      <c r="E207" s="239" t="s">
        <v>40</v>
      </c>
      <c r="F207" s="240" t="s">
        <v>203</v>
      </c>
      <c r="G207" s="238"/>
      <c r="H207" s="239" t="s">
        <v>40</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181</v>
      </c>
      <c r="AU207" s="246" t="s">
        <v>87</v>
      </c>
      <c r="AV207" s="13" t="s">
        <v>85</v>
      </c>
      <c r="AW207" s="13" t="s">
        <v>38</v>
      </c>
      <c r="AX207" s="13" t="s">
        <v>77</v>
      </c>
      <c r="AY207" s="246" t="s">
        <v>167</v>
      </c>
    </row>
    <row r="208" s="14" customFormat="1">
      <c r="A208" s="14"/>
      <c r="B208" s="247"/>
      <c r="C208" s="248"/>
      <c r="D208" s="232" t="s">
        <v>181</v>
      </c>
      <c r="E208" s="249" t="s">
        <v>40</v>
      </c>
      <c r="F208" s="250" t="s">
        <v>234</v>
      </c>
      <c r="G208" s="248"/>
      <c r="H208" s="251">
        <v>19.079999999999998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181</v>
      </c>
      <c r="AU208" s="257" t="s">
        <v>87</v>
      </c>
      <c r="AV208" s="14" t="s">
        <v>87</v>
      </c>
      <c r="AW208" s="14" t="s">
        <v>38</v>
      </c>
      <c r="AX208" s="14" t="s">
        <v>77</v>
      </c>
      <c r="AY208" s="257" t="s">
        <v>167</v>
      </c>
    </row>
    <row r="209" s="14" customFormat="1">
      <c r="A209" s="14"/>
      <c r="B209" s="247"/>
      <c r="C209" s="248"/>
      <c r="D209" s="232" t="s">
        <v>181</v>
      </c>
      <c r="E209" s="249" t="s">
        <v>40</v>
      </c>
      <c r="F209" s="250" t="s">
        <v>235</v>
      </c>
      <c r="G209" s="248"/>
      <c r="H209" s="251">
        <v>-4.7279999999999998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181</v>
      </c>
      <c r="AU209" s="257" t="s">
        <v>87</v>
      </c>
      <c r="AV209" s="14" t="s">
        <v>87</v>
      </c>
      <c r="AW209" s="14" t="s">
        <v>38</v>
      </c>
      <c r="AX209" s="14" t="s">
        <v>77</v>
      </c>
      <c r="AY209" s="257" t="s">
        <v>167</v>
      </c>
    </row>
    <row r="210" s="14" customFormat="1">
      <c r="A210" s="14"/>
      <c r="B210" s="247"/>
      <c r="C210" s="248"/>
      <c r="D210" s="232" t="s">
        <v>181</v>
      </c>
      <c r="E210" s="249" t="s">
        <v>40</v>
      </c>
      <c r="F210" s="250" t="s">
        <v>236</v>
      </c>
      <c r="G210" s="248"/>
      <c r="H210" s="251">
        <v>-1.1819999999999999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181</v>
      </c>
      <c r="AU210" s="257" t="s">
        <v>87</v>
      </c>
      <c r="AV210" s="14" t="s">
        <v>87</v>
      </c>
      <c r="AW210" s="14" t="s">
        <v>38</v>
      </c>
      <c r="AX210" s="14" t="s">
        <v>77</v>
      </c>
      <c r="AY210" s="257" t="s">
        <v>167</v>
      </c>
    </row>
    <row r="211" s="13" customFormat="1">
      <c r="A211" s="13"/>
      <c r="B211" s="237"/>
      <c r="C211" s="238"/>
      <c r="D211" s="232" t="s">
        <v>181</v>
      </c>
      <c r="E211" s="239" t="s">
        <v>40</v>
      </c>
      <c r="F211" s="240" t="s">
        <v>206</v>
      </c>
      <c r="G211" s="238"/>
      <c r="H211" s="239" t="s">
        <v>40</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181</v>
      </c>
      <c r="AU211" s="246" t="s">
        <v>87</v>
      </c>
      <c r="AV211" s="13" t="s">
        <v>85</v>
      </c>
      <c r="AW211" s="13" t="s">
        <v>38</v>
      </c>
      <c r="AX211" s="13" t="s">
        <v>77</v>
      </c>
      <c r="AY211" s="246" t="s">
        <v>167</v>
      </c>
    </row>
    <row r="212" s="14" customFormat="1">
      <c r="A212" s="14"/>
      <c r="B212" s="247"/>
      <c r="C212" s="248"/>
      <c r="D212" s="232" t="s">
        <v>181</v>
      </c>
      <c r="E212" s="249" t="s">
        <v>40</v>
      </c>
      <c r="F212" s="250" t="s">
        <v>237</v>
      </c>
      <c r="G212" s="248"/>
      <c r="H212" s="251">
        <v>16.695</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181</v>
      </c>
      <c r="AU212" s="257" t="s">
        <v>87</v>
      </c>
      <c r="AV212" s="14" t="s">
        <v>87</v>
      </c>
      <c r="AW212" s="14" t="s">
        <v>38</v>
      </c>
      <c r="AX212" s="14" t="s">
        <v>77</v>
      </c>
      <c r="AY212" s="257" t="s">
        <v>167</v>
      </c>
    </row>
    <row r="213" s="14" customFormat="1">
      <c r="A213" s="14"/>
      <c r="B213" s="247"/>
      <c r="C213" s="248"/>
      <c r="D213" s="232" t="s">
        <v>181</v>
      </c>
      <c r="E213" s="249" t="s">
        <v>40</v>
      </c>
      <c r="F213" s="250" t="s">
        <v>236</v>
      </c>
      <c r="G213" s="248"/>
      <c r="H213" s="251">
        <v>-1.1819999999999999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181</v>
      </c>
      <c r="AU213" s="257" t="s">
        <v>87</v>
      </c>
      <c r="AV213" s="14" t="s">
        <v>87</v>
      </c>
      <c r="AW213" s="14" t="s">
        <v>38</v>
      </c>
      <c r="AX213" s="14" t="s">
        <v>77</v>
      </c>
      <c r="AY213" s="257" t="s">
        <v>167</v>
      </c>
    </row>
    <row r="214" s="13" customFormat="1">
      <c r="A214" s="13"/>
      <c r="B214" s="237"/>
      <c r="C214" s="238"/>
      <c r="D214" s="232" t="s">
        <v>181</v>
      </c>
      <c r="E214" s="239" t="s">
        <v>40</v>
      </c>
      <c r="F214" s="240" t="s">
        <v>208</v>
      </c>
      <c r="G214" s="238"/>
      <c r="H214" s="239" t="s">
        <v>40</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181</v>
      </c>
      <c r="AU214" s="246" t="s">
        <v>87</v>
      </c>
      <c r="AV214" s="13" t="s">
        <v>85</v>
      </c>
      <c r="AW214" s="13" t="s">
        <v>38</v>
      </c>
      <c r="AX214" s="13" t="s">
        <v>77</v>
      </c>
      <c r="AY214" s="246" t="s">
        <v>167</v>
      </c>
    </row>
    <row r="215" s="14" customFormat="1">
      <c r="A215" s="14"/>
      <c r="B215" s="247"/>
      <c r="C215" s="248"/>
      <c r="D215" s="232" t="s">
        <v>181</v>
      </c>
      <c r="E215" s="249" t="s">
        <v>40</v>
      </c>
      <c r="F215" s="250" t="s">
        <v>238</v>
      </c>
      <c r="G215" s="248"/>
      <c r="H215" s="251">
        <v>42.051000000000002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181</v>
      </c>
      <c r="AU215" s="257" t="s">
        <v>87</v>
      </c>
      <c r="AV215" s="14" t="s">
        <v>87</v>
      </c>
      <c r="AW215" s="14" t="s">
        <v>38</v>
      </c>
      <c r="AX215" s="14" t="s">
        <v>77</v>
      </c>
      <c r="AY215" s="257" t="s">
        <v>167</v>
      </c>
    </row>
    <row r="216" s="14" customFormat="1">
      <c r="A216" s="14"/>
      <c r="B216" s="247"/>
      <c r="C216" s="248"/>
      <c r="D216" s="232" t="s">
        <v>181</v>
      </c>
      <c r="E216" s="249" t="s">
        <v>40</v>
      </c>
      <c r="F216" s="250" t="s">
        <v>239</v>
      </c>
      <c r="G216" s="248"/>
      <c r="H216" s="251">
        <v>-1.5760000000000001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181</v>
      </c>
      <c r="AU216" s="257" t="s">
        <v>87</v>
      </c>
      <c r="AV216" s="14" t="s">
        <v>87</v>
      </c>
      <c r="AW216" s="14" t="s">
        <v>38</v>
      </c>
      <c r="AX216" s="14" t="s">
        <v>77</v>
      </c>
      <c r="AY216" s="257" t="s">
        <v>167</v>
      </c>
    </row>
    <row r="217" s="14" customFormat="1">
      <c r="A217" s="14"/>
      <c r="B217" s="247"/>
      <c r="C217" s="248"/>
      <c r="D217" s="232" t="s">
        <v>181</v>
      </c>
      <c r="E217" s="249" t="s">
        <v>40</v>
      </c>
      <c r="F217" s="250" t="s">
        <v>240</v>
      </c>
      <c r="G217" s="248"/>
      <c r="H217" s="251">
        <v>-2.093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181</v>
      </c>
      <c r="AU217" s="257" t="s">
        <v>87</v>
      </c>
      <c r="AV217" s="14" t="s">
        <v>87</v>
      </c>
      <c r="AW217" s="14" t="s">
        <v>38</v>
      </c>
      <c r="AX217" s="14" t="s">
        <v>77</v>
      </c>
      <c r="AY217" s="257" t="s">
        <v>167</v>
      </c>
    </row>
    <row r="218" s="14" customFormat="1">
      <c r="A218" s="14"/>
      <c r="B218" s="247"/>
      <c r="C218" s="248"/>
      <c r="D218" s="232" t="s">
        <v>181</v>
      </c>
      <c r="E218" s="249" t="s">
        <v>40</v>
      </c>
      <c r="F218" s="250" t="s">
        <v>241</v>
      </c>
      <c r="G218" s="248"/>
      <c r="H218" s="251">
        <v>1.74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181</v>
      </c>
      <c r="AU218" s="257" t="s">
        <v>87</v>
      </c>
      <c r="AV218" s="14" t="s">
        <v>87</v>
      </c>
      <c r="AW218" s="14" t="s">
        <v>38</v>
      </c>
      <c r="AX218" s="14" t="s">
        <v>77</v>
      </c>
      <c r="AY218" s="257" t="s">
        <v>167</v>
      </c>
    </row>
    <row r="219" s="13" customFormat="1">
      <c r="A219" s="13"/>
      <c r="B219" s="237"/>
      <c r="C219" s="238"/>
      <c r="D219" s="232" t="s">
        <v>181</v>
      </c>
      <c r="E219" s="239" t="s">
        <v>40</v>
      </c>
      <c r="F219" s="240" t="s">
        <v>210</v>
      </c>
      <c r="G219" s="238"/>
      <c r="H219" s="239" t="s">
        <v>40</v>
      </c>
      <c r="I219" s="241"/>
      <c r="J219" s="238"/>
      <c r="K219" s="238"/>
      <c r="L219" s="242"/>
      <c r="M219" s="243"/>
      <c r="N219" s="244"/>
      <c r="O219" s="244"/>
      <c r="P219" s="244"/>
      <c r="Q219" s="244"/>
      <c r="R219" s="244"/>
      <c r="S219" s="244"/>
      <c r="T219" s="245"/>
      <c r="U219" s="13"/>
      <c r="V219" s="13"/>
      <c r="W219" s="13"/>
      <c r="X219" s="13"/>
      <c r="Y219" s="13"/>
      <c r="Z219" s="13"/>
      <c r="AA219" s="13"/>
      <c r="AB219" s="13"/>
      <c r="AC219" s="13"/>
      <c r="AD219" s="13"/>
      <c r="AE219" s="13"/>
      <c r="AT219" s="246" t="s">
        <v>181</v>
      </c>
      <c r="AU219" s="246" t="s">
        <v>87</v>
      </c>
      <c r="AV219" s="13" t="s">
        <v>85</v>
      </c>
      <c r="AW219" s="13" t="s">
        <v>38</v>
      </c>
      <c r="AX219" s="13" t="s">
        <v>77</v>
      </c>
      <c r="AY219" s="246" t="s">
        <v>167</v>
      </c>
    </row>
    <row r="220" s="14" customFormat="1">
      <c r="A220" s="14"/>
      <c r="B220" s="247"/>
      <c r="C220" s="248"/>
      <c r="D220" s="232" t="s">
        <v>181</v>
      </c>
      <c r="E220" s="249" t="s">
        <v>40</v>
      </c>
      <c r="F220" s="250" t="s">
        <v>242</v>
      </c>
      <c r="G220" s="248"/>
      <c r="H220" s="251">
        <v>31.27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181</v>
      </c>
      <c r="AU220" s="257" t="s">
        <v>87</v>
      </c>
      <c r="AV220" s="14" t="s">
        <v>87</v>
      </c>
      <c r="AW220" s="14" t="s">
        <v>38</v>
      </c>
      <c r="AX220" s="14" t="s">
        <v>77</v>
      </c>
      <c r="AY220" s="257" t="s">
        <v>167</v>
      </c>
    </row>
    <row r="221" s="14" customFormat="1">
      <c r="A221" s="14"/>
      <c r="B221" s="247"/>
      <c r="C221" s="248"/>
      <c r="D221" s="232" t="s">
        <v>181</v>
      </c>
      <c r="E221" s="249" t="s">
        <v>40</v>
      </c>
      <c r="F221" s="250" t="s">
        <v>239</v>
      </c>
      <c r="G221" s="248"/>
      <c r="H221" s="251">
        <v>-1.5760000000000001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181</v>
      </c>
      <c r="AU221" s="257" t="s">
        <v>87</v>
      </c>
      <c r="AV221" s="14" t="s">
        <v>87</v>
      </c>
      <c r="AW221" s="14" t="s">
        <v>38</v>
      </c>
      <c r="AX221" s="14" t="s">
        <v>77</v>
      </c>
      <c r="AY221" s="257" t="s">
        <v>167</v>
      </c>
    </row>
    <row r="222" s="14" customFormat="1">
      <c r="A222" s="14"/>
      <c r="B222" s="247"/>
      <c r="C222" s="248"/>
      <c r="D222" s="232" t="s">
        <v>181</v>
      </c>
      <c r="E222" s="249" t="s">
        <v>40</v>
      </c>
      <c r="F222" s="250" t="s">
        <v>243</v>
      </c>
      <c r="G222" s="248"/>
      <c r="H222" s="251">
        <v>-2.0249999999999999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181</v>
      </c>
      <c r="AU222" s="257" t="s">
        <v>87</v>
      </c>
      <c r="AV222" s="14" t="s">
        <v>87</v>
      </c>
      <c r="AW222" s="14" t="s">
        <v>38</v>
      </c>
      <c r="AX222" s="14" t="s">
        <v>77</v>
      </c>
      <c r="AY222" s="257" t="s">
        <v>167</v>
      </c>
    </row>
    <row r="223" s="14" customFormat="1">
      <c r="A223" s="14"/>
      <c r="B223" s="247"/>
      <c r="C223" s="248"/>
      <c r="D223" s="232" t="s">
        <v>181</v>
      </c>
      <c r="E223" s="249" t="s">
        <v>40</v>
      </c>
      <c r="F223" s="250" t="s">
        <v>241</v>
      </c>
      <c r="G223" s="248"/>
      <c r="H223" s="251">
        <v>1.74</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181</v>
      </c>
      <c r="AU223" s="257" t="s">
        <v>87</v>
      </c>
      <c r="AV223" s="14" t="s">
        <v>87</v>
      </c>
      <c r="AW223" s="14" t="s">
        <v>38</v>
      </c>
      <c r="AX223" s="14" t="s">
        <v>77</v>
      </c>
      <c r="AY223" s="257" t="s">
        <v>167</v>
      </c>
    </row>
    <row r="224" s="15" customFormat="1">
      <c r="A224" s="15"/>
      <c r="B224" s="258"/>
      <c r="C224" s="259"/>
      <c r="D224" s="232" t="s">
        <v>181</v>
      </c>
      <c r="E224" s="260" t="s">
        <v>40</v>
      </c>
      <c r="F224" s="261" t="s">
        <v>184</v>
      </c>
      <c r="G224" s="259"/>
      <c r="H224" s="262">
        <v>98.213999999999999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181</v>
      </c>
      <c r="AU224" s="268" t="s">
        <v>87</v>
      </c>
      <c r="AV224" s="15" t="s">
        <v>175</v>
      </c>
      <c r="AW224" s="15" t="s">
        <v>38</v>
      </c>
      <c r="AX224" s="15" t="s">
        <v>85</v>
      </c>
      <c r="AY224" s="268" t="s">
        <v>167</v>
      </c>
    </row>
    <row r="225" s="2" customFormat="1" ht="16.5" customHeight="1">
      <c r="A225" s="39"/>
      <c r="B225" s="40"/>
      <c r="C225" s="219" t="s">
        <v>254</v>
      </c>
      <c r="D225" s="219" t="s">
        <v>170</v>
      </c>
      <c r="E225" s="220" t="s">
        <v>255</v>
      </c>
      <c r="F225" s="221" t="s">
        <v>256</v>
      </c>
      <c r="G225" s="222" t="s">
        <v>173</v>
      </c>
      <c r="H225" s="223">
        <v>3.48</v>
      </c>
      <c r="I225" s="224"/>
      <c r="J225" s="225">
        <f>ROUND(I225*H225,2)</f>
        <v>0</v>
      </c>
      <c r="K225" s="221" t="s">
        <v>174</v>
      </c>
      <c r="L225" s="45"/>
      <c r="M225" s="226" t="s">
        <v>40</v>
      </c>
      <c r="N225" s="227" t="s">
        <v>48</v>
      </c>
      <c r="O225" s="85"/>
      <c r="P225" s="228">
        <f>O225*H225</f>
        <v>0</v>
      </c>
      <c r="Q225" s="228">
        <v>0.032730000000000002</v>
      </c>
      <c r="R225" s="228">
        <f>Q225*H225</f>
        <v>0.11390040000000001</v>
      </c>
      <c r="S225" s="228">
        <v>0</v>
      </c>
      <c r="T225" s="229">
        <f>S225*H225</f>
        <v>0</v>
      </c>
      <c r="U225" s="39"/>
      <c r="V225" s="39"/>
      <c r="W225" s="39"/>
      <c r="X225" s="39"/>
      <c r="Y225" s="39"/>
      <c r="Z225" s="39"/>
      <c r="AA225" s="39"/>
      <c r="AB225" s="39"/>
      <c r="AC225" s="39"/>
      <c r="AD225" s="39"/>
      <c r="AE225" s="39"/>
      <c r="AR225" s="230" t="s">
        <v>175</v>
      </c>
      <c r="AT225" s="230" t="s">
        <v>170</v>
      </c>
      <c r="AU225" s="230" t="s">
        <v>87</v>
      </c>
      <c r="AY225" s="18" t="s">
        <v>167</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175</v>
      </c>
      <c r="BM225" s="230" t="s">
        <v>257</v>
      </c>
    </row>
    <row r="226" s="2" customFormat="1">
      <c r="A226" s="39"/>
      <c r="B226" s="40"/>
      <c r="C226" s="41"/>
      <c r="D226" s="232" t="s">
        <v>177</v>
      </c>
      <c r="E226" s="41"/>
      <c r="F226" s="233"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177</v>
      </c>
      <c r="AU226" s="18" t="s">
        <v>87</v>
      </c>
    </row>
    <row r="227" s="2" customFormat="1">
      <c r="A227" s="39"/>
      <c r="B227" s="40"/>
      <c r="C227" s="41"/>
      <c r="D227" s="232" t="s">
        <v>179</v>
      </c>
      <c r="E227" s="41"/>
      <c r="F227" s="236" t="s">
        <v>259</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179</v>
      </c>
      <c r="AU227" s="18" t="s">
        <v>87</v>
      </c>
    </row>
    <row r="228" s="14" customFormat="1">
      <c r="A228" s="14"/>
      <c r="B228" s="247"/>
      <c r="C228" s="248"/>
      <c r="D228" s="232" t="s">
        <v>181</v>
      </c>
      <c r="E228" s="249" t="s">
        <v>40</v>
      </c>
      <c r="F228" s="250" t="s">
        <v>260</v>
      </c>
      <c r="G228" s="248"/>
      <c r="H228" s="251">
        <v>3.48</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181</v>
      </c>
      <c r="AU228" s="257" t="s">
        <v>87</v>
      </c>
      <c r="AV228" s="14" t="s">
        <v>87</v>
      </c>
      <c r="AW228" s="14" t="s">
        <v>38</v>
      </c>
      <c r="AX228" s="14" t="s">
        <v>77</v>
      </c>
      <c r="AY228" s="257" t="s">
        <v>167</v>
      </c>
    </row>
    <row r="229" s="15" customFormat="1">
      <c r="A229" s="15"/>
      <c r="B229" s="258"/>
      <c r="C229" s="259"/>
      <c r="D229" s="232" t="s">
        <v>181</v>
      </c>
      <c r="E229" s="260" t="s">
        <v>40</v>
      </c>
      <c r="F229" s="261" t="s">
        <v>184</v>
      </c>
      <c r="G229" s="259"/>
      <c r="H229" s="262">
        <v>3.48</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181</v>
      </c>
      <c r="AU229" s="268" t="s">
        <v>87</v>
      </c>
      <c r="AV229" s="15" t="s">
        <v>175</v>
      </c>
      <c r="AW229" s="15" t="s">
        <v>38</v>
      </c>
      <c r="AX229" s="15" t="s">
        <v>85</v>
      </c>
      <c r="AY229" s="268" t="s">
        <v>167</v>
      </c>
    </row>
    <row r="230" s="2" customFormat="1" ht="24" customHeight="1">
      <c r="A230" s="39"/>
      <c r="B230" s="40"/>
      <c r="C230" s="219" t="s">
        <v>261</v>
      </c>
      <c r="D230" s="219" t="s">
        <v>170</v>
      </c>
      <c r="E230" s="220" t="s">
        <v>262</v>
      </c>
      <c r="F230" s="221" t="s">
        <v>263</v>
      </c>
      <c r="G230" s="222" t="s">
        <v>173</v>
      </c>
      <c r="H230" s="223">
        <v>4.0499999999999998</v>
      </c>
      <c r="I230" s="224"/>
      <c r="J230" s="225">
        <f>ROUND(I230*H230,2)</f>
        <v>0</v>
      </c>
      <c r="K230" s="221" t="s">
        <v>174</v>
      </c>
      <c r="L230" s="45"/>
      <c r="M230" s="226" t="s">
        <v>40</v>
      </c>
      <c r="N230" s="227" t="s">
        <v>48</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175</v>
      </c>
      <c r="AT230" s="230" t="s">
        <v>170</v>
      </c>
      <c r="AU230" s="230" t="s">
        <v>87</v>
      </c>
      <c r="AY230" s="18" t="s">
        <v>167</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175</v>
      </c>
      <c r="BM230" s="230" t="s">
        <v>264</v>
      </c>
    </row>
    <row r="231" s="2" customFormat="1">
      <c r="A231" s="39"/>
      <c r="B231" s="40"/>
      <c r="C231" s="41"/>
      <c r="D231" s="232" t="s">
        <v>177</v>
      </c>
      <c r="E231" s="41"/>
      <c r="F231" s="233"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177</v>
      </c>
      <c r="AU231" s="18" t="s">
        <v>87</v>
      </c>
    </row>
    <row r="232" s="2" customFormat="1">
      <c r="A232" s="39"/>
      <c r="B232" s="40"/>
      <c r="C232" s="41"/>
      <c r="D232" s="232" t="s">
        <v>179</v>
      </c>
      <c r="E232" s="41"/>
      <c r="F232" s="236" t="s">
        <v>266</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179</v>
      </c>
      <c r="AU232" s="18" t="s">
        <v>87</v>
      </c>
    </row>
    <row r="233" s="13" customFormat="1">
      <c r="A233" s="13"/>
      <c r="B233" s="237"/>
      <c r="C233" s="238"/>
      <c r="D233" s="232" t="s">
        <v>181</v>
      </c>
      <c r="E233" s="239" t="s">
        <v>40</v>
      </c>
      <c r="F233" s="240" t="s">
        <v>267</v>
      </c>
      <c r="G233" s="238"/>
      <c r="H233" s="239" t="s">
        <v>40</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181</v>
      </c>
      <c r="AU233" s="246" t="s">
        <v>87</v>
      </c>
      <c r="AV233" s="13" t="s">
        <v>85</v>
      </c>
      <c r="AW233" s="13" t="s">
        <v>38</v>
      </c>
      <c r="AX233" s="13" t="s">
        <v>77</v>
      </c>
      <c r="AY233" s="246" t="s">
        <v>167</v>
      </c>
    </row>
    <row r="234" s="14" customFormat="1">
      <c r="A234" s="14"/>
      <c r="B234" s="247"/>
      <c r="C234" s="248"/>
      <c r="D234" s="232" t="s">
        <v>181</v>
      </c>
      <c r="E234" s="249" t="s">
        <v>40</v>
      </c>
      <c r="F234" s="250" t="s">
        <v>268</v>
      </c>
      <c r="G234" s="248"/>
      <c r="H234" s="251">
        <v>4.0499999999999998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181</v>
      </c>
      <c r="AU234" s="257" t="s">
        <v>87</v>
      </c>
      <c r="AV234" s="14" t="s">
        <v>87</v>
      </c>
      <c r="AW234" s="14" t="s">
        <v>38</v>
      </c>
      <c r="AX234" s="14" t="s">
        <v>77</v>
      </c>
      <c r="AY234" s="257" t="s">
        <v>167</v>
      </c>
    </row>
    <row r="235" s="15" customFormat="1">
      <c r="A235" s="15"/>
      <c r="B235" s="258"/>
      <c r="C235" s="259"/>
      <c r="D235" s="232" t="s">
        <v>181</v>
      </c>
      <c r="E235" s="260" t="s">
        <v>40</v>
      </c>
      <c r="F235" s="261" t="s">
        <v>184</v>
      </c>
      <c r="G235" s="259"/>
      <c r="H235" s="262">
        <v>4.0499999999999998</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181</v>
      </c>
      <c r="AU235" s="268" t="s">
        <v>87</v>
      </c>
      <c r="AV235" s="15" t="s">
        <v>175</v>
      </c>
      <c r="AW235" s="15" t="s">
        <v>38</v>
      </c>
      <c r="AX235" s="15" t="s">
        <v>85</v>
      </c>
      <c r="AY235" s="268" t="s">
        <v>167</v>
      </c>
    </row>
    <row r="236" s="2" customFormat="1" ht="24" customHeight="1">
      <c r="A236" s="39"/>
      <c r="B236" s="40"/>
      <c r="C236" s="219" t="s">
        <v>269</v>
      </c>
      <c r="D236" s="219" t="s">
        <v>170</v>
      </c>
      <c r="E236" s="220" t="s">
        <v>270</v>
      </c>
      <c r="F236" s="221" t="s">
        <v>271</v>
      </c>
      <c r="G236" s="222" t="s">
        <v>187</v>
      </c>
      <c r="H236" s="223">
        <v>46.219999999999999</v>
      </c>
      <c r="I236" s="224"/>
      <c r="J236" s="225">
        <f>ROUND(I236*H236,2)</f>
        <v>0</v>
      </c>
      <c r="K236" s="221" t="s">
        <v>174</v>
      </c>
      <c r="L236" s="45"/>
      <c r="M236" s="226" t="s">
        <v>40</v>
      </c>
      <c r="N236" s="227" t="s">
        <v>48</v>
      </c>
      <c r="O236" s="85"/>
      <c r="P236" s="228">
        <f>O236*H236</f>
        <v>0</v>
      </c>
      <c r="Q236" s="228">
        <v>0.0015</v>
      </c>
      <c r="R236" s="228">
        <f>Q236*H236</f>
        <v>0.069330000000000003</v>
      </c>
      <c r="S236" s="228">
        <v>0</v>
      </c>
      <c r="T236" s="229">
        <f>S236*H236</f>
        <v>0</v>
      </c>
      <c r="U236" s="39"/>
      <c r="V236" s="39"/>
      <c r="W236" s="39"/>
      <c r="X236" s="39"/>
      <c r="Y236" s="39"/>
      <c r="Z236" s="39"/>
      <c r="AA236" s="39"/>
      <c r="AB236" s="39"/>
      <c r="AC236" s="39"/>
      <c r="AD236" s="39"/>
      <c r="AE236" s="39"/>
      <c r="AR236" s="230" t="s">
        <v>175</v>
      </c>
      <c r="AT236" s="230" t="s">
        <v>170</v>
      </c>
      <c r="AU236" s="230" t="s">
        <v>87</v>
      </c>
      <c r="AY236" s="18" t="s">
        <v>167</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175</v>
      </c>
      <c r="BM236" s="230" t="s">
        <v>272</v>
      </c>
    </row>
    <row r="237" s="2" customFormat="1">
      <c r="A237" s="39"/>
      <c r="B237" s="40"/>
      <c r="C237" s="41"/>
      <c r="D237" s="232" t="s">
        <v>177</v>
      </c>
      <c r="E237" s="41"/>
      <c r="F237" s="233"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177</v>
      </c>
      <c r="AU237" s="18" t="s">
        <v>87</v>
      </c>
    </row>
    <row r="238" s="2" customFormat="1">
      <c r="A238" s="39"/>
      <c r="B238" s="40"/>
      <c r="C238" s="41"/>
      <c r="D238" s="232" t="s">
        <v>179</v>
      </c>
      <c r="E238" s="41"/>
      <c r="F238" s="236" t="s">
        <v>274</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179</v>
      </c>
      <c r="AU238" s="18" t="s">
        <v>87</v>
      </c>
    </row>
    <row r="239" s="14" customFormat="1">
      <c r="A239" s="14"/>
      <c r="B239" s="247"/>
      <c r="C239" s="248"/>
      <c r="D239" s="232" t="s">
        <v>181</v>
      </c>
      <c r="E239" s="249" t="s">
        <v>40</v>
      </c>
      <c r="F239" s="250" t="s">
        <v>275</v>
      </c>
      <c r="G239" s="248"/>
      <c r="H239" s="251">
        <v>28.440000000000001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181</v>
      </c>
      <c r="AU239" s="257" t="s">
        <v>87</v>
      </c>
      <c r="AV239" s="14" t="s">
        <v>87</v>
      </c>
      <c r="AW239" s="14" t="s">
        <v>38</v>
      </c>
      <c r="AX239" s="14" t="s">
        <v>77</v>
      </c>
      <c r="AY239" s="257" t="s">
        <v>167</v>
      </c>
    </row>
    <row r="240" s="14" customFormat="1">
      <c r="A240" s="14"/>
      <c r="B240" s="247"/>
      <c r="C240" s="248"/>
      <c r="D240" s="232" t="s">
        <v>181</v>
      </c>
      <c r="E240" s="249" t="s">
        <v>40</v>
      </c>
      <c r="F240" s="250" t="s">
        <v>276</v>
      </c>
      <c r="G240" s="248"/>
      <c r="H240" s="251">
        <v>9.0800000000000001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181</v>
      </c>
      <c r="AU240" s="257" t="s">
        <v>87</v>
      </c>
      <c r="AV240" s="14" t="s">
        <v>87</v>
      </c>
      <c r="AW240" s="14" t="s">
        <v>38</v>
      </c>
      <c r="AX240" s="14" t="s">
        <v>77</v>
      </c>
      <c r="AY240" s="257" t="s">
        <v>167</v>
      </c>
    </row>
    <row r="241" s="14" customFormat="1">
      <c r="A241" s="14"/>
      <c r="B241" s="247"/>
      <c r="C241" s="248"/>
      <c r="D241" s="232" t="s">
        <v>181</v>
      </c>
      <c r="E241" s="249" t="s">
        <v>40</v>
      </c>
      <c r="F241" s="250" t="s">
        <v>277</v>
      </c>
      <c r="G241" s="248"/>
      <c r="H241" s="251">
        <v>8.6999999999999993</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181</v>
      </c>
      <c r="AU241" s="257" t="s">
        <v>87</v>
      </c>
      <c r="AV241" s="14" t="s">
        <v>87</v>
      </c>
      <c r="AW241" s="14" t="s">
        <v>38</v>
      </c>
      <c r="AX241" s="14" t="s">
        <v>77</v>
      </c>
      <c r="AY241" s="257" t="s">
        <v>167</v>
      </c>
    </row>
    <row r="242" s="15" customFormat="1">
      <c r="A242" s="15"/>
      <c r="B242" s="258"/>
      <c r="C242" s="259"/>
      <c r="D242" s="232" t="s">
        <v>181</v>
      </c>
      <c r="E242" s="260" t="s">
        <v>40</v>
      </c>
      <c r="F242" s="261" t="s">
        <v>184</v>
      </c>
      <c r="G242" s="259"/>
      <c r="H242" s="262">
        <v>46.219999999999999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181</v>
      </c>
      <c r="AU242" s="268" t="s">
        <v>87</v>
      </c>
      <c r="AV242" s="15" t="s">
        <v>175</v>
      </c>
      <c r="AW242" s="15" t="s">
        <v>38</v>
      </c>
      <c r="AX242" s="15" t="s">
        <v>85</v>
      </c>
      <c r="AY242" s="268" t="s">
        <v>167</v>
      </c>
    </row>
    <row r="243" s="2" customFormat="1" ht="16.5" customHeight="1">
      <c r="A243" s="39"/>
      <c r="B243" s="40"/>
      <c r="C243" s="219" t="s">
        <v>278</v>
      </c>
      <c r="D243" s="219" t="s">
        <v>170</v>
      </c>
      <c r="E243" s="220" t="s">
        <v>279</v>
      </c>
      <c r="F243" s="221" t="s">
        <v>280</v>
      </c>
      <c r="G243" s="222" t="s">
        <v>173</v>
      </c>
      <c r="H243" s="223">
        <v>29.550000000000001</v>
      </c>
      <c r="I243" s="224"/>
      <c r="J243" s="225">
        <f>ROUND(I243*H243,2)</f>
        <v>0</v>
      </c>
      <c r="K243" s="221" t="s">
        <v>174</v>
      </c>
      <c r="L243" s="45"/>
      <c r="M243" s="226" t="s">
        <v>40</v>
      </c>
      <c r="N243" s="227" t="s">
        <v>48</v>
      </c>
      <c r="O243" s="85"/>
      <c r="P243" s="228">
        <f>O243*H243</f>
        <v>0</v>
      </c>
      <c r="Q243" s="228">
        <v>0.099000000000000005</v>
      </c>
      <c r="R243" s="228">
        <f>Q243*H243</f>
        <v>2.9254500000000001</v>
      </c>
      <c r="S243" s="228">
        <v>0</v>
      </c>
      <c r="T243" s="229">
        <f>S243*H243</f>
        <v>0</v>
      </c>
      <c r="U243" s="39"/>
      <c r="V243" s="39"/>
      <c r="W243" s="39"/>
      <c r="X243" s="39"/>
      <c r="Y243" s="39"/>
      <c r="Z243" s="39"/>
      <c r="AA243" s="39"/>
      <c r="AB243" s="39"/>
      <c r="AC243" s="39"/>
      <c r="AD243" s="39"/>
      <c r="AE243" s="39"/>
      <c r="AR243" s="230" t="s">
        <v>175</v>
      </c>
      <c r="AT243" s="230" t="s">
        <v>170</v>
      </c>
      <c r="AU243" s="230" t="s">
        <v>87</v>
      </c>
      <c r="AY243" s="18" t="s">
        <v>167</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175</v>
      </c>
      <c r="BM243" s="230" t="s">
        <v>281</v>
      </c>
    </row>
    <row r="244" s="2" customFormat="1">
      <c r="A244" s="39"/>
      <c r="B244" s="40"/>
      <c r="C244" s="41"/>
      <c r="D244" s="232" t="s">
        <v>177</v>
      </c>
      <c r="E244" s="41"/>
      <c r="F244" s="233" t="s">
        <v>282</v>
      </c>
      <c r="G244" s="41"/>
      <c r="H244" s="41"/>
      <c r="I244" s="137"/>
      <c r="J244" s="41"/>
      <c r="K244" s="41"/>
      <c r="L244" s="45"/>
      <c r="M244" s="234"/>
      <c r="N244" s="235"/>
      <c r="O244" s="85"/>
      <c r="P244" s="85"/>
      <c r="Q244" s="85"/>
      <c r="R244" s="85"/>
      <c r="S244" s="85"/>
      <c r="T244" s="86"/>
      <c r="U244" s="39"/>
      <c r="V244" s="39"/>
      <c r="W244" s="39"/>
      <c r="X244" s="39"/>
      <c r="Y244" s="39"/>
      <c r="Z244" s="39"/>
      <c r="AA244" s="39"/>
      <c r="AB244" s="39"/>
      <c r="AC244" s="39"/>
      <c r="AD244" s="39"/>
      <c r="AE244" s="39"/>
      <c r="AT244" s="18" t="s">
        <v>177</v>
      </c>
      <c r="AU244" s="18" t="s">
        <v>87</v>
      </c>
    </row>
    <row r="245" s="13" customFormat="1">
      <c r="A245" s="13"/>
      <c r="B245" s="237"/>
      <c r="C245" s="238"/>
      <c r="D245" s="232" t="s">
        <v>181</v>
      </c>
      <c r="E245" s="239" t="s">
        <v>40</v>
      </c>
      <c r="F245" s="240" t="s">
        <v>203</v>
      </c>
      <c r="G245" s="238"/>
      <c r="H245" s="239" t="s">
        <v>40</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181</v>
      </c>
      <c r="AU245" s="246" t="s">
        <v>87</v>
      </c>
      <c r="AV245" s="13" t="s">
        <v>85</v>
      </c>
      <c r="AW245" s="13" t="s">
        <v>38</v>
      </c>
      <c r="AX245" s="13" t="s">
        <v>77</v>
      </c>
      <c r="AY245" s="246" t="s">
        <v>167</v>
      </c>
    </row>
    <row r="246" s="14" customFormat="1">
      <c r="A246" s="14"/>
      <c r="B246" s="247"/>
      <c r="C246" s="248"/>
      <c r="D246" s="232" t="s">
        <v>181</v>
      </c>
      <c r="E246" s="249" t="s">
        <v>40</v>
      </c>
      <c r="F246" s="250" t="s">
        <v>283</v>
      </c>
      <c r="G246" s="248"/>
      <c r="H246" s="251">
        <v>2.96</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181</v>
      </c>
      <c r="AU246" s="257" t="s">
        <v>87</v>
      </c>
      <c r="AV246" s="14" t="s">
        <v>87</v>
      </c>
      <c r="AW246" s="14" t="s">
        <v>38</v>
      </c>
      <c r="AX246" s="14" t="s">
        <v>77</v>
      </c>
      <c r="AY246" s="257" t="s">
        <v>167</v>
      </c>
    </row>
    <row r="247" s="13" customFormat="1">
      <c r="A247" s="13"/>
      <c r="B247" s="237"/>
      <c r="C247" s="238"/>
      <c r="D247" s="232" t="s">
        <v>181</v>
      </c>
      <c r="E247" s="239" t="s">
        <v>40</v>
      </c>
      <c r="F247" s="240" t="s">
        <v>206</v>
      </c>
      <c r="G247" s="238"/>
      <c r="H247" s="239" t="s">
        <v>40</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181</v>
      </c>
      <c r="AU247" s="246" t="s">
        <v>87</v>
      </c>
      <c r="AV247" s="13" t="s">
        <v>85</v>
      </c>
      <c r="AW247" s="13" t="s">
        <v>38</v>
      </c>
      <c r="AX247" s="13" t="s">
        <v>77</v>
      </c>
      <c r="AY247" s="246" t="s">
        <v>167</v>
      </c>
    </row>
    <row r="248" s="14" customFormat="1">
      <c r="A248" s="14"/>
      <c r="B248" s="247"/>
      <c r="C248" s="248"/>
      <c r="D248" s="232" t="s">
        <v>181</v>
      </c>
      <c r="E248" s="249" t="s">
        <v>40</v>
      </c>
      <c r="F248" s="250" t="s">
        <v>284</v>
      </c>
      <c r="G248" s="248"/>
      <c r="H248" s="251">
        <v>2.2599999999999998</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181</v>
      </c>
      <c r="AU248" s="257" t="s">
        <v>87</v>
      </c>
      <c r="AV248" s="14" t="s">
        <v>87</v>
      </c>
      <c r="AW248" s="14" t="s">
        <v>38</v>
      </c>
      <c r="AX248" s="14" t="s">
        <v>77</v>
      </c>
      <c r="AY248" s="257" t="s">
        <v>167</v>
      </c>
    </row>
    <row r="249" s="13" customFormat="1">
      <c r="A249" s="13"/>
      <c r="B249" s="237"/>
      <c r="C249" s="238"/>
      <c r="D249" s="232" t="s">
        <v>181</v>
      </c>
      <c r="E249" s="239" t="s">
        <v>40</v>
      </c>
      <c r="F249" s="240" t="s">
        <v>208</v>
      </c>
      <c r="G249" s="238"/>
      <c r="H249" s="239" t="s">
        <v>40</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181</v>
      </c>
      <c r="AU249" s="246" t="s">
        <v>87</v>
      </c>
      <c r="AV249" s="13" t="s">
        <v>85</v>
      </c>
      <c r="AW249" s="13" t="s">
        <v>38</v>
      </c>
      <c r="AX249" s="13" t="s">
        <v>77</v>
      </c>
      <c r="AY249" s="246" t="s">
        <v>167</v>
      </c>
    </row>
    <row r="250" s="14" customFormat="1">
      <c r="A250" s="14"/>
      <c r="B250" s="247"/>
      <c r="C250" s="248"/>
      <c r="D250" s="232" t="s">
        <v>181</v>
      </c>
      <c r="E250" s="249" t="s">
        <v>40</v>
      </c>
      <c r="F250" s="250" t="s">
        <v>285</v>
      </c>
      <c r="G250" s="248"/>
      <c r="H250" s="251">
        <v>15.75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181</v>
      </c>
      <c r="AU250" s="257" t="s">
        <v>87</v>
      </c>
      <c r="AV250" s="14" t="s">
        <v>87</v>
      </c>
      <c r="AW250" s="14" t="s">
        <v>38</v>
      </c>
      <c r="AX250" s="14" t="s">
        <v>77</v>
      </c>
      <c r="AY250" s="257" t="s">
        <v>167</v>
      </c>
    </row>
    <row r="251" s="13" customFormat="1">
      <c r="A251" s="13"/>
      <c r="B251" s="237"/>
      <c r="C251" s="238"/>
      <c r="D251" s="232" t="s">
        <v>181</v>
      </c>
      <c r="E251" s="239" t="s">
        <v>40</v>
      </c>
      <c r="F251" s="240" t="s">
        <v>286</v>
      </c>
      <c r="G251" s="238"/>
      <c r="H251" s="239" t="s">
        <v>40</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181</v>
      </c>
      <c r="AU251" s="246" t="s">
        <v>87</v>
      </c>
      <c r="AV251" s="13" t="s">
        <v>85</v>
      </c>
      <c r="AW251" s="13" t="s">
        <v>38</v>
      </c>
      <c r="AX251" s="13" t="s">
        <v>77</v>
      </c>
      <c r="AY251" s="246" t="s">
        <v>167</v>
      </c>
    </row>
    <row r="252" s="14" customFormat="1">
      <c r="A252" s="14"/>
      <c r="B252" s="247"/>
      <c r="C252" s="248"/>
      <c r="D252" s="232" t="s">
        <v>181</v>
      </c>
      <c r="E252" s="249" t="s">
        <v>40</v>
      </c>
      <c r="F252" s="250" t="s">
        <v>287</v>
      </c>
      <c r="G252" s="248"/>
      <c r="H252" s="251">
        <v>8.5800000000000001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181</v>
      </c>
      <c r="AU252" s="257" t="s">
        <v>87</v>
      </c>
      <c r="AV252" s="14" t="s">
        <v>87</v>
      </c>
      <c r="AW252" s="14" t="s">
        <v>38</v>
      </c>
      <c r="AX252" s="14" t="s">
        <v>77</v>
      </c>
      <c r="AY252" s="257" t="s">
        <v>167</v>
      </c>
    </row>
    <row r="253" s="15" customFormat="1">
      <c r="A253" s="15"/>
      <c r="B253" s="258"/>
      <c r="C253" s="259"/>
      <c r="D253" s="232" t="s">
        <v>181</v>
      </c>
      <c r="E253" s="260" t="s">
        <v>40</v>
      </c>
      <c r="F253" s="261" t="s">
        <v>184</v>
      </c>
      <c r="G253" s="259"/>
      <c r="H253" s="262">
        <v>29.550000000000001</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181</v>
      </c>
      <c r="AU253" s="268" t="s">
        <v>87</v>
      </c>
      <c r="AV253" s="15" t="s">
        <v>175</v>
      </c>
      <c r="AW253" s="15" t="s">
        <v>38</v>
      </c>
      <c r="AX253" s="15" t="s">
        <v>85</v>
      </c>
      <c r="AY253" s="268" t="s">
        <v>167</v>
      </c>
    </row>
    <row r="254" s="2" customFormat="1" ht="16.5" customHeight="1">
      <c r="A254" s="39"/>
      <c r="B254" s="40"/>
      <c r="C254" s="219" t="s">
        <v>288</v>
      </c>
      <c r="D254" s="219" t="s">
        <v>170</v>
      </c>
      <c r="E254" s="220" t="s">
        <v>289</v>
      </c>
      <c r="F254" s="221" t="s">
        <v>290</v>
      </c>
      <c r="G254" s="222" t="s">
        <v>291</v>
      </c>
      <c r="H254" s="223">
        <v>3</v>
      </c>
      <c r="I254" s="224"/>
      <c r="J254" s="225">
        <f>ROUND(I254*H254,2)</f>
        <v>0</v>
      </c>
      <c r="K254" s="221" t="s">
        <v>174</v>
      </c>
      <c r="L254" s="45"/>
      <c r="M254" s="226" t="s">
        <v>40</v>
      </c>
      <c r="N254" s="227" t="s">
        <v>48</v>
      </c>
      <c r="O254" s="85"/>
      <c r="P254" s="228">
        <f>O254*H254</f>
        <v>0</v>
      </c>
      <c r="Q254" s="228">
        <v>0.04684</v>
      </c>
      <c r="R254" s="228">
        <f>Q254*H254</f>
        <v>0.14052000000000001</v>
      </c>
      <c r="S254" s="228">
        <v>0</v>
      </c>
      <c r="T254" s="229">
        <f>S254*H254</f>
        <v>0</v>
      </c>
      <c r="U254" s="39"/>
      <c r="V254" s="39"/>
      <c r="W254" s="39"/>
      <c r="X254" s="39"/>
      <c r="Y254" s="39"/>
      <c r="Z254" s="39"/>
      <c r="AA254" s="39"/>
      <c r="AB254" s="39"/>
      <c r="AC254" s="39"/>
      <c r="AD254" s="39"/>
      <c r="AE254" s="39"/>
      <c r="AR254" s="230" t="s">
        <v>175</v>
      </c>
      <c r="AT254" s="230" t="s">
        <v>170</v>
      </c>
      <c r="AU254" s="230" t="s">
        <v>87</v>
      </c>
      <c r="AY254" s="18" t="s">
        <v>167</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175</v>
      </c>
      <c r="BM254" s="230" t="s">
        <v>292</v>
      </c>
    </row>
    <row r="255" s="2" customFormat="1">
      <c r="A255" s="39"/>
      <c r="B255" s="40"/>
      <c r="C255" s="41"/>
      <c r="D255" s="232" t="s">
        <v>177</v>
      </c>
      <c r="E255" s="41"/>
      <c r="F255" s="233" t="s">
        <v>293</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177</v>
      </c>
      <c r="AU255" s="18" t="s">
        <v>87</v>
      </c>
    </row>
    <row r="256" s="2" customFormat="1">
      <c r="A256" s="39"/>
      <c r="B256" s="40"/>
      <c r="C256" s="41"/>
      <c r="D256" s="232" t="s">
        <v>179</v>
      </c>
      <c r="E256" s="41"/>
      <c r="F256" s="236" t="s">
        <v>294</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179</v>
      </c>
      <c r="AU256" s="18" t="s">
        <v>87</v>
      </c>
    </row>
    <row r="257" s="13" customFormat="1">
      <c r="A257" s="13"/>
      <c r="B257" s="237"/>
      <c r="C257" s="238"/>
      <c r="D257" s="232" t="s">
        <v>181</v>
      </c>
      <c r="E257" s="239" t="s">
        <v>40</v>
      </c>
      <c r="F257" s="240" t="s">
        <v>295</v>
      </c>
      <c r="G257" s="238"/>
      <c r="H257" s="239" t="s">
        <v>40</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181</v>
      </c>
      <c r="AU257" s="246" t="s">
        <v>87</v>
      </c>
      <c r="AV257" s="13" t="s">
        <v>85</v>
      </c>
      <c r="AW257" s="13" t="s">
        <v>38</v>
      </c>
      <c r="AX257" s="13" t="s">
        <v>77</v>
      </c>
      <c r="AY257" s="246" t="s">
        <v>167</v>
      </c>
    </row>
    <row r="258" s="14" customFormat="1">
      <c r="A258" s="14"/>
      <c r="B258" s="247"/>
      <c r="C258" s="248"/>
      <c r="D258" s="232" t="s">
        <v>181</v>
      </c>
      <c r="E258" s="249" t="s">
        <v>40</v>
      </c>
      <c r="F258" s="250" t="s">
        <v>87</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181</v>
      </c>
      <c r="AU258" s="257" t="s">
        <v>87</v>
      </c>
      <c r="AV258" s="14" t="s">
        <v>87</v>
      </c>
      <c r="AW258" s="14" t="s">
        <v>38</v>
      </c>
      <c r="AX258" s="14" t="s">
        <v>77</v>
      </c>
      <c r="AY258" s="257" t="s">
        <v>167</v>
      </c>
    </row>
    <row r="259" s="13" customFormat="1">
      <c r="A259" s="13"/>
      <c r="B259" s="237"/>
      <c r="C259" s="238"/>
      <c r="D259" s="232" t="s">
        <v>181</v>
      </c>
      <c r="E259" s="239" t="s">
        <v>40</v>
      </c>
      <c r="F259" s="240" t="s">
        <v>296</v>
      </c>
      <c r="G259" s="238"/>
      <c r="H259" s="239" t="s">
        <v>40</v>
      </c>
      <c r="I259" s="241"/>
      <c r="J259" s="238"/>
      <c r="K259" s="238"/>
      <c r="L259" s="242"/>
      <c r="M259" s="243"/>
      <c r="N259" s="244"/>
      <c r="O259" s="244"/>
      <c r="P259" s="244"/>
      <c r="Q259" s="244"/>
      <c r="R259" s="244"/>
      <c r="S259" s="244"/>
      <c r="T259" s="245"/>
      <c r="U259" s="13"/>
      <c r="V259" s="13"/>
      <c r="W259" s="13"/>
      <c r="X259" s="13"/>
      <c r="Y259" s="13"/>
      <c r="Z259" s="13"/>
      <c r="AA259" s="13"/>
      <c r="AB259" s="13"/>
      <c r="AC259" s="13"/>
      <c r="AD259" s="13"/>
      <c r="AE259" s="13"/>
      <c r="AT259" s="246" t="s">
        <v>181</v>
      </c>
      <c r="AU259" s="246" t="s">
        <v>87</v>
      </c>
      <c r="AV259" s="13" t="s">
        <v>85</v>
      </c>
      <c r="AW259" s="13" t="s">
        <v>38</v>
      </c>
      <c r="AX259" s="13" t="s">
        <v>77</v>
      </c>
      <c r="AY259" s="246" t="s">
        <v>167</v>
      </c>
    </row>
    <row r="260" s="14" customFormat="1">
      <c r="A260" s="14"/>
      <c r="B260" s="247"/>
      <c r="C260" s="248"/>
      <c r="D260" s="232" t="s">
        <v>181</v>
      </c>
      <c r="E260" s="249" t="s">
        <v>40</v>
      </c>
      <c r="F260" s="250" t="s">
        <v>85</v>
      </c>
      <c r="G260" s="248"/>
      <c r="H260" s="251">
        <v>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181</v>
      </c>
      <c r="AU260" s="257" t="s">
        <v>87</v>
      </c>
      <c r="AV260" s="14" t="s">
        <v>87</v>
      </c>
      <c r="AW260" s="14" t="s">
        <v>38</v>
      </c>
      <c r="AX260" s="14" t="s">
        <v>77</v>
      </c>
      <c r="AY260" s="257" t="s">
        <v>167</v>
      </c>
    </row>
    <row r="261" s="15" customFormat="1">
      <c r="A261" s="15"/>
      <c r="B261" s="258"/>
      <c r="C261" s="259"/>
      <c r="D261" s="232" t="s">
        <v>181</v>
      </c>
      <c r="E261" s="260" t="s">
        <v>40</v>
      </c>
      <c r="F261" s="261" t="s">
        <v>184</v>
      </c>
      <c r="G261" s="259"/>
      <c r="H261" s="262">
        <v>3</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181</v>
      </c>
      <c r="AU261" s="268" t="s">
        <v>87</v>
      </c>
      <c r="AV261" s="15" t="s">
        <v>175</v>
      </c>
      <c r="AW261" s="15" t="s">
        <v>38</v>
      </c>
      <c r="AX261" s="15" t="s">
        <v>85</v>
      </c>
      <c r="AY261" s="268" t="s">
        <v>167</v>
      </c>
    </row>
    <row r="262" s="2" customFormat="1" ht="16.5" customHeight="1">
      <c r="A262" s="39"/>
      <c r="B262" s="40"/>
      <c r="C262" s="269" t="s">
        <v>8</v>
      </c>
      <c r="D262" s="269" t="s">
        <v>297</v>
      </c>
      <c r="E262" s="270" t="s">
        <v>298</v>
      </c>
      <c r="F262" s="271" t="s">
        <v>299</v>
      </c>
      <c r="G262" s="272" t="s">
        <v>291</v>
      </c>
      <c r="H262" s="273">
        <v>1</v>
      </c>
      <c r="I262" s="274"/>
      <c r="J262" s="275">
        <f>ROUND(I262*H262,2)</f>
        <v>0</v>
      </c>
      <c r="K262" s="271" t="s">
        <v>174</v>
      </c>
      <c r="L262" s="276"/>
      <c r="M262" s="277" t="s">
        <v>40</v>
      </c>
      <c r="N262" s="278" t="s">
        <v>48</v>
      </c>
      <c r="O262" s="85"/>
      <c r="P262" s="228">
        <f>O262*H262</f>
        <v>0</v>
      </c>
      <c r="Q262" s="228">
        <v>0.0089999999999999993</v>
      </c>
      <c r="R262" s="228">
        <f>Q262*H262</f>
        <v>0.0089999999999999993</v>
      </c>
      <c r="S262" s="228">
        <v>0</v>
      </c>
      <c r="T262" s="229">
        <f>S262*H262</f>
        <v>0</v>
      </c>
      <c r="U262" s="39"/>
      <c r="V262" s="39"/>
      <c r="W262" s="39"/>
      <c r="X262" s="39"/>
      <c r="Y262" s="39"/>
      <c r="Z262" s="39"/>
      <c r="AA262" s="39"/>
      <c r="AB262" s="39"/>
      <c r="AC262" s="39"/>
      <c r="AD262" s="39"/>
      <c r="AE262" s="39"/>
      <c r="AR262" s="230" t="s">
        <v>244</v>
      </c>
      <c r="AT262" s="230" t="s">
        <v>297</v>
      </c>
      <c r="AU262" s="230" t="s">
        <v>87</v>
      </c>
      <c r="AY262" s="18" t="s">
        <v>167</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175</v>
      </c>
      <c r="BM262" s="230" t="s">
        <v>300</v>
      </c>
    </row>
    <row r="263" s="2" customFormat="1">
      <c r="A263" s="39"/>
      <c r="B263" s="40"/>
      <c r="C263" s="41"/>
      <c r="D263" s="232" t="s">
        <v>177</v>
      </c>
      <c r="E263" s="41"/>
      <c r="F263" s="233" t="s">
        <v>299</v>
      </c>
      <c r="G263" s="41"/>
      <c r="H263" s="41"/>
      <c r="I263" s="137"/>
      <c r="J263" s="41"/>
      <c r="K263" s="41"/>
      <c r="L263" s="45"/>
      <c r="M263" s="234"/>
      <c r="N263" s="235"/>
      <c r="O263" s="85"/>
      <c r="P263" s="85"/>
      <c r="Q263" s="85"/>
      <c r="R263" s="85"/>
      <c r="S263" s="85"/>
      <c r="T263" s="86"/>
      <c r="U263" s="39"/>
      <c r="V263" s="39"/>
      <c r="W263" s="39"/>
      <c r="X263" s="39"/>
      <c r="Y263" s="39"/>
      <c r="Z263" s="39"/>
      <c r="AA263" s="39"/>
      <c r="AB263" s="39"/>
      <c r="AC263" s="39"/>
      <c r="AD263" s="39"/>
      <c r="AE263" s="39"/>
      <c r="AT263" s="18" t="s">
        <v>177</v>
      </c>
      <c r="AU263" s="18" t="s">
        <v>87</v>
      </c>
    </row>
    <row r="264" s="2" customFormat="1" ht="16.5" customHeight="1">
      <c r="A264" s="39"/>
      <c r="B264" s="40"/>
      <c r="C264" s="269" t="s">
        <v>301</v>
      </c>
      <c r="D264" s="269" t="s">
        <v>297</v>
      </c>
      <c r="E264" s="270" t="s">
        <v>302</v>
      </c>
      <c r="F264" s="271" t="s">
        <v>303</v>
      </c>
      <c r="G264" s="272" t="s">
        <v>291</v>
      </c>
      <c r="H264" s="273">
        <v>2</v>
      </c>
      <c r="I264" s="274"/>
      <c r="J264" s="275">
        <f>ROUND(I264*H264,2)</f>
        <v>0</v>
      </c>
      <c r="K264" s="271" t="s">
        <v>174</v>
      </c>
      <c r="L264" s="276"/>
      <c r="M264" s="277" t="s">
        <v>40</v>
      </c>
      <c r="N264" s="278" t="s">
        <v>48</v>
      </c>
      <c r="O264" s="85"/>
      <c r="P264" s="228">
        <f>O264*H264</f>
        <v>0</v>
      </c>
      <c r="Q264" s="228">
        <v>0.01</v>
      </c>
      <c r="R264" s="228">
        <f>Q264*H264</f>
        <v>0.02</v>
      </c>
      <c r="S264" s="228">
        <v>0</v>
      </c>
      <c r="T264" s="229">
        <f>S264*H264</f>
        <v>0</v>
      </c>
      <c r="U264" s="39"/>
      <c r="V264" s="39"/>
      <c r="W264" s="39"/>
      <c r="X264" s="39"/>
      <c r="Y264" s="39"/>
      <c r="Z264" s="39"/>
      <c r="AA264" s="39"/>
      <c r="AB264" s="39"/>
      <c r="AC264" s="39"/>
      <c r="AD264" s="39"/>
      <c r="AE264" s="39"/>
      <c r="AR264" s="230" t="s">
        <v>244</v>
      </c>
      <c r="AT264" s="230" t="s">
        <v>297</v>
      </c>
      <c r="AU264" s="230" t="s">
        <v>87</v>
      </c>
      <c r="AY264" s="18" t="s">
        <v>167</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175</v>
      </c>
      <c r="BM264" s="230" t="s">
        <v>304</v>
      </c>
    </row>
    <row r="265" s="2" customFormat="1">
      <c r="A265" s="39"/>
      <c r="B265" s="40"/>
      <c r="C265" s="41"/>
      <c r="D265" s="232" t="s">
        <v>177</v>
      </c>
      <c r="E265" s="41"/>
      <c r="F265" s="233" t="s">
        <v>303</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177</v>
      </c>
      <c r="AU265" s="18" t="s">
        <v>87</v>
      </c>
    </row>
    <row r="266" s="2" customFormat="1" ht="16.5" customHeight="1">
      <c r="A266" s="39"/>
      <c r="B266" s="40"/>
      <c r="C266" s="219" t="s">
        <v>305</v>
      </c>
      <c r="D266" s="219" t="s">
        <v>170</v>
      </c>
      <c r="E266" s="220" t="s">
        <v>289</v>
      </c>
      <c r="F266" s="221" t="s">
        <v>290</v>
      </c>
      <c r="G266" s="222" t="s">
        <v>291</v>
      </c>
      <c r="H266" s="223">
        <v>1</v>
      </c>
      <c r="I266" s="224"/>
      <c r="J266" s="225">
        <f>ROUND(I266*H266,2)</f>
        <v>0</v>
      </c>
      <c r="K266" s="221" t="s">
        <v>174</v>
      </c>
      <c r="L266" s="45"/>
      <c r="M266" s="226" t="s">
        <v>40</v>
      </c>
      <c r="N266" s="227" t="s">
        <v>48</v>
      </c>
      <c r="O266" s="85"/>
      <c r="P266" s="228">
        <f>O266*H266</f>
        <v>0</v>
      </c>
      <c r="Q266" s="228">
        <v>0.04684</v>
      </c>
      <c r="R266" s="228">
        <f>Q266*H266</f>
        <v>0.04684</v>
      </c>
      <c r="S266" s="228">
        <v>0</v>
      </c>
      <c r="T266" s="229">
        <f>S266*H266</f>
        <v>0</v>
      </c>
      <c r="U266" s="39"/>
      <c r="V266" s="39"/>
      <c r="W266" s="39"/>
      <c r="X266" s="39"/>
      <c r="Y266" s="39"/>
      <c r="Z266" s="39"/>
      <c r="AA266" s="39"/>
      <c r="AB266" s="39"/>
      <c r="AC266" s="39"/>
      <c r="AD266" s="39"/>
      <c r="AE266" s="39"/>
      <c r="AR266" s="230" t="s">
        <v>175</v>
      </c>
      <c r="AT266" s="230" t="s">
        <v>170</v>
      </c>
      <c r="AU266" s="230" t="s">
        <v>87</v>
      </c>
      <c r="AY266" s="18" t="s">
        <v>167</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175</v>
      </c>
      <c r="BM266" s="230" t="s">
        <v>306</v>
      </c>
    </row>
    <row r="267" s="2" customFormat="1">
      <c r="A267" s="39"/>
      <c r="B267" s="40"/>
      <c r="C267" s="41"/>
      <c r="D267" s="232" t="s">
        <v>177</v>
      </c>
      <c r="E267" s="41"/>
      <c r="F267" s="233" t="s">
        <v>293</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177</v>
      </c>
      <c r="AU267" s="18" t="s">
        <v>87</v>
      </c>
    </row>
    <row r="268" s="2" customFormat="1">
      <c r="A268" s="39"/>
      <c r="B268" s="40"/>
      <c r="C268" s="41"/>
      <c r="D268" s="232" t="s">
        <v>179</v>
      </c>
      <c r="E268" s="41"/>
      <c r="F268" s="236" t="s">
        <v>294</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179</v>
      </c>
      <c r="AU268" s="18" t="s">
        <v>87</v>
      </c>
    </row>
    <row r="269" s="13" customFormat="1">
      <c r="A269" s="13"/>
      <c r="B269" s="237"/>
      <c r="C269" s="238"/>
      <c r="D269" s="232" t="s">
        <v>181</v>
      </c>
      <c r="E269" s="239" t="s">
        <v>40</v>
      </c>
      <c r="F269" s="240" t="s">
        <v>307</v>
      </c>
      <c r="G269" s="238"/>
      <c r="H269" s="239" t="s">
        <v>40</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181</v>
      </c>
      <c r="AU269" s="246" t="s">
        <v>87</v>
      </c>
      <c r="AV269" s="13" t="s">
        <v>85</v>
      </c>
      <c r="AW269" s="13" t="s">
        <v>38</v>
      </c>
      <c r="AX269" s="13" t="s">
        <v>77</v>
      </c>
      <c r="AY269" s="246" t="s">
        <v>167</v>
      </c>
    </row>
    <row r="270" s="14" customFormat="1">
      <c r="A270" s="14"/>
      <c r="B270" s="247"/>
      <c r="C270" s="248"/>
      <c r="D270" s="232" t="s">
        <v>181</v>
      </c>
      <c r="E270" s="249" t="s">
        <v>40</v>
      </c>
      <c r="F270" s="250" t="s">
        <v>85</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181</v>
      </c>
      <c r="AU270" s="257" t="s">
        <v>87</v>
      </c>
      <c r="AV270" s="14" t="s">
        <v>87</v>
      </c>
      <c r="AW270" s="14" t="s">
        <v>38</v>
      </c>
      <c r="AX270" s="14" t="s">
        <v>85</v>
      </c>
      <c r="AY270" s="257" t="s">
        <v>167</v>
      </c>
    </row>
    <row r="271" s="2" customFormat="1" ht="24" customHeight="1">
      <c r="A271" s="39"/>
      <c r="B271" s="40"/>
      <c r="C271" s="269" t="s">
        <v>308</v>
      </c>
      <c r="D271" s="269" t="s">
        <v>297</v>
      </c>
      <c r="E271" s="270" t="s">
        <v>309</v>
      </c>
      <c r="F271" s="271" t="s">
        <v>310</v>
      </c>
      <c r="G271" s="272" t="s">
        <v>291</v>
      </c>
      <c r="H271" s="273">
        <v>1</v>
      </c>
      <c r="I271" s="274"/>
      <c r="J271" s="275">
        <f>ROUND(I271*H271,2)</f>
        <v>0</v>
      </c>
      <c r="K271" s="271" t="s">
        <v>174</v>
      </c>
      <c r="L271" s="276"/>
      <c r="M271" s="277" t="s">
        <v>40</v>
      </c>
      <c r="N271" s="278" t="s">
        <v>48</v>
      </c>
      <c r="O271" s="85"/>
      <c r="P271" s="228">
        <f>O271*H271</f>
        <v>0</v>
      </c>
      <c r="Q271" s="228">
        <v>0.017000000000000001</v>
      </c>
      <c r="R271" s="228">
        <f>Q271*H271</f>
        <v>0.017000000000000001</v>
      </c>
      <c r="S271" s="228">
        <v>0</v>
      </c>
      <c r="T271" s="229">
        <f>S271*H271</f>
        <v>0</v>
      </c>
      <c r="U271" s="39"/>
      <c r="V271" s="39"/>
      <c r="W271" s="39"/>
      <c r="X271" s="39"/>
      <c r="Y271" s="39"/>
      <c r="Z271" s="39"/>
      <c r="AA271" s="39"/>
      <c r="AB271" s="39"/>
      <c r="AC271" s="39"/>
      <c r="AD271" s="39"/>
      <c r="AE271" s="39"/>
      <c r="AR271" s="230" t="s">
        <v>244</v>
      </c>
      <c r="AT271" s="230" t="s">
        <v>297</v>
      </c>
      <c r="AU271" s="230" t="s">
        <v>87</v>
      </c>
      <c r="AY271" s="18" t="s">
        <v>167</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175</v>
      </c>
      <c r="BM271" s="230" t="s">
        <v>311</v>
      </c>
    </row>
    <row r="272" s="2" customFormat="1">
      <c r="A272" s="39"/>
      <c r="B272" s="40"/>
      <c r="C272" s="41"/>
      <c r="D272" s="232" t="s">
        <v>177</v>
      </c>
      <c r="E272" s="41"/>
      <c r="F272" s="233" t="s">
        <v>310</v>
      </c>
      <c r="G272" s="41"/>
      <c r="H272" s="41"/>
      <c r="I272" s="137"/>
      <c r="J272" s="41"/>
      <c r="K272" s="41"/>
      <c r="L272" s="45"/>
      <c r="M272" s="234"/>
      <c r="N272" s="235"/>
      <c r="O272" s="85"/>
      <c r="P272" s="85"/>
      <c r="Q272" s="85"/>
      <c r="R272" s="85"/>
      <c r="S272" s="85"/>
      <c r="T272" s="86"/>
      <c r="U272" s="39"/>
      <c r="V272" s="39"/>
      <c r="W272" s="39"/>
      <c r="X272" s="39"/>
      <c r="Y272" s="39"/>
      <c r="Z272" s="39"/>
      <c r="AA272" s="39"/>
      <c r="AB272" s="39"/>
      <c r="AC272" s="39"/>
      <c r="AD272" s="39"/>
      <c r="AE272" s="39"/>
      <c r="AT272" s="18" t="s">
        <v>177</v>
      </c>
      <c r="AU272" s="18" t="s">
        <v>87</v>
      </c>
    </row>
    <row r="273" s="12" customFormat="1" ht="22.8" customHeight="1">
      <c r="A273" s="12"/>
      <c r="B273" s="203"/>
      <c r="C273" s="204"/>
      <c r="D273" s="205" t="s">
        <v>76</v>
      </c>
      <c r="E273" s="217" t="s">
        <v>249</v>
      </c>
      <c r="F273" s="217" t="s">
        <v>312</v>
      </c>
      <c r="G273" s="204"/>
      <c r="H273" s="204"/>
      <c r="I273" s="207"/>
      <c r="J273" s="218">
        <f>BK273</f>
        <v>0</v>
      </c>
      <c r="K273" s="204"/>
      <c r="L273" s="209"/>
      <c r="M273" s="210"/>
      <c r="N273" s="211"/>
      <c r="O273" s="211"/>
      <c r="P273" s="212">
        <f>SUM(P274:P373)</f>
        <v>0</v>
      </c>
      <c r="Q273" s="211"/>
      <c r="R273" s="212">
        <f>SUM(R274:R373)</f>
        <v>0.0011820000000000001</v>
      </c>
      <c r="S273" s="211"/>
      <c r="T273" s="213">
        <f>SUM(T274:T373)</f>
        <v>12.8714</v>
      </c>
      <c r="U273" s="12"/>
      <c r="V273" s="12"/>
      <c r="W273" s="12"/>
      <c r="X273" s="12"/>
      <c r="Y273" s="12"/>
      <c r="Z273" s="12"/>
      <c r="AA273" s="12"/>
      <c r="AB273" s="12"/>
      <c r="AC273" s="12"/>
      <c r="AD273" s="12"/>
      <c r="AE273" s="12"/>
      <c r="AR273" s="214" t="s">
        <v>85</v>
      </c>
      <c r="AT273" s="215" t="s">
        <v>76</v>
      </c>
      <c r="AU273" s="215" t="s">
        <v>85</v>
      </c>
      <c r="AY273" s="214" t="s">
        <v>167</v>
      </c>
      <c r="BK273" s="216">
        <f>SUM(BK274:BK373)</f>
        <v>0</v>
      </c>
    </row>
    <row r="274" s="2" customFormat="1" ht="24" customHeight="1">
      <c r="A274" s="39"/>
      <c r="B274" s="40"/>
      <c r="C274" s="219" t="s">
        <v>313</v>
      </c>
      <c r="D274" s="219" t="s">
        <v>170</v>
      </c>
      <c r="E274" s="220" t="s">
        <v>314</v>
      </c>
      <c r="F274" s="221" t="s">
        <v>315</v>
      </c>
      <c r="G274" s="222" t="s">
        <v>173</v>
      </c>
      <c r="H274" s="223">
        <v>29.550000000000001</v>
      </c>
      <c r="I274" s="224"/>
      <c r="J274" s="225">
        <f>ROUND(I274*H274,2)</f>
        <v>0</v>
      </c>
      <c r="K274" s="221" t="s">
        <v>174</v>
      </c>
      <c r="L274" s="45"/>
      <c r="M274" s="226" t="s">
        <v>40</v>
      </c>
      <c r="N274" s="227" t="s">
        <v>48</v>
      </c>
      <c r="O274" s="85"/>
      <c r="P274" s="228">
        <f>O274*H274</f>
        <v>0</v>
      </c>
      <c r="Q274" s="228">
        <v>4.0000000000000003E-05</v>
      </c>
      <c r="R274" s="228">
        <f>Q274*H274</f>
        <v>0.0011820000000000001</v>
      </c>
      <c r="S274" s="228">
        <v>0</v>
      </c>
      <c r="T274" s="229">
        <f>S274*H274</f>
        <v>0</v>
      </c>
      <c r="U274" s="39"/>
      <c r="V274" s="39"/>
      <c r="W274" s="39"/>
      <c r="X274" s="39"/>
      <c r="Y274" s="39"/>
      <c r="Z274" s="39"/>
      <c r="AA274" s="39"/>
      <c r="AB274" s="39"/>
      <c r="AC274" s="39"/>
      <c r="AD274" s="39"/>
      <c r="AE274" s="39"/>
      <c r="AR274" s="230" t="s">
        <v>175</v>
      </c>
      <c r="AT274" s="230" t="s">
        <v>170</v>
      </c>
      <c r="AU274" s="230" t="s">
        <v>87</v>
      </c>
      <c r="AY274" s="18" t="s">
        <v>167</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175</v>
      </c>
      <c r="BM274" s="230" t="s">
        <v>316</v>
      </c>
    </row>
    <row r="275" s="2" customFormat="1">
      <c r="A275" s="39"/>
      <c r="B275" s="40"/>
      <c r="C275" s="41"/>
      <c r="D275" s="232" t="s">
        <v>177</v>
      </c>
      <c r="E275" s="41"/>
      <c r="F275" s="233" t="s">
        <v>317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177</v>
      </c>
      <c r="AU275" s="18" t="s">
        <v>87</v>
      </c>
    </row>
    <row r="276" s="2" customFormat="1">
      <c r="A276" s="39"/>
      <c r="B276" s="40"/>
      <c r="C276" s="41"/>
      <c r="D276" s="232" t="s">
        <v>179</v>
      </c>
      <c r="E276" s="41"/>
      <c r="F276" s="236" t="s">
        <v>318</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179</v>
      </c>
      <c r="AU276" s="18" t="s">
        <v>87</v>
      </c>
    </row>
    <row r="277" s="13" customFormat="1">
      <c r="A277" s="13"/>
      <c r="B277" s="237"/>
      <c r="C277" s="238"/>
      <c r="D277" s="232" t="s">
        <v>181</v>
      </c>
      <c r="E277" s="239" t="s">
        <v>40</v>
      </c>
      <c r="F277" s="240" t="s">
        <v>203</v>
      </c>
      <c r="G277" s="238"/>
      <c r="H277" s="239" t="s">
        <v>40</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181</v>
      </c>
      <c r="AU277" s="246" t="s">
        <v>87</v>
      </c>
      <c r="AV277" s="13" t="s">
        <v>85</v>
      </c>
      <c r="AW277" s="13" t="s">
        <v>38</v>
      </c>
      <c r="AX277" s="13" t="s">
        <v>77</v>
      </c>
      <c r="AY277" s="246" t="s">
        <v>167</v>
      </c>
    </row>
    <row r="278" s="14" customFormat="1">
      <c r="A278" s="14"/>
      <c r="B278" s="247"/>
      <c r="C278" s="248"/>
      <c r="D278" s="232" t="s">
        <v>181</v>
      </c>
      <c r="E278" s="249" t="s">
        <v>40</v>
      </c>
      <c r="F278" s="250" t="s">
        <v>283</v>
      </c>
      <c r="G278" s="248"/>
      <c r="H278" s="251">
        <v>2.96</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181</v>
      </c>
      <c r="AU278" s="257" t="s">
        <v>87</v>
      </c>
      <c r="AV278" s="14" t="s">
        <v>87</v>
      </c>
      <c r="AW278" s="14" t="s">
        <v>38</v>
      </c>
      <c r="AX278" s="14" t="s">
        <v>77</v>
      </c>
      <c r="AY278" s="257" t="s">
        <v>167</v>
      </c>
    </row>
    <row r="279" s="13" customFormat="1">
      <c r="A279" s="13"/>
      <c r="B279" s="237"/>
      <c r="C279" s="238"/>
      <c r="D279" s="232" t="s">
        <v>181</v>
      </c>
      <c r="E279" s="239" t="s">
        <v>40</v>
      </c>
      <c r="F279" s="240" t="s">
        <v>206</v>
      </c>
      <c r="G279" s="238"/>
      <c r="H279" s="239" t="s">
        <v>40</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181</v>
      </c>
      <c r="AU279" s="246" t="s">
        <v>87</v>
      </c>
      <c r="AV279" s="13" t="s">
        <v>85</v>
      </c>
      <c r="AW279" s="13" t="s">
        <v>38</v>
      </c>
      <c r="AX279" s="13" t="s">
        <v>77</v>
      </c>
      <c r="AY279" s="246" t="s">
        <v>167</v>
      </c>
    </row>
    <row r="280" s="14" customFormat="1">
      <c r="A280" s="14"/>
      <c r="B280" s="247"/>
      <c r="C280" s="248"/>
      <c r="D280" s="232" t="s">
        <v>181</v>
      </c>
      <c r="E280" s="249" t="s">
        <v>40</v>
      </c>
      <c r="F280" s="250" t="s">
        <v>284</v>
      </c>
      <c r="G280" s="248"/>
      <c r="H280" s="251">
        <v>2.2599999999999998</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181</v>
      </c>
      <c r="AU280" s="257" t="s">
        <v>87</v>
      </c>
      <c r="AV280" s="14" t="s">
        <v>87</v>
      </c>
      <c r="AW280" s="14" t="s">
        <v>38</v>
      </c>
      <c r="AX280" s="14" t="s">
        <v>77</v>
      </c>
      <c r="AY280" s="257" t="s">
        <v>167</v>
      </c>
    </row>
    <row r="281" s="13" customFormat="1">
      <c r="A281" s="13"/>
      <c r="B281" s="237"/>
      <c r="C281" s="238"/>
      <c r="D281" s="232" t="s">
        <v>181</v>
      </c>
      <c r="E281" s="239" t="s">
        <v>40</v>
      </c>
      <c r="F281" s="240" t="s">
        <v>208</v>
      </c>
      <c r="G281" s="238"/>
      <c r="H281" s="239" t="s">
        <v>40</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181</v>
      </c>
      <c r="AU281" s="246" t="s">
        <v>87</v>
      </c>
      <c r="AV281" s="13" t="s">
        <v>85</v>
      </c>
      <c r="AW281" s="13" t="s">
        <v>38</v>
      </c>
      <c r="AX281" s="13" t="s">
        <v>77</v>
      </c>
      <c r="AY281" s="246" t="s">
        <v>167</v>
      </c>
    </row>
    <row r="282" s="14" customFormat="1">
      <c r="A282" s="14"/>
      <c r="B282" s="247"/>
      <c r="C282" s="248"/>
      <c r="D282" s="232" t="s">
        <v>181</v>
      </c>
      <c r="E282" s="249" t="s">
        <v>40</v>
      </c>
      <c r="F282" s="250" t="s">
        <v>285</v>
      </c>
      <c r="G282" s="248"/>
      <c r="H282" s="251">
        <v>15.75</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181</v>
      </c>
      <c r="AU282" s="257" t="s">
        <v>87</v>
      </c>
      <c r="AV282" s="14" t="s">
        <v>87</v>
      </c>
      <c r="AW282" s="14" t="s">
        <v>38</v>
      </c>
      <c r="AX282" s="14" t="s">
        <v>77</v>
      </c>
      <c r="AY282" s="257" t="s">
        <v>167</v>
      </c>
    </row>
    <row r="283" s="13" customFormat="1">
      <c r="A283" s="13"/>
      <c r="B283" s="237"/>
      <c r="C283" s="238"/>
      <c r="D283" s="232" t="s">
        <v>181</v>
      </c>
      <c r="E283" s="239" t="s">
        <v>40</v>
      </c>
      <c r="F283" s="240" t="s">
        <v>286</v>
      </c>
      <c r="G283" s="238"/>
      <c r="H283" s="239" t="s">
        <v>40</v>
      </c>
      <c r="I283" s="241"/>
      <c r="J283" s="238"/>
      <c r="K283" s="238"/>
      <c r="L283" s="242"/>
      <c r="M283" s="243"/>
      <c r="N283" s="244"/>
      <c r="O283" s="244"/>
      <c r="P283" s="244"/>
      <c r="Q283" s="244"/>
      <c r="R283" s="244"/>
      <c r="S283" s="244"/>
      <c r="T283" s="245"/>
      <c r="U283" s="13"/>
      <c r="V283" s="13"/>
      <c r="W283" s="13"/>
      <c r="X283" s="13"/>
      <c r="Y283" s="13"/>
      <c r="Z283" s="13"/>
      <c r="AA283" s="13"/>
      <c r="AB283" s="13"/>
      <c r="AC283" s="13"/>
      <c r="AD283" s="13"/>
      <c r="AE283" s="13"/>
      <c r="AT283" s="246" t="s">
        <v>181</v>
      </c>
      <c r="AU283" s="246" t="s">
        <v>87</v>
      </c>
      <c r="AV283" s="13" t="s">
        <v>85</v>
      </c>
      <c r="AW283" s="13" t="s">
        <v>38</v>
      </c>
      <c r="AX283" s="13" t="s">
        <v>77</v>
      </c>
      <c r="AY283" s="246" t="s">
        <v>167</v>
      </c>
    </row>
    <row r="284" s="14" customFormat="1">
      <c r="A284" s="14"/>
      <c r="B284" s="247"/>
      <c r="C284" s="248"/>
      <c r="D284" s="232" t="s">
        <v>181</v>
      </c>
      <c r="E284" s="249" t="s">
        <v>40</v>
      </c>
      <c r="F284" s="250" t="s">
        <v>287</v>
      </c>
      <c r="G284" s="248"/>
      <c r="H284" s="251">
        <v>8.5800000000000001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181</v>
      </c>
      <c r="AU284" s="257" t="s">
        <v>87</v>
      </c>
      <c r="AV284" s="14" t="s">
        <v>87</v>
      </c>
      <c r="AW284" s="14" t="s">
        <v>38</v>
      </c>
      <c r="AX284" s="14" t="s">
        <v>77</v>
      </c>
      <c r="AY284" s="257" t="s">
        <v>167</v>
      </c>
    </row>
    <row r="285" s="15" customFormat="1">
      <c r="A285" s="15"/>
      <c r="B285" s="258"/>
      <c r="C285" s="259"/>
      <c r="D285" s="232" t="s">
        <v>181</v>
      </c>
      <c r="E285" s="260" t="s">
        <v>40</v>
      </c>
      <c r="F285" s="261" t="s">
        <v>184</v>
      </c>
      <c r="G285" s="259"/>
      <c r="H285" s="262">
        <v>29.550000000000001</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181</v>
      </c>
      <c r="AU285" s="268" t="s">
        <v>87</v>
      </c>
      <c r="AV285" s="15" t="s">
        <v>175</v>
      </c>
      <c r="AW285" s="15" t="s">
        <v>38</v>
      </c>
      <c r="AX285" s="15" t="s">
        <v>85</v>
      </c>
      <c r="AY285" s="268" t="s">
        <v>167</v>
      </c>
    </row>
    <row r="286" s="2" customFormat="1" ht="16.5" customHeight="1">
      <c r="A286" s="39"/>
      <c r="B286" s="40"/>
      <c r="C286" s="219" t="s">
        <v>319</v>
      </c>
      <c r="D286" s="219" t="s">
        <v>170</v>
      </c>
      <c r="E286" s="220" t="s">
        <v>320</v>
      </c>
      <c r="F286" s="221" t="s">
        <v>321</v>
      </c>
      <c r="G286" s="222" t="s">
        <v>173</v>
      </c>
      <c r="H286" s="223">
        <v>4.1079999999999997</v>
      </c>
      <c r="I286" s="224"/>
      <c r="J286" s="225">
        <f>ROUND(I286*H286,2)</f>
        <v>0</v>
      </c>
      <c r="K286" s="221" t="s">
        <v>174</v>
      </c>
      <c r="L286" s="45"/>
      <c r="M286" s="226" t="s">
        <v>40</v>
      </c>
      <c r="N286" s="227" t="s">
        <v>48</v>
      </c>
      <c r="O286" s="85"/>
      <c r="P286" s="228">
        <f>O286*H286</f>
        <v>0</v>
      </c>
      <c r="Q286" s="228">
        <v>0</v>
      </c>
      <c r="R286" s="228">
        <f>Q286*H286</f>
        <v>0</v>
      </c>
      <c r="S286" s="228">
        <v>0.13100000000000001</v>
      </c>
      <c r="T286" s="229">
        <f>S286*H286</f>
        <v>0.53814799999999996</v>
      </c>
      <c r="U286" s="39"/>
      <c r="V286" s="39"/>
      <c r="W286" s="39"/>
      <c r="X286" s="39"/>
      <c r="Y286" s="39"/>
      <c r="Z286" s="39"/>
      <c r="AA286" s="39"/>
      <c r="AB286" s="39"/>
      <c r="AC286" s="39"/>
      <c r="AD286" s="39"/>
      <c r="AE286" s="39"/>
      <c r="AR286" s="230" t="s">
        <v>175</v>
      </c>
      <c r="AT286" s="230" t="s">
        <v>170</v>
      </c>
      <c r="AU286" s="230" t="s">
        <v>87</v>
      </c>
      <c r="AY286" s="18" t="s">
        <v>167</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175</v>
      </c>
      <c r="BM286" s="230" t="s">
        <v>322</v>
      </c>
    </row>
    <row r="287" s="2" customFormat="1">
      <c r="A287" s="39"/>
      <c r="B287" s="40"/>
      <c r="C287" s="41"/>
      <c r="D287" s="232" t="s">
        <v>177</v>
      </c>
      <c r="E287" s="41"/>
      <c r="F287" s="233" t="s">
        <v>323</v>
      </c>
      <c r="G287" s="41"/>
      <c r="H287" s="41"/>
      <c r="I287" s="137"/>
      <c r="J287" s="41"/>
      <c r="K287" s="41"/>
      <c r="L287" s="45"/>
      <c r="M287" s="234"/>
      <c r="N287" s="235"/>
      <c r="O287" s="85"/>
      <c r="P287" s="85"/>
      <c r="Q287" s="85"/>
      <c r="R287" s="85"/>
      <c r="S287" s="85"/>
      <c r="T287" s="86"/>
      <c r="U287" s="39"/>
      <c r="V287" s="39"/>
      <c r="W287" s="39"/>
      <c r="X287" s="39"/>
      <c r="Y287" s="39"/>
      <c r="Z287" s="39"/>
      <c r="AA287" s="39"/>
      <c r="AB287" s="39"/>
      <c r="AC287" s="39"/>
      <c r="AD287" s="39"/>
      <c r="AE287" s="39"/>
      <c r="AT287" s="18" t="s">
        <v>177</v>
      </c>
      <c r="AU287" s="18" t="s">
        <v>87</v>
      </c>
    </row>
    <row r="288" s="13" customFormat="1">
      <c r="A288" s="13"/>
      <c r="B288" s="237"/>
      <c r="C288" s="238"/>
      <c r="D288" s="232" t="s">
        <v>181</v>
      </c>
      <c r="E288" s="239" t="s">
        <v>40</v>
      </c>
      <c r="F288" s="240" t="s">
        <v>182</v>
      </c>
      <c r="G288" s="238"/>
      <c r="H288" s="239" t="s">
        <v>40</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181</v>
      </c>
      <c r="AU288" s="246" t="s">
        <v>87</v>
      </c>
      <c r="AV288" s="13" t="s">
        <v>85</v>
      </c>
      <c r="AW288" s="13" t="s">
        <v>38</v>
      </c>
      <c r="AX288" s="13" t="s">
        <v>77</v>
      </c>
      <c r="AY288" s="246" t="s">
        <v>167</v>
      </c>
    </row>
    <row r="289" s="14" customFormat="1">
      <c r="A289" s="14"/>
      <c r="B289" s="247"/>
      <c r="C289" s="248"/>
      <c r="D289" s="232" t="s">
        <v>181</v>
      </c>
      <c r="E289" s="249" t="s">
        <v>40</v>
      </c>
      <c r="F289" s="250" t="s">
        <v>183</v>
      </c>
      <c r="G289" s="248"/>
      <c r="H289" s="251">
        <v>4.1079999999999997</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181</v>
      </c>
      <c r="AU289" s="257" t="s">
        <v>87</v>
      </c>
      <c r="AV289" s="14" t="s">
        <v>87</v>
      </c>
      <c r="AW289" s="14" t="s">
        <v>38</v>
      </c>
      <c r="AX289" s="14" t="s">
        <v>77</v>
      </c>
      <c r="AY289" s="257" t="s">
        <v>167</v>
      </c>
    </row>
    <row r="290" s="15" customFormat="1">
      <c r="A290" s="15"/>
      <c r="B290" s="258"/>
      <c r="C290" s="259"/>
      <c r="D290" s="232" t="s">
        <v>181</v>
      </c>
      <c r="E290" s="260" t="s">
        <v>40</v>
      </c>
      <c r="F290" s="261" t="s">
        <v>184</v>
      </c>
      <c r="G290" s="259"/>
      <c r="H290" s="262">
        <v>4.1079999999999997</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181</v>
      </c>
      <c r="AU290" s="268" t="s">
        <v>87</v>
      </c>
      <c r="AV290" s="15" t="s">
        <v>175</v>
      </c>
      <c r="AW290" s="15" t="s">
        <v>38</v>
      </c>
      <c r="AX290" s="15" t="s">
        <v>85</v>
      </c>
      <c r="AY290" s="268" t="s">
        <v>167</v>
      </c>
    </row>
    <row r="291" s="2" customFormat="1" ht="36" customHeight="1">
      <c r="A291" s="39"/>
      <c r="B291" s="40"/>
      <c r="C291" s="219" t="s">
        <v>7</v>
      </c>
      <c r="D291" s="219" t="s">
        <v>170</v>
      </c>
      <c r="E291" s="220" t="s">
        <v>324</v>
      </c>
      <c r="F291" s="221" t="s">
        <v>325</v>
      </c>
      <c r="G291" s="222" t="s">
        <v>326</v>
      </c>
      <c r="H291" s="223">
        <v>1.774</v>
      </c>
      <c r="I291" s="224"/>
      <c r="J291" s="225">
        <f>ROUND(I291*H291,2)</f>
        <v>0</v>
      </c>
      <c r="K291" s="221" t="s">
        <v>174</v>
      </c>
      <c r="L291" s="45"/>
      <c r="M291" s="226" t="s">
        <v>40</v>
      </c>
      <c r="N291" s="227" t="s">
        <v>48</v>
      </c>
      <c r="O291" s="85"/>
      <c r="P291" s="228">
        <f>O291*H291</f>
        <v>0</v>
      </c>
      <c r="Q291" s="228">
        <v>0</v>
      </c>
      <c r="R291" s="228">
        <f>Q291*H291</f>
        <v>0</v>
      </c>
      <c r="S291" s="228">
        <v>2.2000000000000002</v>
      </c>
      <c r="T291" s="229">
        <f>S291*H291</f>
        <v>3.9028000000000005</v>
      </c>
      <c r="U291" s="39"/>
      <c r="V291" s="39"/>
      <c r="W291" s="39"/>
      <c r="X291" s="39"/>
      <c r="Y291" s="39"/>
      <c r="Z291" s="39"/>
      <c r="AA291" s="39"/>
      <c r="AB291" s="39"/>
      <c r="AC291" s="39"/>
      <c r="AD291" s="39"/>
      <c r="AE291" s="39"/>
      <c r="AR291" s="230" t="s">
        <v>175</v>
      </c>
      <c r="AT291" s="230" t="s">
        <v>170</v>
      </c>
      <c r="AU291" s="230" t="s">
        <v>87</v>
      </c>
      <c r="AY291" s="18" t="s">
        <v>167</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175</v>
      </c>
      <c r="BM291" s="230" t="s">
        <v>327</v>
      </c>
    </row>
    <row r="292" s="2" customFormat="1">
      <c r="A292" s="39"/>
      <c r="B292" s="40"/>
      <c r="C292" s="41"/>
      <c r="D292" s="232" t="s">
        <v>177</v>
      </c>
      <c r="E292" s="41"/>
      <c r="F292" s="233" t="s">
        <v>328</v>
      </c>
      <c r="G292" s="41"/>
      <c r="H292" s="41"/>
      <c r="I292" s="137"/>
      <c r="J292" s="41"/>
      <c r="K292" s="41"/>
      <c r="L292" s="45"/>
      <c r="M292" s="234"/>
      <c r="N292" s="235"/>
      <c r="O292" s="85"/>
      <c r="P292" s="85"/>
      <c r="Q292" s="85"/>
      <c r="R292" s="85"/>
      <c r="S292" s="85"/>
      <c r="T292" s="86"/>
      <c r="U292" s="39"/>
      <c r="V292" s="39"/>
      <c r="W292" s="39"/>
      <c r="X292" s="39"/>
      <c r="Y292" s="39"/>
      <c r="Z292" s="39"/>
      <c r="AA292" s="39"/>
      <c r="AB292" s="39"/>
      <c r="AC292" s="39"/>
      <c r="AD292" s="39"/>
      <c r="AE292" s="39"/>
      <c r="AT292" s="18" t="s">
        <v>177</v>
      </c>
      <c r="AU292" s="18" t="s">
        <v>87</v>
      </c>
    </row>
    <row r="293" s="13" customFormat="1">
      <c r="A293" s="13"/>
      <c r="B293" s="237"/>
      <c r="C293" s="238"/>
      <c r="D293" s="232" t="s">
        <v>181</v>
      </c>
      <c r="E293" s="239" t="s">
        <v>40</v>
      </c>
      <c r="F293" s="240" t="s">
        <v>203</v>
      </c>
      <c r="G293" s="238"/>
      <c r="H293" s="239" t="s">
        <v>40</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181</v>
      </c>
      <c r="AU293" s="246" t="s">
        <v>87</v>
      </c>
      <c r="AV293" s="13" t="s">
        <v>85</v>
      </c>
      <c r="AW293" s="13" t="s">
        <v>38</v>
      </c>
      <c r="AX293" s="13" t="s">
        <v>77</v>
      </c>
      <c r="AY293" s="246" t="s">
        <v>167</v>
      </c>
    </row>
    <row r="294" s="14" customFormat="1">
      <c r="A294" s="14"/>
      <c r="B294" s="247"/>
      <c r="C294" s="248"/>
      <c r="D294" s="232" t="s">
        <v>181</v>
      </c>
      <c r="E294" s="249" t="s">
        <v>40</v>
      </c>
      <c r="F294" s="250" t="s">
        <v>329</v>
      </c>
      <c r="G294" s="248"/>
      <c r="H294" s="251">
        <v>0.17799999999999999</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181</v>
      </c>
      <c r="AU294" s="257" t="s">
        <v>87</v>
      </c>
      <c r="AV294" s="14" t="s">
        <v>87</v>
      </c>
      <c r="AW294" s="14" t="s">
        <v>38</v>
      </c>
      <c r="AX294" s="14" t="s">
        <v>77</v>
      </c>
      <c r="AY294" s="257" t="s">
        <v>167</v>
      </c>
    </row>
    <row r="295" s="13" customFormat="1">
      <c r="A295" s="13"/>
      <c r="B295" s="237"/>
      <c r="C295" s="238"/>
      <c r="D295" s="232" t="s">
        <v>181</v>
      </c>
      <c r="E295" s="239" t="s">
        <v>40</v>
      </c>
      <c r="F295" s="240" t="s">
        <v>206</v>
      </c>
      <c r="G295" s="238"/>
      <c r="H295" s="239" t="s">
        <v>40</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181</v>
      </c>
      <c r="AU295" s="246" t="s">
        <v>87</v>
      </c>
      <c r="AV295" s="13" t="s">
        <v>85</v>
      </c>
      <c r="AW295" s="13" t="s">
        <v>38</v>
      </c>
      <c r="AX295" s="13" t="s">
        <v>77</v>
      </c>
      <c r="AY295" s="246" t="s">
        <v>167</v>
      </c>
    </row>
    <row r="296" s="14" customFormat="1">
      <c r="A296" s="14"/>
      <c r="B296" s="247"/>
      <c r="C296" s="248"/>
      <c r="D296" s="232" t="s">
        <v>181</v>
      </c>
      <c r="E296" s="249" t="s">
        <v>40</v>
      </c>
      <c r="F296" s="250" t="s">
        <v>330</v>
      </c>
      <c r="G296" s="248"/>
      <c r="H296" s="251">
        <v>0.13600000000000001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181</v>
      </c>
      <c r="AU296" s="257" t="s">
        <v>87</v>
      </c>
      <c r="AV296" s="14" t="s">
        <v>87</v>
      </c>
      <c r="AW296" s="14" t="s">
        <v>38</v>
      </c>
      <c r="AX296" s="14" t="s">
        <v>77</v>
      </c>
      <c r="AY296" s="257" t="s">
        <v>167</v>
      </c>
    </row>
    <row r="297" s="13" customFormat="1">
      <c r="A297" s="13"/>
      <c r="B297" s="237"/>
      <c r="C297" s="238"/>
      <c r="D297" s="232" t="s">
        <v>181</v>
      </c>
      <c r="E297" s="239" t="s">
        <v>40</v>
      </c>
      <c r="F297" s="240" t="s">
        <v>208</v>
      </c>
      <c r="G297" s="238"/>
      <c r="H297" s="239" t="s">
        <v>40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181</v>
      </c>
      <c r="AU297" s="246" t="s">
        <v>87</v>
      </c>
      <c r="AV297" s="13" t="s">
        <v>85</v>
      </c>
      <c r="AW297" s="13" t="s">
        <v>38</v>
      </c>
      <c r="AX297" s="13" t="s">
        <v>77</v>
      </c>
      <c r="AY297" s="246" t="s">
        <v>167</v>
      </c>
    </row>
    <row r="298" s="14" customFormat="1">
      <c r="A298" s="14"/>
      <c r="B298" s="247"/>
      <c r="C298" s="248"/>
      <c r="D298" s="232" t="s">
        <v>181</v>
      </c>
      <c r="E298" s="249" t="s">
        <v>40</v>
      </c>
      <c r="F298" s="250" t="s">
        <v>331</v>
      </c>
      <c r="G298" s="248"/>
      <c r="H298" s="251">
        <v>0.94499999999999995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181</v>
      </c>
      <c r="AU298" s="257" t="s">
        <v>87</v>
      </c>
      <c r="AV298" s="14" t="s">
        <v>87</v>
      </c>
      <c r="AW298" s="14" t="s">
        <v>38</v>
      </c>
      <c r="AX298" s="14" t="s">
        <v>77</v>
      </c>
      <c r="AY298" s="257" t="s">
        <v>167</v>
      </c>
    </row>
    <row r="299" s="13" customFormat="1">
      <c r="A299" s="13"/>
      <c r="B299" s="237"/>
      <c r="C299" s="238"/>
      <c r="D299" s="232" t="s">
        <v>181</v>
      </c>
      <c r="E299" s="239" t="s">
        <v>40</v>
      </c>
      <c r="F299" s="240" t="s">
        <v>286</v>
      </c>
      <c r="G299" s="238"/>
      <c r="H299" s="239" t="s">
        <v>40</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181</v>
      </c>
      <c r="AU299" s="246" t="s">
        <v>87</v>
      </c>
      <c r="AV299" s="13" t="s">
        <v>85</v>
      </c>
      <c r="AW299" s="13" t="s">
        <v>38</v>
      </c>
      <c r="AX299" s="13" t="s">
        <v>77</v>
      </c>
      <c r="AY299" s="246" t="s">
        <v>167</v>
      </c>
    </row>
    <row r="300" s="14" customFormat="1">
      <c r="A300" s="14"/>
      <c r="B300" s="247"/>
      <c r="C300" s="248"/>
      <c r="D300" s="232" t="s">
        <v>181</v>
      </c>
      <c r="E300" s="249" t="s">
        <v>40</v>
      </c>
      <c r="F300" s="250" t="s">
        <v>332</v>
      </c>
      <c r="G300" s="248"/>
      <c r="H300" s="251">
        <v>0.51500000000000001</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181</v>
      </c>
      <c r="AU300" s="257" t="s">
        <v>87</v>
      </c>
      <c r="AV300" s="14" t="s">
        <v>87</v>
      </c>
      <c r="AW300" s="14" t="s">
        <v>38</v>
      </c>
      <c r="AX300" s="14" t="s">
        <v>77</v>
      </c>
      <c r="AY300" s="257" t="s">
        <v>167</v>
      </c>
    </row>
    <row r="301" s="15" customFormat="1">
      <c r="A301" s="15"/>
      <c r="B301" s="258"/>
      <c r="C301" s="259"/>
      <c r="D301" s="232" t="s">
        <v>181</v>
      </c>
      <c r="E301" s="260" t="s">
        <v>40</v>
      </c>
      <c r="F301" s="261" t="s">
        <v>184</v>
      </c>
      <c r="G301" s="259"/>
      <c r="H301" s="262">
        <v>1.774</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181</v>
      </c>
      <c r="AU301" s="268" t="s">
        <v>87</v>
      </c>
      <c r="AV301" s="15" t="s">
        <v>175</v>
      </c>
      <c r="AW301" s="15" t="s">
        <v>38</v>
      </c>
      <c r="AX301" s="15" t="s">
        <v>85</v>
      </c>
      <c r="AY301" s="268" t="s">
        <v>167</v>
      </c>
    </row>
    <row r="302" s="2" customFormat="1" ht="24" customHeight="1">
      <c r="A302" s="39"/>
      <c r="B302" s="40"/>
      <c r="C302" s="219" t="s">
        <v>333</v>
      </c>
      <c r="D302" s="219" t="s">
        <v>170</v>
      </c>
      <c r="E302" s="220" t="s">
        <v>334</v>
      </c>
      <c r="F302" s="221" t="s">
        <v>335</v>
      </c>
      <c r="G302" s="222" t="s">
        <v>173</v>
      </c>
      <c r="H302" s="223">
        <v>2.2599999999999998</v>
      </c>
      <c r="I302" s="224"/>
      <c r="J302" s="225">
        <f>ROUND(I302*H302,2)</f>
        <v>0</v>
      </c>
      <c r="K302" s="221" t="s">
        <v>174</v>
      </c>
      <c r="L302" s="45"/>
      <c r="M302" s="226" t="s">
        <v>40</v>
      </c>
      <c r="N302" s="227" t="s">
        <v>48</v>
      </c>
      <c r="O302" s="85"/>
      <c r="P302" s="228">
        <f>O302*H302</f>
        <v>0</v>
      </c>
      <c r="Q302" s="228">
        <v>0</v>
      </c>
      <c r="R302" s="228">
        <f>Q302*H302</f>
        <v>0</v>
      </c>
      <c r="S302" s="228">
        <v>0.057000000000000002</v>
      </c>
      <c r="T302" s="229">
        <f>S302*H302</f>
        <v>0.12881999999999999</v>
      </c>
      <c r="U302" s="39"/>
      <c r="V302" s="39"/>
      <c r="W302" s="39"/>
      <c r="X302" s="39"/>
      <c r="Y302" s="39"/>
      <c r="Z302" s="39"/>
      <c r="AA302" s="39"/>
      <c r="AB302" s="39"/>
      <c r="AC302" s="39"/>
      <c r="AD302" s="39"/>
      <c r="AE302" s="39"/>
      <c r="AR302" s="230" t="s">
        <v>175</v>
      </c>
      <c r="AT302" s="230" t="s">
        <v>170</v>
      </c>
      <c r="AU302" s="230" t="s">
        <v>87</v>
      </c>
      <c r="AY302" s="18" t="s">
        <v>167</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175</v>
      </c>
      <c r="BM302" s="230" t="s">
        <v>336</v>
      </c>
    </row>
    <row r="303" s="2" customFormat="1">
      <c r="A303" s="39"/>
      <c r="B303" s="40"/>
      <c r="C303" s="41"/>
      <c r="D303" s="232" t="s">
        <v>177</v>
      </c>
      <c r="E303" s="41"/>
      <c r="F303" s="233" t="s">
        <v>337</v>
      </c>
      <c r="G303" s="41"/>
      <c r="H303" s="41"/>
      <c r="I303" s="137"/>
      <c r="J303" s="41"/>
      <c r="K303" s="41"/>
      <c r="L303" s="45"/>
      <c r="M303" s="234"/>
      <c r="N303" s="235"/>
      <c r="O303" s="85"/>
      <c r="P303" s="85"/>
      <c r="Q303" s="85"/>
      <c r="R303" s="85"/>
      <c r="S303" s="85"/>
      <c r="T303" s="86"/>
      <c r="U303" s="39"/>
      <c r="V303" s="39"/>
      <c r="W303" s="39"/>
      <c r="X303" s="39"/>
      <c r="Y303" s="39"/>
      <c r="Z303" s="39"/>
      <c r="AA303" s="39"/>
      <c r="AB303" s="39"/>
      <c r="AC303" s="39"/>
      <c r="AD303" s="39"/>
      <c r="AE303" s="39"/>
      <c r="AT303" s="18" t="s">
        <v>177</v>
      </c>
      <c r="AU303" s="18" t="s">
        <v>87</v>
      </c>
    </row>
    <row r="304" s="2" customFormat="1">
      <c r="A304" s="39"/>
      <c r="B304" s="40"/>
      <c r="C304" s="41"/>
      <c r="D304" s="232" t="s">
        <v>179</v>
      </c>
      <c r="E304" s="41"/>
      <c r="F304" s="236" t="s">
        <v>338</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179</v>
      </c>
      <c r="AU304" s="18" t="s">
        <v>87</v>
      </c>
    </row>
    <row r="305" s="13" customFormat="1">
      <c r="A305" s="13"/>
      <c r="B305" s="237"/>
      <c r="C305" s="238"/>
      <c r="D305" s="232" t="s">
        <v>181</v>
      </c>
      <c r="E305" s="239" t="s">
        <v>40</v>
      </c>
      <c r="F305" s="240" t="s">
        <v>206</v>
      </c>
      <c r="G305" s="238"/>
      <c r="H305" s="239" t="s">
        <v>40</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181</v>
      </c>
      <c r="AU305" s="246" t="s">
        <v>87</v>
      </c>
      <c r="AV305" s="13" t="s">
        <v>85</v>
      </c>
      <c r="AW305" s="13" t="s">
        <v>38</v>
      </c>
      <c r="AX305" s="13" t="s">
        <v>77</v>
      </c>
      <c r="AY305" s="246" t="s">
        <v>167</v>
      </c>
    </row>
    <row r="306" s="14" customFormat="1">
      <c r="A306" s="14"/>
      <c r="B306" s="247"/>
      <c r="C306" s="248"/>
      <c r="D306" s="232" t="s">
        <v>181</v>
      </c>
      <c r="E306" s="249" t="s">
        <v>40</v>
      </c>
      <c r="F306" s="250" t="s">
        <v>284</v>
      </c>
      <c r="G306" s="248"/>
      <c r="H306" s="251">
        <v>2.2599999999999998</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181</v>
      </c>
      <c r="AU306" s="257" t="s">
        <v>87</v>
      </c>
      <c r="AV306" s="14" t="s">
        <v>87</v>
      </c>
      <c r="AW306" s="14" t="s">
        <v>38</v>
      </c>
      <c r="AX306" s="14" t="s">
        <v>77</v>
      </c>
      <c r="AY306" s="257" t="s">
        <v>167</v>
      </c>
    </row>
    <row r="307" s="15" customFormat="1">
      <c r="A307" s="15"/>
      <c r="B307" s="258"/>
      <c r="C307" s="259"/>
      <c r="D307" s="232" t="s">
        <v>181</v>
      </c>
      <c r="E307" s="260" t="s">
        <v>40</v>
      </c>
      <c r="F307" s="261" t="s">
        <v>184</v>
      </c>
      <c r="G307" s="259"/>
      <c r="H307" s="262">
        <v>2.2599999999999998</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181</v>
      </c>
      <c r="AU307" s="268" t="s">
        <v>87</v>
      </c>
      <c r="AV307" s="15" t="s">
        <v>175</v>
      </c>
      <c r="AW307" s="15" t="s">
        <v>38</v>
      </c>
      <c r="AX307" s="15" t="s">
        <v>85</v>
      </c>
      <c r="AY307" s="268" t="s">
        <v>167</v>
      </c>
    </row>
    <row r="308" s="2" customFormat="1" ht="16.5" customHeight="1">
      <c r="A308" s="39"/>
      <c r="B308" s="40"/>
      <c r="C308" s="219" t="s">
        <v>339</v>
      </c>
      <c r="D308" s="219" t="s">
        <v>170</v>
      </c>
      <c r="E308" s="220" t="s">
        <v>340</v>
      </c>
      <c r="F308" s="221" t="s">
        <v>341</v>
      </c>
      <c r="G308" s="222" t="s">
        <v>173</v>
      </c>
      <c r="H308" s="223">
        <v>0.80300000000000005</v>
      </c>
      <c r="I308" s="224"/>
      <c r="J308" s="225">
        <f>ROUND(I308*H308,2)</f>
        <v>0</v>
      </c>
      <c r="K308" s="221" t="s">
        <v>174</v>
      </c>
      <c r="L308" s="45"/>
      <c r="M308" s="226" t="s">
        <v>40</v>
      </c>
      <c r="N308" s="227" t="s">
        <v>48</v>
      </c>
      <c r="O308" s="85"/>
      <c r="P308" s="228">
        <f>O308*H308</f>
        <v>0</v>
      </c>
      <c r="Q308" s="228">
        <v>0</v>
      </c>
      <c r="R308" s="228">
        <f>Q308*H308</f>
        <v>0</v>
      </c>
      <c r="S308" s="228">
        <v>0.066000000000000003</v>
      </c>
      <c r="T308" s="229">
        <f>S308*H308</f>
        <v>0.052998000000000003</v>
      </c>
      <c r="U308" s="39"/>
      <c r="V308" s="39"/>
      <c r="W308" s="39"/>
      <c r="X308" s="39"/>
      <c r="Y308" s="39"/>
      <c r="Z308" s="39"/>
      <c r="AA308" s="39"/>
      <c r="AB308" s="39"/>
      <c r="AC308" s="39"/>
      <c r="AD308" s="39"/>
      <c r="AE308" s="39"/>
      <c r="AR308" s="230" t="s">
        <v>175</v>
      </c>
      <c r="AT308" s="230" t="s">
        <v>170</v>
      </c>
      <c r="AU308" s="230" t="s">
        <v>87</v>
      </c>
      <c r="AY308" s="18" t="s">
        <v>167</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175</v>
      </c>
      <c r="BM308" s="230" t="s">
        <v>342</v>
      </c>
    </row>
    <row r="309" s="2" customFormat="1">
      <c r="A309" s="39"/>
      <c r="B309" s="40"/>
      <c r="C309" s="41"/>
      <c r="D309" s="232" t="s">
        <v>177</v>
      </c>
      <c r="E309" s="41"/>
      <c r="F309" s="233" t="s">
        <v>343</v>
      </c>
      <c r="G309" s="41"/>
      <c r="H309" s="41"/>
      <c r="I309" s="137"/>
      <c r="J309" s="41"/>
      <c r="K309" s="41"/>
      <c r="L309" s="45"/>
      <c r="M309" s="234"/>
      <c r="N309" s="235"/>
      <c r="O309" s="85"/>
      <c r="P309" s="85"/>
      <c r="Q309" s="85"/>
      <c r="R309" s="85"/>
      <c r="S309" s="85"/>
      <c r="T309" s="86"/>
      <c r="U309" s="39"/>
      <c r="V309" s="39"/>
      <c r="W309" s="39"/>
      <c r="X309" s="39"/>
      <c r="Y309" s="39"/>
      <c r="Z309" s="39"/>
      <c r="AA309" s="39"/>
      <c r="AB309" s="39"/>
      <c r="AC309" s="39"/>
      <c r="AD309" s="39"/>
      <c r="AE309" s="39"/>
      <c r="AT309" s="18" t="s">
        <v>177</v>
      </c>
      <c r="AU309" s="18" t="s">
        <v>87</v>
      </c>
    </row>
    <row r="310" s="14" customFormat="1">
      <c r="A310" s="14"/>
      <c r="B310" s="247"/>
      <c r="C310" s="248"/>
      <c r="D310" s="232" t="s">
        <v>181</v>
      </c>
      <c r="E310" s="249" t="s">
        <v>40</v>
      </c>
      <c r="F310" s="250" t="s">
        <v>344</v>
      </c>
      <c r="G310" s="248"/>
      <c r="H310" s="251">
        <v>0.80300000000000005</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181</v>
      </c>
      <c r="AU310" s="257" t="s">
        <v>87</v>
      </c>
      <c r="AV310" s="14" t="s">
        <v>87</v>
      </c>
      <c r="AW310" s="14" t="s">
        <v>38</v>
      </c>
      <c r="AX310" s="14" t="s">
        <v>77</v>
      </c>
      <c r="AY310" s="257" t="s">
        <v>167</v>
      </c>
    </row>
    <row r="311" s="15" customFormat="1">
      <c r="A311" s="15"/>
      <c r="B311" s="258"/>
      <c r="C311" s="259"/>
      <c r="D311" s="232" t="s">
        <v>181</v>
      </c>
      <c r="E311" s="260" t="s">
        <v>40</v>
      </c>
      <c r="F311" s="261" t="s">
        <v>184</v>
      </c>
      <c r="G311" s="259"/>
      <c r="H311" s="262">
        <v>0.80300000000000005</v>
      </c>
      <c r="I311" s="263"/>
      <c r="J311" s="259"/>
      <c r="K311" s="259"/>
      <c r="L311" s="264"/>
      <c r="M311" s="265"/>
      <c r="N311" s="266"/>
      <c r="O311" s="266"/>
      <c r="P311" s="266"/>
      <c r="Q311" s="266"/>
      <c r="R311" s="266"/>
      <c r="S311" s="266"/>
      <c r="T311" s="267"/>
      <c r="U311" s="15"/>
      <c r="V311" s="15"/>
      <c r="W311" s="15"/>
      <c r="X311" s="15"/>
      <c r="Y311" s="15"/>
      <c r="Z311" s="15"/>
      <c r="AA311" s="15"/>
      <c r="AB311" s="15"/>
      <c r="AC311" s="15"/>
      <c r="AD311" s="15"/>
      <c r="AE311" s="15"/>
      <c r="AT311" s="268" t="s">
        <v>181</v>
      </c>
      <c r="AU311" s="268" t="s">
        <v>87</v>
      </c>
      <c r="AV311" s="15" t="s">
        <v>175</v>
      </c>
      <c r="AW311" s="15" t="s">
        <v>38</v>
      </c>
      <c r="AX311" s="15" t="s">
        <v>85</v>
      </c>
      <c r="AY311" s="268" t="s">
        <v>167</v>
      </c>
    </row>
    <row r="312" s="2" customFormat="1" ht="24" customHeight="1">
      <c r="A312" s="39"/>
      <c r="B312" s="40"/>
      <c r="C312" s="219" t="s">
        <v>345</v>
      </c>
      <c r="D312" s="219" t="s">
        <v>170</v>
      </c>
      <c r="E312" s="220" t="s">
        <v>346</v>
      </c>
      <c r="F312" s="221" t="s">
        <v>347</v>
      </c>
      <c r="G312" s="222" t="s">
        <v>173</v>
      </c>
      <c r="H312" s="223">
        <v>4.0499999999999998</v>
      </c>
      <c r="I312" s="224"/>
      <c r="J312" s="225">
        <f>ROUND(I312*H312,2)</f>
        <v>0</v>
      </c>
      <c r="K312" s="221" t="s">
        <v>174</v>
      </c>
      <c r="L312" s="45"/>
      <c r="M312" s="226" t="s">
        <v>40</v>
      </c>
      <c r="N312" s="227" t="s">
        <v>48</v>
      </c>
      <c r="O312" s="85"/>
      <c r="P312" s="228">
        <f>O312*H312</f>
        <v>0</v>
      </c>
      <c r="Q312" s="228">
        <v>0</v>
      </c>
      <c r="R312" s="228">
        <f>Q312*H312</f>
        <v>0</v>
      </c>
      <c r="S312" s="228">
        <v>0.037999999999999999</v>
      </c>
      <c r="T312" s="229">
        <f>S312*H312</f>
        <v>0.15389999999999998</v>
      </c>
      <c r="U312" s="39"/>
      <c r="V312" s="39"/>
      <c r="W312" s="39"/>
      <c r="X312" s="39"/>
      <c r="Y312" s="39"/>
      <c r="Z312" s="39"/>
      <c r="AA312" s="39"/>
      <c r="AB312" s="39"/>
      <c r="AC312" s="39"/>
      <c r="AD312" s="39"/>
      <c r="AE312" s="39"/>
      <c r="AR312" s="230" t="s">
        <v>175</v>
      </c>
      <c r="AT312" s="230" t="s">
        <v>170</v>
      </c>
      <c r="AU312" s="230" t="s">
        <v>87</v>
      </c>
      <c r="AY312" s="18" t="s">
        <v>167</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175</v>
      </c>
      <c r="BM312" s="230" t="s">
        <v>348</v>
      </c>
    </row>
    <row r="313" s="2" customFormat="1">
      <c r="A313" s="39"/>
      <c r="B313" s="40"/>
      <c r="C313" s="41"/>
      <c r="D313" s="232" t="s">
        <v>177</v>
      </c>
      <c r="E313" s="41"/>
      <c r="F313" s="233" t="s">
        <v>349</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177</v>
      </c>
      <c r="AU313" s="18" t="s">
        <v>87</v>
      </c>
    </row>
    <row r="314" s="2" customFormat="1">
      <c r="A314" s="39"/>
      <c r="B314" s="40"/>
      <c r="C314" s="41"/>
      <c r="D314" s="232" t="s">
        <v>179</v>
      </c>
      <c r="E314" s="41"/>
      <c r="F314" s="236" t="s">
        <v>350</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179</v>
      </c>
      <c r="AU314" s="18" t="s">
        <v>87</v>
      </c>
    </row>
    <row r="315" s="14" customFormat="1">
      <c r="A315" s="14"/>
      <c r="B315" s="247"/>
      <c r="C315" s="248"/>
      <c r="D315" s="232" t="s">
        <v>181</v>
      </c>
      <c r="E315" s="249" t="s">
        <v>40</v>
      </c>
      <c r="F315" s="250" t="s">
        <v>268</v>
      </c>
      <c r="G315" s="248"/>
      <c r="H315" s="251">
        <v>4.0499999999999998</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181</v>
      </c>
      <c r="AU315" s="257" t="s">
        <v>87</v>
      </c>
      <c r="AV315" s="14" t="s">
        <v>87</v>
      </c>
      <c r="AW315" s="14" t="s">
        <v>38</v>
      </c>
      <c r="AX315" s="14" t="s">
        <v>77</v>
      </c>
      <c r="AY315" s="257" t="s">
        <v>167</v>
      </c>
    </row>
    <row r="316" s="15" customFormat="1">
      <c r="A316" s="15"/>
      <c r="B316" s="258"/>
      <c r="C316" s="259"/>
      <c r="D316" s="232" t="s">
        <v>181</v>
      </c>
      <c r="E316" s="260" t="s">
        <v>40</v>
      </c>
      <c r="F316" s="261" t="s">
        <v>184</v>
      </c>
      <c r="G316" s="259"/>
      <c r="H316" s="262">
        <v>4.0499999999999998</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181</v>
      </c>
      <c r="AU316" s="268" t="s">
        <v>87</v>
      </c>
      <c r="AV316" s="15" t="s">
        <v>175</v>
      </c>
      <c r="AW316" s="15" t="s">
        <v>38</v>
      </c>
      <c r="AX316" s="15" t="s">
        <v>85</v>
      </c>
      <c r="AY316" s="268" t="s">
        <v>167</v>
      </c>
    </row>
    <row r="317" s="2" customFormat="1" ht="16.5" customHeight="1">
      <c r="A317" s="39"/>
      <c r="B317" s="40"/>
      <c r="C317" s="219" t="s">
        <v>351</v>
      </c>
      <c r="D317" s="219" t="s">
        <v>170</v>
      </c>
      <c r="E317" s="220" t="s">
        <v>352</v>
      </c>
      <c r="F317" s="221" t="s">
        <v>353</v>
      </c>
      <c r="G317" s="222" t="s">
        <v>173</v>
      </c>
      <c r="H317" s="223">
        <v>6.1070000000000002</v>
      </c>
      <c r="I317" s="224"/>
      <c r="J317" s="225">
        <f>ROUND(I317*H317,2)</f>
        <v>0</v>
      </c>
      <c r="K317" s="221" t="s">
        <v>174</v>
      </c>
      <c r="L317" s="45"/>
      <c r="M317" s="226" t="s">
        <v>40</v>
      </c>
      <c r="N317" s="227" t="s">
        <v>48</v>
      </c>
      <c r="O317" s="85"/>
      <c r="P317" s="228">
        <f>O317*H317</f>
        <v>0</v>
      </c>
      <c r="Q317" s="228">
        <v>0</v>
      </c>
      <c r="R317" s="228">
        <f>Q317*H317</f>
        <v>0</v>
      </c>
      <c r="S317" s="228">
        <v>0.075999999999999998</v>
      </c>
      <c r="T317" s="229">
        <f>S317*H317</f>
        <v>0.46413199999999999</v>
      </c>
      <c r="U317" s="39"/>
      <c r="V317" s="39"/>
      <c r="W317" s="39"/>
      <c r="X317" s="39"/>
      <c r="Y317" s="39"/>
      <c r="Z317" s="39"/>
      <c r="AA317" s="39"/>
      <c r="AB317" s="39"/>
      <c r="AC317" s="39"/>
      <c r="AD317" s="39"/>
      <c r="AE317" s="39"/>
      <c r="AR317" s="230" t="s">
        <v>175</v>
      </c>
      <c r="AT317" s="230" t="s">
        <v>170</v>
      </c>
      <c r="AU317" s="230" t="s">
        <v>87</v>
      </c>
      <c r="AY317" s="18" t="s">
        <v>167</v>
      </c>
      <c r="BE317" s="231">
        <f>IF(N317="základní",J317,0)</f>
        <v>0</v>
      </c>
      <c r="BF317" s="231">
        <f>IF(N317="snížená",J317,0)</f>
        <v>0</v>
      </c>
      <c r="BG317" s="231">
        <f>IF(N317="zákl. přenesená",J317,0)</f>
        <v>0</v>
      </c>
      <c r="BH317" s="231">
        <f>IF(N317="sníž. přenesená",J317,0)</f>
        <v>0</v>
      </c>
      <c r="BI317" s="231">
        <f>IF(N317="nulová",J317,0)</f>
        <v>0</v>
      </c>
      <c r="BJ317" s="18" t="s">
        <v>85</v>
      </c>
      <c r="BK317" s="231">
        <f>ROUND(I317*H317,2)</f>
        <v>0</v>
      </c>
      <c r="BL317" s="18" t="s">
        <v>175</v>
      </c>
      <c r="BM317" s="230" t="s">
        <v>354</v>
      </c>
    </row>
    <row r="318" s="2" customFormat="1">
      <c r="A318" s="39"/>
      <c r="B318" s="40"/>
      <c r="C318" s="41"/>
      <c r="D318" s="232" t="s">
        <v>177</v>
      </c>
      <c r="E318" s="41"/>
      <c r="F318" s="233" t="s">
        <v>355</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177</v>
      </c>
      <c r="AU318" s="18" t="s">
        <v>87</v>
      </c>
    </row>
    <row r="319" s="2" customFormat="1">
      <c r="A319" s="39"/>
      <c r="B319" s="40"/>
      <c r="C319" s="41"/>
      <c r="D319" s="232" t="s">
        <v>179</v>
      </c>
      <c r="E319" s="41"/>
      <c r="F319" s="236" t="s">
        <v>356</v>
      </c>
      <c r="G319" s="41"/>
      <c r="H319" s="41"/>
      <c r="I319" s="137"/>
      <c r="J319" s="41"/>
      <c r="K319" s="41"/>
      <c r="L319" s="45"/>
      <c r="M319" s="234"/>
      <c r="N319" s="235"/>
      <c r="O319" s="85"/>
      <c r="P319" s="85"/>
      <c r="Q319" s="85"/>
      <c r="R319" s="85"/>
      <c r="S319" s="85"/>
      <c r="T319" s="86"/>
      <c r="U319" s="39"/>
      <c r="V319" s="39"/>
      <c r="W319" s="39"/>
      <c r="X319" s="39"/>
      <c r="Y319" s="39"/>
      <c r="Z319" s="39"/>
      <c r="AA319" s="39"/>
      <c r="AB319" s="39"/>
      <c r="AC319" s="39"/>
      <c r="AD319" s="39"/>
      <c r="AE319" s="39"/>
      <c r="AT319" s="18" t="s">
        <v>179</v>
      </c>
      <c r="AU319" s="18" t="s">
        <v>87</v>
      </c>
    </row>
    <row r="320" s="14" customFormat="1">
      <c r="A320" s="14"/>
      <c r="B320" s="247"/>
      <c r="C320" s="248"/>
      <c r="D320" s="232" t="s">
        <v>181</v>
      </c>
      <c r="E320" s="249" t="s">
        <v>40</v>
      </c>
      <c r="F320" s="250" t="s">
        <v>357</v>
      </c>
      <c r="G320" s="248"/>
      <c r="H320" s="251">
        <v>4.7279999999999998</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181</v>
      </c>
      <c r="AU320" s="257" t="s">
        <v>87</v>
      </c>
      <c r="AV320" s="14" t="s">
        <v>87</v>
      </c>
      <c r="AW320" s="14" t="s">
        <v>38</v>
      </c>
      <c r="AX320" s="14" t="s">
        <v>77</v>
      </c>
      <c r="AY320" s="257" t="s">
        <v>167</v>
      </c>
    </row>
    <row r="321" s="14" customFormat="1">
      <c r="A321" s="14"/>
      <c r="B321" s="247"/>
      <c r="C321" s="248"/>
      <c r="D321" s="232" t="s">
        <v>181</v>
      </c>
      <c r="E321" s="249" t="s">
        <v>40</v>
      </c>
      <c r="F321" s="250" t="s">
        <v>358</v>
      </c>
      <c r="G321" s="248"/>
      <c r="H321" s="251">
        <v>1.379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181</v>
      </c>
      <c r="AU321" s="257" t="s">
        <v>87</v>
      </c>
      <c r="AV321" s="14" t="s">
        <v>87</v>
      </c>
      <c r="AW321" s="14" t="s">
        <v>38</v>
      </c>
      <c r="AX321" s="14" t="s">
        <v>77</v>
      </c>
      <c r="AY321" s="257" t="s">
        <v>167</v>
      </c>
    </row>
    <row r="322" s="15" customFormat="1">
      <c r="A322" s="15"/>
      <c r="B322" s="258"/>
      <c r="C322" s="259"/>
      <c r="D322" s="232" t="s">
        <v>181</v>
      </c>
      <c r="E322" s="260" t="s">
        <v>40</v>
      </c>
      <c r="F322" s="261" t="s">
        <v>184</v>
      </c>
      <c r="G322" s="259"/>
      <c r="H322" s="262">
        <v>6.1070000000000002</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181</v>
      </c>
      <c r="AU322" s="268" t="s">
        <v>87</v>
      </c>
      <c r="AV322" s="15" t="s">
        <v>175</v>
      </c>
      <c r="AW322" s="15" t="s">
        <v>38</v>
      </c>
      <c r="AX322" s="15" t="s">
        <v>85</v>
      </c>
      <c r="AY322" s="268" t="s">
        <v>167</v>
      </c>
    </row>
    <row r="323" s="2" customFormat="1" ht="24" customHeight="1">
      <c r="A323" s="39"/>
      <c r="B323" s="40"/>
      <c r="C323" s="219" t="s">
        <v>359</v>
      </c>
      <c r="D323" s="219" t="s">
        <v>170</v>
      </c>
      <c r="E323" s="220" t="s">
        <v>360</v>
      </c>
      <c r="F323" s="221" t="s">
        <v>361</v>
      </c>
      <c r="G323" s="222" t="s">
        <v>187</v>
      </c>
      <c r="H323" s="223">
        <v>154.12000000000001</v>
      </c>
      <c r="I323" s="224"/>
      <c r="J323" s="225">
        <f>ROUND(I323*H323,2)</f>
        <v>0</v>
      </c>
      <c r="K323" s="221" t="s">
        <v>174</v>
      </c>
      <c r="L323" s="45"/>
      <c r="M323" s="226" t="s">
        <v>40</v>
      </c>
      <c r="N323" s="227" t="s">
        <v>48</v>
      </c>
      <c r="O323" s="85"/>
      <c r="P323" s="228">
        <f>O323*H323</f>
        <v>0</v>
      </c>
      <c r="Q323" s="228">
        <v>0</v>
      </c>
      <c r="R323" s="228">
        <f>Q323*H323</f>
        <v>0</v>
      </c>
      <c r="S323" s="228">
        <v>0.0060000000000000001</v>
      </c>
      <c r="T323" s="229">
        <f>S323*H323</f>
        <v>0.9247200000000001</v>
      </c>
      <c r="U323" s="39"/>
      <c r="V323" s="39"/>
      <c r="W323" s="39"/>
      <c r="X323" s="39"/>
      <c r="Y323" s="39"/>
      <c r="Z323" s="39"/>
      <c r="AA323" s="39"/>
      <c r="AB323" s="39"/>
      <c r="AC323" s="39"/>
      <c r="AD323" s="39"/>
      <c r="AE323" s="39"/>
      <c r="AR323" s="230" t="s">
        <v>175</v>
      </c>
      <c r="AT323" s="230" t="s">
        <v>170</v>
      </c>
      <c r="AU323" s="230" t="s">
        <v>87</v>
      </c>
      <c r="AY323" s="18" t="s">
        <v>167</v>
      </c>
      <c r="BE323" s="231">
        <f>IF(N323="základní",J323,0)</f>
        <v>0</v>
      </c>
      <c r="BF323" s="231">
        <f>IF(N323="snížená",J323,0)</f>
        <v>0</v>
      </c>
      <c r="BG323" s="231">
        <f>IF(N323="zákl. přenesená",J323,0)</f>
        <v>0</v>
      </c>
      <c r="BH323" s="231">
        <f>IF(N323="sníž. přenesená",J323,0)</f>
        <v>0</v>
      </c>
      <c r="BI323" s="231">
        <f>IF(N323="nulová",J323,0)</f>
        <v>0</v>
      </c>
      <c r="BJ323" s="18" t="s">
        <v>85</v>
      </c>
      <c r="BK323" s="231">
        <f>ROUND(I323*H323,2)</f>
        <v>0</v>
      </c>
      <c r="BL323" s="18" t="s">
        <v>175</v>
      </c>
      <c r="BM323" s="230" t="s">
        <v>362</v>
      </c>
    </row>
    <row r="324" s="2" customFormat="1">
      <c r="A324" s="39"/>
      <c r="B324" s="40"/>
      <c r="C324" s="41"/>
      <c r="D324" s="232" t="s">
        <v>177</v>
      </c>
      <c r="E324" s="41"/>
      <c r="F324" s="233" t="s">
        <v>363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177</v>
      </c>
      <c r="AU324" s="18" t="s">
        <v>87</v>
      </c>
    </row>
    <row r="325" s="13" customFormat="1">
      <c r="A325" s="13"/>
      <c r="B325" s="237"/>
      <c r="C325" s="238"/>
      <c r="D325" s="232" t="s">
        <v>181</v>
      </c>
      <c r="E325" s="239" t="s">
        <v>40</v>
      </c>
      <c r="F325" s="240" t="s">
        <v>223</v>
      </c>
      <c r="G325" s="238"/>
      <c r="H325" s="239" t="s">
        <v>40</v>
      </c>
      <c r="I325" s="241"/>
      <c r="J325" s="238"/>
      <c r="K325" s="238"/>
      <c r="L325" s="242"/>
      <c r="M325" s="243"/>
      <c r="N325" s="244"/>
      <c r="O325" s="244"/>
      <c r="P325" s="244"/>
      <c r="Q325" s="244"/>
      <c r="R325" s="244"/>
      <c r="S325" s="244"/>
      <c r="T325" s="245"/>
      <c r="U325" s="13"/>
      <c r="V325" s="13"/>
      <c r="W325" s="13"/>
      <c r="X325" s="13"/>
      <c r="Y325" s="13"/>
      <c r="Z325" s="13"/>
      <c r="AA325" s="13"/>
      <c r="AB325" s="13"/>
      <c r="AC325" s="13"/>
      <c r="AD325" s="13"/>
      <c r="AE325" s="13"/>
      <c r="AT325" s="246" t="s">
        <v>181</v>
      </c>
      <c r="AU325" s="246" t="s">
        <v>87</v>
      </c>
      <c r="AV325" s="13" t="s">
        <v>85</v>
      </c>
      <c r="AW325" s="13" t="s">
        <v>38</v>
      </c>
      <c r="AX325" s="13" t="s">
        <v>77</v>
      </c>
      <c r="AY325" s="246" t="s">
        <v>167</v>
      </c>
    </row>
    <row r="326" s="14" customFormat="1">
      <c r="A326" s="14"/>
      <c r="B326" s="247"/>
      <c r="C326" s="248"/>
      <c r="D326" s="232" t="s">
        <v>181</v>
      </c>
      <c r="E326" s="249" t="s">
        <v>40</v>
      </c>
      <c r="F326" s="250" t="s">
        <v>364</v>
      </c>
      <c r="G326" s="248"/>
      <c r="H326" s="251">
        <v>5.5999999999999996</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181</v>
      </c>
      <c r="AU326" s="257" t="s">
        <v>87</v>
      </c>
      <c r="AV326" s="14" t="s">
        <v>87</v>
      </c>
      <c r="AW326" s="14" t="s">
        <v>38</v>
      </c>
      <c r="AX326" s="14" t="s">
        <v>77</v>
      </c>
      <c r="AY326" s="257" t="s">
        <v>167</v>
      </c>
    </row>
    <row r="327" s="13" customFormat="1">
      <c r="A327" s="13"/>
      <c r="B327" s="237"/>
      <c r="C327" s="238"/>
      <c r="D327" s="232" t="s">
        <v>181</v>
      </c>
      <c r="E327" s="239" t="s">
        <v>40</v>
      </c>
      <c r="F327" s="240" t="s">
        <v>225</v>
      </c>
      <c r="G327" s="238"/>
      <c r="H327" s="239" t="s">
        <v>40</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181</v>
      </c>
      <c r="AU327" s="246" t="s">
        <v>87</v>
      </c>
      <c r="AV327" s="13" t="s">
        <v>85</v>
      </c>
      <c r="AW327" s="13" t="s">
        <v>38</v>
      </c>
      <c r="AX327" s="13" t="s">
        <v>77</v>
      </c>
      <c r="AY327" s="246" t="s">
        <v>167</v>
      </c>
    </row>
    <row r="328" s="14" customFormat="1">
      <c r="A328" s="14"/>
      <c r="B328" s="247"/>
      <c r="C328" s="248"/>
      <c r="D328" s="232" t="s">
        <v>181</v>
      </c>
      <c r="E328" s="249" t="s">
        <v>40</v>
      </c>
      <c r="F328" s="250" t="s">
        <v>365</v>
      </c>
      <c r="G328" s="248"/>
      <c r="H328" s="251">
        <v>2.7999999999999998</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181</v>
      </c>
      <c r="AU328" s="257" t="s">
        <v>87</v>
      </c>
      <c r="AV328" s="14" t="s">
        <v>87</v>
      </c>
      <c r="AW328" s="14" t="s">
        <v>38</v>
      </c>
      <c r="AX328" s="14" t="s">
        <v>77</v>
      </c>
      <c r="AY328" s="257" t="s">
        <v>167</v>
      </c>
    </row>
    <row r="329" s="13" customFormat="1">
      <c r="A329" s="13"/>
      <c r="B329" s="237"/>
      <c r="C329" s="238"/>
      <c r="D329" s="232" t="s">
        <v>181</v>
      </c>
      <c r="E329" s="239" t="s">
        <v>40</v>
      </c>
      <c r="F329" s="240" t="s">
        <v>227</v>
      </c>
      <c r="G329" s="238"/>
      <c r="H329" s="239" t="s">
        <v>40</v>
      </c>
      <c r="I329" s="241"/>
      <c r="J329" s="238"/>
      <c r="K329" s="238"/>
      <c r="L329" s="242"/>
      <c r="M329" s="243"/>
      <c r="N329" s="244"/>
      <c r="O329" s="244"/>
      <c r="P329" s="244"/>
      <c r="Q329" s="244"/>
      <c r="R329" s="244"/>
      <c r="S329" s="244"/>
      <c r="T329" s="245"/>
      <c r="U329" s="13"/>
      <c r="V329" s="13"/>
      <c r="W329" s="13"/>
      <c r="X329" s="13"/>
      <c r="Y329" s="13"/>
      <c r="Z329" s="13"/>
      <c r="AA329" s="13"/>
      <c r="AB329" s="13"/>
      <c r="AC329" s="13"/>
      <c r="AD329" s="13"/>
      <c r="AE329" s="13"/>
      <c r="AT329" s="246" t="s">
        <v>181</v>
      </c>
      <c r="AU329" s="246" t="s">
        <v>87</v>
      </c>
      <c r="AV329" s="13" t="s">
        <v>85</v>
      </c>
      <c r="AW329" s="13" t="s">
        <v>38</v>
      </c>
      <c r="AX329" s="13" t="s">
        <v>77</v>
      </c>
      <c r="AY329" s="246" t="s">
        <v>167</v>
      </c>
    </row>
    <row r="330" s="14" customFormat="1">
      <c r="A330" s="14"/>
      <c r="B330" s="247"/>
      <c r="C330" s="248"/>
      <c r="D330" s="232" t="s">
        <v>181</v>
      </c>
      <c r="E330" s="249" t="s">
        <v>40</v>
      </c>
      <c r="F330" s="250" t="s">
        <v>366</v>
      </c>
      <c r="G330" s="248"/>
      <c r="H330" s="251">
        <v>145.72</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181</v>
      </c>
      <c r="AU330" s="257" t="s">
        <v>87</v>
      </c>
      <c r="AV330" s="14" t="s">
        <v>87</v>
      </c>
      <c r="AW330" s="14" t="s">
        <v>38</v>
      </c>
      <c r="AX330" s="14" t="s">
        <v>77</v>
      </c>
      <c r="AY330" s="257" t="s">
        <v>167</v>
      </c>
    </row>
    <row r="331" s="15" customFormat="1">
      <c r="A331" s="15"/>
      <c r="B331" s="258"/>
      <c r="C331" s="259"/>
      <c r="D331" s="232" t="s">
        <v>181</v>
      </c>
      <c r="E331" s="260" t="s">
        <v>40</v>
      </c>
      <c r="F331" s="261" t="s">
        <v>184</v>
      </c>
      <c r="G331" s="259"/>
      <c r="H331" s="262">
        <v>154.12000000000001</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181</v>
      </c>
      <c r="AU331" s="268" t="s">
        <v>87</v>
      </c>
      <c r="AV331" s="15" t="s">
        <v>175</v>
      </c>
      <c r="AW331" s="15" t="s">
        <v>38</v>
      </c>
      <c r="AX331" s="15" t="s">
        <v>85</v>
      </c>
      <c r="AY331" s="268" t="s">
        <v>167</v>
      </c>
    </row>
    <row r="332" s="2" customFormat="1" ht="24" customHeight="1">
      <c r="A332" s="39"/>
      <c r="B332" s="40"/>
      <c r="C332" s="219" t="s">
        <v>367</v>
      </c>
      <c r="D332" s="219" t="s">
        <v>170</v>
      </c>
      <c r="E332" s="220" t="s">
        <v>368</v>
      </c>
      <c r="F332" s="221" t="s">
        <v>369</v>
      </c>
      <c r="G332" s="222" t="s">
        <v>173</v>
      </c>
      <c r="H332" s="223">
        <v>28.395</v>
      </c>
      <c r="I332" s="224"/>
      <c r="J332" s="225">
        <f>ROUND(I332*H332,2)</f>
        <v>0</v>
      </c>
      <c r="K332" s="221" t="s">
        <v>174</v>
      </c>
      <c r="L332" s="45"/>
      <c r="M332" s="226" t="s">
        <v>40</v>
      </c>
      <c r="N332" s="227" t="s">
        <v>48</v>
      </c>
      <c r="O332" s="85"/>
      <c r="P332" s="228">
        <f>O332*H332</f>
        <v>0</v>
      </c>
      <c r="Q332" s="228">
        <v>0</v>
      </c>
      <c r="R332" s="228">
        <f>Q332*H332</f>
        <v>0</v>
      </c>
      <c r="S332" s="228">
        <v>0.050000000000000003</v>
      </c>
      <c r="T332" s="229">
        <f>S332*H332</f>
        <v>1.4197500000000001</v>
      </c>
      <c r="U332" s="39"/>
      <c r="V332" s="39"/>
      <c r="W332" s="39"/>
      <c r="X332" s="39"/>
      <c r="Y332" s="39"/>
      <c r="Z332" s="39"/>
      <c r="AA332" s="39"/>
      <c r="AB332" s="39"/>
      <c r="AC332" s="39"/>
      <c r="AD332" s="39"/>
      <c r="AE332" s="39"/>
      <c r="AR332" s="230" t="s">
        <v>175</v>
      </c>
      <c r="AT332" s="230" t="s">
        <v>170</v>
      </c>
      <c r="AU332" s="230" t="s">
        <v>87</v>
      </c>
      <c r="AY332" s="18" t="s">
        <v>167</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175</v>
      </c>
      <c r="BM332" s="230" t="s">
        <v>370</v>
      </c>
    </row>
    <row r="333" s="2" customFormat="1">
      <c r="A333" s="39"/>
      <c r="B333" s="40"/>
      <c r="C333" s="41"/>
      <c r="D333" s="232" t="s">
        <v>177</v>
      </c>
      <c r="E333" s="41"/>
      <c r="F333" s="233" t="s">
        <v>371</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177</v>
      </c>
      <c r="AU333" s="18" t="s">
        <v>87</v>
      </c>
    </row>
    <row r="334" s="2" customFormat="1">
      <c r="A334" s="39"/>
      <c r="B334" s="40"/>
      <c r="C334" s="41"/>
      <c r="D334" s="232" t="s">
        <v>179</v>
      </c>
      <c r="E334" s="41"/>
      <c r="F334" s="236" t="s">
        <v>372</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179</v>
      </c>
      <c r="AU334" s="18" t="s">
        <v>87</v>
      </c>
    </row>
    <row r="335" s="13" customFormat="1">
      <c r="A335" s="13"/>
      <c r="B335" s="237"/>
      <c r="C335" s="238"/>
      <c r="D335" s="232" t="s">
        <v>181</v>
      </c>
      <c r="E335" s="239" t="s">
        <v>40</v>
      </c>
      <c r="F335" s="240" t="s">
        <v>203</v>
      </c>
      <c r="G335" s="238"/>
      <c r="H335" s="239" t="s">
        <v>40</v>
      </c>
      <c r="I335" s="241"/>
      <c r="J335" s="238"/>
      <c r="K335" s="238"/>
      <c r="L335" s="242"/>
      <c r="M335" s="243"/>
      <c r="N335" s="244"/>
      <c r="O335" s="244"/>
      <c r="P335" s="244"/>
      <c r="Q335" s="244"/>
      <c r="R335" s="244"/>
      <c r="S335" s="244"/>
      <c r="T335" s="245"/>
      <c r="U335" s="13"/>
      <c r="V335" s="13"/>
      <c r="W335" s="13"/>
      <c r="X335" s="13"/>
      <c r="Y335" s="13"/>
      <c r="Z335" s="13"/>
      <c r="AA335" s="13"/>
      <c r="AB335" s="13"/>
      <c r="AC335" s="13"/>
      <c r="AD335" s="13"/>
      <c r="AE335" s="13"/>
      <c r="AT335" s="246" t="s">
        <v>181</v>
      </c>
      <c r="AU335" s="246" t="s">
        <v>87</v>
      </c>
      <c r="AV335" s="13" t="s">
        <v>85</v>
      </c>
      <c r="AW335" s="13" t="s">
        <v>38</v>
      </c>
      <c r="AX335" s="13" t="s">
        <v>77</v>
      </c>
      <c r="AY335" s="246" t="s">
        <v>167</v>
      </c>
    </row>
    <row r="336" s="14" customFormat="1">
      <c r="A336" s="14"/>
      <c r="B336" s="247"/>
      <c r="C336" s="248"/>
      <c r="D336" s="232" t="s">
        <v>181</v>
      </c>
      <c r="E336" s="249" t="s">
        <v>40</v>
      </c>
      <c r="F336" s="250" t="s">
        <v>373</v>
      </c>
      <c r="G336" s="248"/>
      <c r="H336" s="251">
        <v>2.403</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181</v>
      </c>
      <c r="AU336" s="257" t="s">
        <v>87</v>
      </c>
      <c r="AV336" s="14" t="s">
        <v>87</v>
      </c>
      <c r="AW336" s="14" t="s">
        <v>38</v>
      </c>
      <c r="AX336" s="14" t="s">
        <v>77</v>
      </c>
      <c r="AY336" s="257" t="s">
        <v>167</v>
      </c>
    </row>
    <row r="337" s="14" customFormat="1">
      <c r="A337" s="14"/>
      <c r="B337" s="247"/>
      <c r="C337" s="248"/>
      <c r="D337" s="232" t="s">
        <v>181</v>
      </c>
      <c r="E337" s="249" t="s">
        <v>40</v>
      </c>
      <c r="F337" s="250" t="s">
        <v>205</v>
      </c>
      <c r="G337" s="248"/>
      <c r="H337" s="251">
        <v>0.40000000000000002</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181</v>
      </c>
      <c r="AU337" s="257" t="s">
        <v>87</v>
      </c>
      <c r="AV337" s="14" t="s">
        <v>87</v>
      </c>
      <c r="AW337" s="14" t="s">
        <v>38</v>
      </c>
      <c r="AX337" s="14" t="s">
        <v>77</v>
      </c>
      <c r="AY337" s="257" t="s">
        <v>167</v>
      </c>
    </row>
    <row r="338" s="13" customFormat="1">
      <c r="A338" s="13"/>
      <c r="B338" s="237"/>
      <c r="C338" s="238"/>
      <c r="D338" s="232" t="s">
        <v>181</v>
      </c>
      <c r="E338" s="239" t="s">
        <v>40</v>
      </c>
      <c r="F338" s="240" t="s">
        <v>206</v>
      </c>
      <c r="G338" s="238"/>
      <c r="H338" s="239" t="s">
        <v>40</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181</v>
      </c>
      <c r="AU338" s="246" t="s">
        <v>87</v>
      </c>
      <c r="AV338" s="13" t="s">
        <v>85</v>
      </c>
      <c r="AW338" s="13" t="s">
        <v>38</v>
      </c>
      <c r="AX338" s="13" t="s">
        <v>77</v>
      </c>
      <c r="AY338" s="246" t="s">
        <v>167</v>
      </c>
    </row>
    <row r="339" s="14" customFormat="1">
      <c r="A339" s="14"/>
      <c r="B339" s="247"/>
      <c r="C339" s="248"/>
      <c r="D339" s="232" t="s">
        <v>181</v>
      </c>
      <c r="E339" s="249" t="s">
        <v>40</v>
      </c>
      <c r="F339" s="250" t="s">
        <v>374</v>
      </c>
      <c r="G339" s="248"/>
      <c r="H339" s="251">
        <v>2.2480000000000002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181</v>
      </c>
      <c r="AU339" s="257" t="s">
        <v>87</v>
      </c>
      <c r="AV339" s="14" t="s">
        <v>87</v>
      </c>
      <c r="AW339" s="14" t="s">
        <v>38</v>
      </c>
      <c r="AX339" s="14" t="s">
        <v>77</v>
      </c>
      <c r="AY339" s="257" t="s">
        <v>167</v>
      </c>
    </row>
    <row r="340" s="13" customFormat="1">
      <c r="A340" s="13"/>
      <c r="B340" s="237"/>
      <c r="C340" s="238"/>
      <c r="D340" s="232" t="s">
        <v>181</v>
      </c>
      <c r="E340" s="239" t="s">
        <v>40</v>
      </c>
      <c r="F340" s="240" t="s">
        <v>208</v>
      </c>
      <c r="G340" s="238"/>
      <c r="H340" s="239" t="s">
        <v>40</v>
      </c>
      <c r="I340" s="241"/>
      <c r="J340" s="238"/>
      <c r="K340" s="238"/>
      <c r="L340" s="242"/>
      <c r="M340" s="243"/>
      <c r="N340" s="244"/>
      <c r="O340" s="244"/>
      <c r="P340" s="244"/>
      <c r="Q340" s="244"/>
      <c r="R340" s="244"/>
      <c r="S340" s="244"/>
      <c r="T340" s="245"/>
      <c r="U340" s="13"/>
      <c r="V340" s="13"/>
      <c r="W340" s="13"/>
      <c r="X340" s="13"/>
      <c r="Y340" s="13"/>
      <c r="Z340" s="13"/>
      <c r="AA340" s="13"/>
      <c r="AB340" s="13"/>
      <c r="AC340" s="13"/>
      <c r="AD340" s="13"/>
      <c r="AE340" s="13"/>
      <c r="AT340" s="246" t="s">
        <v>181</v>
      </c>
      <c r="AU340" s="246" t="s">
        <v>87</v>
      </c>
      <c r="AV340" s="13" t="s">
        <v>85</v>
      </c>
      <c r="AW340" s="13" t="s">
        <v>38</v>
      </c>
      <c r="AX340" s="13" t="s">
        <v>77</v>
      </c>
      <c r="AY340" s="246" t="s">
        <v>167</v>
      </c>
    </row>
    <row r="341" s="14" customFormat="1">
      <c r="A341" s="14"/>
      <c r="B341" s="247"/>
      <c r="C341" s="248"/>
      <c r="D341" s="232" t="s">
        <v>181</v>
      </c>
      <c r="E341" s="249" t="s">
        <v>40</v>
      </c>
      <c r="F341" s="250" t="s">
        <v>375</v>
      </c>
      <c r="G341" s="248"/>
      <c r="H341" s="251">
        <v>14.965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181</v>
      </c>
      <c r="AU341" s="257" t="s">
        <v>87</v>
      </c>
      <c r="AV341" s="14" t="s">
        <v>87</v>
      </c>
      <c r="AW341" s="14" t="s">
        <v>38</v>
      </c>
      <c r="AX341" s="14" t="s">
        <v>77</v>
      </c>
      <c r="AY341" s="257" t="s">
        <v>167</v>
      </c>
    </row>
    <row r="342" s="13" customFormat="1">
      <c r="A342" s="13"/>
      <c r="B342" s="237"/>
      <c r="C342" s="238"/>
      <c r="D342" s="232" t="s">
        <v>181</v>
      </c>
      <c r="E342" s="239" t="s">
        <v>40</v>
      </c>
      <c r="F342" s="240" t="s">
        <v>210</v>
      </c>
      <c r="G342" s="238"/>
      <c r="H342" s="239" t="s">
        <v>40</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181</v>
      </c>
      <c r="AU342" s="246" t="s">
        <v>87</v>
      </c>
      <c r="AV342" s="13" t="s">
        <v>85</v>
      </c>
      <c r="AW342" s="13" t="s">
        <v>38</v>
      </c>
      <c r="AX342" s="13" t="s">
        <v>77</v>
      </c>
      <c r="AY342" s="246" t="s">
        <v>167</v>
      </c>
    </row>
    <row r="343" s="14" customFormat="1">
      <c r="A343" s="14"/>
      <c r="B343" s="247"/>
      <c r="C343" s="248"/>
      <c r="D343" s="232" t="s">
        <v>181</v>
      </c>
      <c r="E343" s="249" t="s">
        <v>40</v>
      </c>
      <c r="F343" s="250" t="s">
        <v>376</v>
      </c>
      <c r="G343" s="248"/>
      <c r="H343" s="251">
        <v>8.3789999999999996</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181</v>
      </c>
      <c r="AU343" s="257" t="s">
        <v>87</v>
      </c>
      <c r="AV343" s="14" t="s">
        <v>87</v>
      </c>
      <c r="AW343" s="14" t="s">
        <v>38</v>
      </c>
      <c r="AX343" s="14" t="s">
        <v>77</v>
      </c>
      <c r="AY343" s="257" t="s">
        <v>167</v>
      </c>
    </row>
    <row r="344" s="15" customFormat="1">
      <c r="A344" s="15"/>
      <c r="B344" s="258"/>
      <c r="C344" s="259"/>
      <c r="D344" s="232" t="s">
        <v>181</v>
      </c>
      <c r="E344" s="260" t="s">
        <v>40</v>
      </c>
      <c r="F344" s="261" t="s">
        <v>184</v>
      </c>
      <c r="G344" s="259"/>
      <c r="H344" s="262">
        <v>28.395</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181</v>
      </c>
      <c r="AU344" s="268" t="s">
        <v>87</v>
      </c>
      <c r="AV344" s="15" t="s">
        <v>175</v>
      </c>
      <c r="AW344" s="15" t="s">
        <v>38</v>
      </c>
      <c r="AX344" s="15" t="s">
        <v>85</v>
      </c>
      <c r="AY344" s="268" t="s">
        <v>167</v>
      </c>
    </row>
    <row r="345" s="2" customFormat="1" ht="24" customHeight="1">
      <c r="A345" s="39"/>
      <c r="B345" s="40"/>
      <c r="C345" s="219" t="s">
        <v>377</v>
      </c>
      <c r="D345" s="219" t="s">
        <v>170</v>
      </c>
      <c r="E345" s="220" t="s">
        <v>378</v>
      </c>
      <c r="F345" s="221" t="s">
        <v>379</v>
      </c>
      <c r="G345" s="222" t="s">
        <v>173</v>
      </c>
      <c r="H345" s="223">
        <v>96.141999999999996</v>
      </c>
      <c r="I345" s="224"/>
      <c r="J345" s="225">
        <f>ROUND(I345*H345,2)</f>
        <v>0</v>
      </c>
      <c r="K345" s="221" t="s">
        <v>174</v>
      </c>
      <c r="L345" s="45"/>
      <c r="M345" s="226" t="s">
        <v>40</v>
      </c>
      <c r="N345" s="227" t="s">
        <v>48</v>
      </c>
      <c r="O345" s="85"/>
      <c r="P345" s="228">
        <f>O345*H345</f>
        <v>0</v>
      </c>
      <c r="Q345" s="228">
        <v>0</v>
      </c>
      <c r="R345" s="228">
        <f>Q345*H345</f>
        <v>0</v>
      </c>
      <c r="S345" s="228">
        <v>0.045999999999999999</v>
      </c>
      <c r="T345" s="229">
        <f>S345*H345</f>
        <v>4.4225319999999995</v>
      </c>
      <c r="U345" s="39"/>
      <c r="V345" s="39"/>
      <c r="W345" s="39"/>
      <c r="X345" s="39"/>
      <c r="Y345" s="39"/>
      <c r="Z345" s="39"/>
      <c r="AA345" s="39"/>
      <c r="AB345" s="39"/>
      <c r="AC345" s="39"/>
      <c r="AD345" s="39"/>
      <c r="AE345" s="39"/>
      <c r="AR345" s="230" t="s">
        <v>175</v>
      </c>
      <c r="AT345" s="230" t="s">
        <v>170</v>
      </c>
      <c r="AU345" s="230" t="s">
        <v>87</v>
      </c>
      <c r="AY345" s="18" t="s">
        <v>167</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175</v>
      </c>
      <c r="BM345" s="230" t="s">
        <v>380</v>
      </c>
    </row>
    <row r="346" s="2" customFormat="1">
      <c r="A346" s="39"/>
      <c r="B346" s="40"/>
      <c r="C346" s="41"/>
      <c r="D346" s="232" t="s">
        <v>177</v>
      </c>
      <c r="E346" s="41"/>
      <c r="F346" s="233" t="s">
        <v>381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177</v>
      </c>
      <c r="AU346" s="18" t="s">
        <v>87</v>
      </c>
    </row>
    <row r="347" s="2" customFormat="1">
      <c r="A347" s="39"/>
      <c r="B347" s="40"/>
      <c r="C347" s="41"/>
      <c r="D347" s="232" t="s">
        <v>179</v>
      </c>
      <c r="E347" s="41"/>
      <c r="F347" s="236" t="s">
        <v>372</v>
      </c>
      <c r="G347" s="41"/>
      <c r="H347" s="41"/>
      <c r="I347" s="137"/>
      <c r="J347" s="41"/>
      <c r="K347" s="41"/>
      <c r="L347" s="45"/>
      <c r="M347" s="234"/>
      <c r="N347" s="235"/>
      <c r="O347" s="85"/>
      <c r="P347" s="85"/>
      <c r="Q347" s="85"/>
      <c r="R347" s="85"/>
      <c r="S347" s="85"/>
      <c r="T347" s="86"/>
      <c r="U347" s="39"/>
      <c r="V347" s="39"/>
      <c r="W347" s="39"/>
      <c r="X347" s="39"/>
      <c r="Y347" s="39"/>
      <c r="Z347" s="39"/>
      <c r="AA347" s="39"/>
      <c r="AB347" s="39"/>
      <c r="AC347" s="39"/>
      <c r="AD347" s="39"/>
      <c r="AE347" s="39"/>
      <c r="AT347" s="18" t="s">
        <v>179</v>
      </c>
      <c r="AU347" s="18" t="s">
        <v>87</v>
      </c>
    </row>
    <row r="348" s="13" customFormat="1">
      <c r="A348" s="13"/>
      <c r="B348" s="237"/>
      <c r="C348" s="238"/>
      <c r="D348" s="232" t="s">
        <v>181</v>
      </c>
      <c r="E348" s="239" t="s">
        <v>40</v>
      </c>
      <c r="F348" s="240" t="s">
        <v>203</v>
      </c>
      <c r="G348" s="238"/>
      <c r="H348" s="239" t="s">
        <v>40</v>
      </c>
      <c r="I348" s="241"/>
      <c r="J348" s="238"/>
      <c r="K348" s="238"/>
      <c r="L348" s="242"/>
      <c r="M348" s="243"/>
      <c r="N348" s="244"/>
      <c r="O348" s="244"/>
      <c r="P348" s="244"/>
      <c r="Q348" s="244"/>
      <c r="R348" s="244"/>
      <c r="S348" s="244"/>
      <c r="T348" s="245"/>
      <c r="U348" s="13"/>
      <c r="V348" s="13"/>
      <c r="W348" s="13"/>
      <c r="X348" s="13"/>
      <c r="Y348" s="13"/>
      <c r="Z348" s="13"/>
      <c r="AA348" s="13"/>
      <c r="AB348" s="13"/>
      <c r="AC348" s="13"/>
      <c r="AD348" s="13"/>
      <c r="AE348" s="13"/>
      <c r="AT348" s="246" t="s">
        <v>181</v>
      </c>
      <c r="AU348" s="246" t="s">
        <v>87</v>
      </c>
      <c r="AV348" s="13" t="s">
        <v>85</v>
      </c>
      <c r="AW348" s="13" t="s">
        <v>38</v>
      </c>
      <c r="AX348" s="13" t="s">
        <v>77</v>
      </c>
      <c r="AY348" s="246" t="s">
        <v>167</v>
      </c>
    </row>
    <row r="349" s="14" customFormat="1">
      <c r="A349" s="14"/>
      <c r="B349" s="247"/>
      <c r="C349" s="248"/>
      <c r="D349" s="232" t="s">
        <v>181</v>
      </c>
      <c r="E349" s="249" t="s">
        <v>40</v>
      </c>
      <c r="F349" s="250" t="s">
        <v>382</v>
      </c>
      <c r="G349" s="248"/>
      <c r="H349" s="251">
        <v>18.550000000000001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181</v>
      </c>
      <c r="AU349" s="257" t="s">
        <v>87</v>
      </c>
      <c r="AV349" s="14" t="s">
        <v>87</v>
      </c>
      <c r="AW349" s="14" t="s">
        <v>38</v>
      </c>
      <c r="AX349" s="14" t="s">
        <v>77</v>
      </c>
      <c r="AY349" s="257" t="s">
        <v>167</v>
      </c>
    </row>
    <row r="350" s="14" customFormat="1">
      <c r="A350" s="14"/>
      <c r="B350" s="247"/>
      <c r="C350" s="248"/>
      <c r="D350" s="232" t="s">
        <v>181</v>
      </c>
      <c r="E350" s="249" t="s">
        <v>40</v>
      </c>
      <c r="F350" s="250" t="s">
        <v>235</v>
      </c>
      <c r="G350" s="248"/>
      <c r="H350" s="251">
        <v>-4.7279999999999998</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181</v>
      </c>
      <c r="AU350" s="257" t="s">
        <v>87</v>
      </c>
      <c r="AV350" s="14" t="s">
        <v>87</v>
      </c>
      <c r="AW350" s="14" t="s">
        <v>38</v>
      </c>
      <c r="AX350" s="14" t="s">
        <v>77</v>
      </c>
      <c r="AY350" s="257" t="s">
        <v>167</v>
      </c>
    </row>
    <row r="351" s="14" customFormat="1">
      <c r="A351" s="14"/>
      <c r="B351" s="247"/>
      <c r="C351" s="248"/>
      <c r="D351" s="232" t="s">
        <v>181</v>
      </c>
      <c r="E351" s="249" t="s">
        <v>40</v>
      </c>
      <c r="F351" s="250" t="s">
        <v>236</v>
      </c>
      <c r="G351" s="248"/>
      <c r="H351" s="251">
        <v>-1.1819999999999999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181</v>
      </c>
      <c r="AU351" s="257" t="s">
        <v>87</v>
      </c>
      <c r="AV351" s="14" t="s">
        <v>87</v>
      </c>
      <c r="AW351" s="14" t="s">
        <v>38</v>
      </c>
      <c r="AX351" s="14" t="s">
        <v>77</v>
      </c>
      <c r="AY351" s="257" t="s">
        <v>167</v>
      </c>
    </row>
    <row r="352" s="13" customFormat="1">
      <c r="A352" s="13"/>
      <c r="B352" s="237"/>
      <c r="C352" s="238"/>
      <c r="D352" s="232" t="s">
        <v>181</v>
      </c>
      <c r="E352" s="239" t="s">
        <v>40</v>
      </c>
      <c r="F352" s="240" t="s">
        <v>206</v>
      </c>
      <c r="G352" s="238"/>
      <c r="H352" s="239" t="s">
        <v>40</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181</v>
      </c>
      <c r="AU352" s="246" t="s">
        <v>87</v>
      </c>
      <c r="AV352" s="13" t="s">
        <v>85</v>
      </c>
      <c r="AW352" s="13" t="s">
        <v>38</v>
      </c>
      <c r="AX352" s="13" t="s">
        <v>77</v>
      </c>
      <c r="AY352" s="246" t="s">
        <v>167</v>
      </c>
    </row>
    <row r="353" s="14" customFormat="1">
      <c r="A353" s="14"/>
      <c r="B353" s="247"/>
      <c r="C353" s="248"/>
      <c r="D353" s="232" t="s">
        <v>181</v>
      </c>
      <c r="E353" s="249" t="s">
        <v>40</v>
      </c>
      <c r="F353" s="250" t="s">
        <v>383</v>
      </c>
      <c r="G353" s="248"/>
      <c r="H353" s="251">
        <v>15.9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181</v>
      </c>
      <c r="AU353" s="257" t="s">
        <v>87</v>
      </c>
      <c r="AV353" s="14" t="s">
        <v>87</v>
      </c>
      <c r="AW353" s="14" t="s">
        <v>38</v>
      </c>
      <c r="AX353" s="14" t="s">
        <v>77</v>
      </c>
      <c r="AY353" s="257" t="s">
        <v>167</v>
      </c>
    </row>
    <row r="354" s="14" customFormat="1">
      <c r="A354" s="14"/>
      <c r="B354" s="247"/>
      <c r="C354" s="248"/>
      <c r="D354" s="232" t="s">
        <v>181</v>
      </c>
      <c r="E354" s="249" t="s">
        <v>40</v>
      </c>
      <c r="F354" s="250" t="s">
        <v>236</v>
      </c>
      <c r="G354" s="248"/>
      <c r="H354" s="251">
        <v>-1.1819999999999999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181</v>
      </c>
      <c r="AU354" s="257" t="s">
        <v>87</v>
      </c>
      <c r="AV354" s="14" t="s">
        <v>87</v>
      </c>
      <c r="AW354" s="14" t="s">
        <v>38</v>
      </c>
      <c r="AX354" s="14" t="s">
        <v>77</v>
      </c>
      <c r="AY354" s="257" t="s">
        <v>167</v>
      </c>
    </row>
    <row r="355" s="13" customFormat="1">
      <c r="A355" s="13"/>
      <c r="B355" s="237"/>
      <c r="C355" s="238"/>
      <c r="D355" s="232" t="s">
        <v>181</v>
      </c>
      <c r="E355" s="239" t="s">
        <v>40</v>
      </c>
      <c r="F355" s="240" t="s">
        <v>208</v>
      </c>
      <c r="G355" s="238"/>
      <c r="H355" s="239" t="s">
        <v>40</v>
      </c>
      <c r="I355" s="241"/>
      <c r="J355" s="238"/>
      <c r="K355" s="238"/>
      <c r="L355" s="242"/>
      <c r="M355" s="243"/>
      <c r="N355" s="244"/>
      <c r="O355" s="244"/>
      <c r="P355" s="244"/>
      <c r="Q355" s="244"/>
      <c r="R355" s="244"/>
      <c r="S355" s="244"/>
      <c r="T355" s="245"/>
      <c r="U355" s="13"/>
      <c r="V355" s="13"/>
      <c r="W355" s="13"/>
      <c r="X355" s="13"/>
      <c r="Y355" s="13"/>
      <c r="Z355" s="13"/>
      <c r="AA355" s="13"/>
      <c r="AB355" s="13"/>
      <c r="AC355" s="13"/>
      <c r="AD355" s="13"/>
      <c r="AE355" s="13"/>
      <c r="AT355" s="246" t="s">
        <v>181</v>
      </c>
      <c r="AU355" s="246" t="s">
        <v>87</v>
      </c>
      <c r="AV355" s="13" t="s">
        <v>85</v>
      </c>
      <c r="AW355" s="13" t="s">
        <v>38</v>
      </c>
      <c r="AX355" s="13" t="s">
        <v>77</v>
      </c>
      <c r="AY355" s="246" t="s">
        <v>167</v>
      </c>
    </row>
    <row r="356" s="14" customFormat="1">
      <c r="A356" s="14"/>
      <c r="B356" s="247"/>
      <c r="C356" s="248"/>
      <c r="D356" s="232" t="s">
        <v>181</v>
      </c>
      <c r="E356" s="249" t="s">
        <v>40</v>
      </c>
      <c r="F356" s="250" t="s">
        <v>384</v>
      </c>
      <c r="G356" s="248"/>
      <c r="H356" s="251">
        <v>41.463000000000001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181</v>
      </c>
      <c r="AU356" s="257" t="s">
        <v>87</v>
      </c>
      <c r="AV356" s="14" t="s">
        <v>87</v>
      </c>
      <c r="AW356" s="14" t="s">
        <v>38</v>
      </c>
      <c r="AX356" s="14" t="s">
        <v>77</v>
      </c>
      <c r="AY356" s="257" t="s">
        <v>167</v>
      </c>
    </row>
    <row r="357" s="14" customFormat="1">
      <c r="A357" s="14"/>
      <c r="B357" s="247"/>
      <c r="C357" s="248"/>
      <c r="D357" s="232" t="s">
        <v>181</v>
      </c>
      <c r="E357" s="249" t="s">
        <v>40</v>
      </c>
      <c r="F357" s="250" t="s">
        <v>239</v>
      </c>
      <c r="G357" s="248"/>
      <c r="H357" s="251">
        <v>-1.5760000000000001</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181</v>
      </c>
      <c r="AU357" s="257" t="s">
        <v>87</v>
      </c>
      <c r="AV357" s="14" t="s">
        <v>87</v>
      </c>
      <c r="AW357" s="14" t="s">
        <v>38</v>
      </c>
      <c r="AX357" s="14" t="s">
        <v>77</v>
      </c>
      <c r="AY357" s="257" t="s">
        <v>167</v>
      </c>
    </row>
    <row r="358" s="14" customFormat="1">
      <c r="A358" s="14"/>
      <c r="B358" s="247"/>
      <c r="C358" s="248"/>
      <c r="D358" s="232" t="s">
        <v>181</v>
      </c>
      <c r="E358" s="249" t="s">
        <v>40</v>
      </c>
      <c r="F358" s="250" t="s">
        <v>240</v>
      </c>
      <c r="G358" s="248"/>
      <c r="H358" s="251">
        <v>-2.093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181</v>
      </c>
      <c r="AU358" s="257" t="s">
        <v>87</v>
      </c>
      <c r="AV358" s="14" t="s">
        <v>87</v>
      </c>
      <c r="AW358" s="14" t="s">
        <v>38</v>
      </c>
      <c r="AX358" s="14" t="s">
        <v>77</v>
      </c>
      <c r="AY358" s="257" t="s">
        <v>167</v>
      </c>
    </row>
    <row r="359" s="14" customFormat="1">
      <c r="A359" s="14"/>
      <c r="B359" s="247"/>
      <c r="C359" s="248"/>
      <c r="D359" s="232" t="s">
        <v>181</v>
      </c>
      <c r="E359" s="249" t="s">
        <v>40</v>
      </c>
      <c r="F359" s="250" t="s">
        <v>241</v>
      </c>
      <c r="G359" s="248"/>
      <c r="H359" s="251">
        <v>1.74</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181</v>
      </c>
      <c r="AU359" s="257" t="s">
        <v>87</v>
      </c>
      <c r="AV359" s="14" t="s">
        <v>87</v>
      </c>
      <c r="AW359" s="14" t="s">
        <v>38</v>
      </c>
      <c r="AX359" s="14" t="s">
        <v>77</v>
      </c>
      <c r="AY359" s="257" t="s">
        <v>167</v>
      </c>
    </row>
    <row r="360" s="13" customFormat="1">
      <c r="A360" s="13"/>
      <c r="B360" s="237"/>
      <c r="C360" s="238"/>
      <c r="D360" s="232" t="s">
        <v>181</v>
      </c>
      <c r="E360" s="239" t="s">
        <v>40</v>
      </c>
      <c r="F360" s="240" t="s">
        <v>210</v>
      </c>
      <c r="G360" s="238"/>
      <c r="H360" s="239" t="s">
        <v>40</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181</v>
      </c>
      <c r="AU360" s="246" t="s">
        <v>87</v>
      </c>
      <c r="AV360" s="13" t="s">
        <v>85</v>
      </c>
      <c r="AW360" s="13" t="s">
        <v>38</v>
      </c>
      <c r="AX360" s="13" t="s">
        <v>77</v>
      </c>
      <c r="AY360" s="246" t="s">
        <v>167</v>
      </c>
    </row>
    <row r="361" s="14" customFormat="1">
      <c r="A361" s="14"/>
      <c r="B361" s="247"/>
      <c r="C361" s="248"/>
      <c r="D361" s="232" t="s">
        <v>181</v>
      </c>
      <c r="E361" s="249" t="s">
        <v>40</v>
      </c>
      <c r="F361" s="250" t="s">
        <v>385</v>
      </c>
      <c r="G361" s="248"/>
      <c r="H361" s="251">
        <v>31.111000000000001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181</v>
      </c>
      <c r="AU361" s="257" t="s">
        <v>87</v>
      </c>
      <c r="AV361" s="14" t="s">
        <v>87</v>
      </c>
      <c r="AW361" s="14" t="s">
        <v>38</v>
      </c>
      <c r="AX361" s="14" t="s">
        <v>77</v>
      </c>
      <c r="AY361" s="257" t="s">
        <v>167</v>
      </c>
    </row>
    <row r="362" s="14" customFormat="1">
      <c r="A362" s="14"/>
      <c r="B362" s="247"/>
      <c r="C362" s="248"/>
      <c r="D362" s="232" t="s">
        <v>181</v>
      </c>
      <c r="E362" s="249" t="s">
        <v>40</v>
      </c>
      <c r="F362" s="250" t="s">
        <v>239</v>
      </c>
      <c r="G362" s="248"/>
      <c r="H362" s="251">
        <v>-1.5760000000000001</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181</v>
      </c>
      <c r="AU362" s="257" t="s">
        <v>87</v>
      </c>
      <c r="AV362" s="14" t="s">
        <v>87</v>
      </c>
      <c r="AW362" s="14" t="s">
        <v>38</v>
      </c>
      <c r="AX362" s="14" t="s">
        <v>77</v>
      </c>
      <c r="AY362" s="257" t="s">
        <v>167</v>
      </c>
    </row>
    <row r="363" s="14" customFormat="1">
      <c r="A363" s="14"/>
      <c r="B363" s="247"/>
      <c r="C363" s="248"/>
      <c r="D363" s="232" t="s">
        <v>181</v>
      </c>
      <c r="E363" s="249" t="s">
        <v>40</v>
      </c>
      <c r="F363" s="250" t="s">
        <v>243</v>
      </c>
      <c r="G363" s="248"/>
      <c r="H363" s="251">
        <v>-2.0249999999999999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181</v>
      </c>
      <c r="AU363" s="257" t="s">
        <v>87</v>
      </c>
      <c r="AV363" s="14" t="s">
        <v>87</v>
      </c>
      <c r="AW363" s="14" t="s">
        <v>38</v>
      </c>
      <c r="AX363" s="14" t="s">
        <v>77</v>
      </c>
      <c r="AY363" s="257" t="s">
        <v>167</v>
      </c>
    </row>
    <row r="364" s="14" customFormat="1">
      <c r="A364" s="14"/>
      <c r="B364" s="247"/>
      <c r="C364" s="248"/>
      <c r="D364" s="232" t="s">
        <v>181</v>
      </c>
      <c r="E364" s="249" t="s">
        <v>40</v>
      </c>
      <c r="F364" s="250" t="s">
        <v>241</v>
      </c>
      <c r="G364" s="248"/>
      <c r="H364" s="251">
        <v>1.74</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181</v>
      </c>
      <c r="AU364" s="257" t="s">
        <v>87</v>
      </c>
      <c r="AV364" s="14" t="s">
        <v>87</v>
      </c>
      <c r="AW364" s="14" t="s">
        <v>38</v>
      </c>
      <c r="AX364" s="14" t="s">
        <v>77</v>
      </c>
      <c r="AY364" s="257" t="s">
        <v>167</v>
      </c>
    </row>
    <row r="365" s="15" customFormat="1">
      <c r="A365" s="15"/>
      <c r="B365" s="258"/>
      <c r="C365" s="259"/>
      <c r="D365" s="232" t="s">
        <v>181</v>
      </c>
      <c r="E365" s="260" t="s">
        <v>40</v>
      </c>
      <c r="F365" s="261" t="s">
        <v>184</v>
      </c>
      <c r="G365" s="259"/>
      <c r="H365" s="262">
        <v>96.141999999999996</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181</v>
      </c>
      <c r="AU365" s="268" t="s">
        <v>87</v>
      </c>
      <c r="AV365" s="15" t="s">
        <v>175</v>
      </c>
      <c r="AW365" s="15" t="s">
        <v>38</v>
      </c>
      <c r="AX365" s="15" t="s">
        <v>85</v>
      </c>
      <c r="AY365" s="268" t="s">
        <v>167</v>
      </c>
    </row>
    <row r="366" s="2" customFormat="1" ht="24" customHeight="1">
      <c r="A366" s="39"/>
      <c r="B366" s="40"/>
      <c r="C366" s="219" t="s">
        <v>386</v>
      </c>
      <c r="D366" s="219" t="s">
        <v>170</v>
      </c>
      <c r="E366" s="220" t="s">
        <v>387</v>
      </c>
      <c r="F366" s="221" t="s">
        <v>388</v>
      </c>
      <c r="G366" s="222" t="s">
        <v>173</v>
      </c>
      <c r="H366" s="223">
        <v>12.699999999999999</v>
      </c>
      <c r="I366" s="224"/>
      <c r="J366" s="225">
        <f>ROUND(I366*H366,2)</f>
        <v>0</v>
      </c>
      <c r="K366" s="221" t="s">
        <v>174</v>
      </c>
      <c r="L366" s="45"/>
      <c r="M366" s="226" t="s">
        <v>40</v>
      </c>
      <c r="N366" s="227" t="s">
        <v>48</v>
      </c>
      <c r="O366" s="85"/>
      <c r="P366" s="228">
        <f>O366*H366</f>
        <v>0</v>
      </c>
      <c r="Q366" s="228">
        <v>0</v>
      </c>
      <c r="R366" s="228">
        <f>Q366*H366</f>
        <v>0</v>
      </c>
      <c r="S366" s="228">
        <v>0.068000000000000005</v>
      </c>
      <c r="T366" s="229">
        <f>S366*H366</f>
        <v>0.86360000000000003</v>
      </c>
      <c r="U366" s="39"/>
      <c r="V366" s="39"/>
      <c r="W366" s="39"/>
      <c r="X366" s="39"/>
      <c r="Y366" s="39"/>
      <c r="Z366" s="39"/>
      <c r="AA366" s="39"/>
      <c r="AB366" s="39"/>
      <c r="AC366" s="39"/>
      <c r="AD366" s="39"/>
      <c r="AE366" s="39"/>
      <c r="AR366" s="230" t="s">
        <v>175</v>
      </c>
      <c r="AT366" s="230" t="s">
        <v>170</v>
      </c>
      <c r="AU366" s="230" t="s">
        <v>87</v>
      </c>
      <c r="AY366" s="18" t="s">
        <v>167</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175</v>
      </c>
      <c r="BM366" s="230" t="s">
        <v>389</v>
      </c>
    </row>
    <row r="367" s="2" customFormat="1">
      <c r="A367" s="39"/>
      <c r="B367" s="40"/>
      <c r="C367" s="41"/>
      <c r="D367" s="232" t="s">
        <v>177</v>
      </c>
      <c r="E367" s="41"/>
      <c r="F367" s="233" t="s">
        <v>390</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177</v>
      </c>
      <c r="AU367" s="18" t="s">
        <v>87</v>
      </c>
    </row>
    <row r="368" s="2" customFormat="1">
      <c r="A368" s="39"/>
      <c r="B368" s="40"/>
      <c r="C368" s="41"/>
      <c r="D368" s="232" t="s">
        <v>179</v>
      </c>
      <c r="E368" s="41"/>
      <c r="F368" s="236" t="s">
        <v>338</v>
      </c>
      <c r="G368" s="41"/>
      <c r="H368" s="41"/>
      <c r="I368" s="137"/>
      <c r="J368" s="41"/>
      <c r="K368" s="41"/>
      <c r="L368" s="45"/>
      <c r="M368" s="234"/>
      <c r="N368" s="235"/>
      <c r="O368" s="85"/>
      <c r="P368" s="85"/>
      <c r="Q368" s="85"/>
      <c r="R368" s="85"/>
      <c r="S368" s="85"/>
      <c r="T368" s="86"/>
      <c r="U368" s="39"/>
      <c r="V368" s="39"/>
      <c r="W368" s="39"/>
      <c r="X368" s="39"/>
      <c r="Y368" s="39"/>
      <c r="Z368" s="39"/>
      <c r="AA368" s="39"/>
      <c r="AB368" s="39"/>
      <c r="AC368" s="39"/>
      <c r="AD368" s="39"/>
      <c r="AE368" s="39"/>
      <c r="AT368" s="18" t="s">
        <v>179</v>
      </c>
      <c r="AU368" s="18" t="s">
        <v>87</v>
      </c>
    </row>
    <row r="369" s="13" customFormat="1">
      <c r="A369" s="13"/>
      <c r="B369" s="237"/>
      <c r="C369" s="238"/>
      <c r="D369" s="232" t="s">
        <v>181</v>
      </c>
      <c r="E369" s="239" t="s">
        <v>40</v>
      </c>
      <c r="F369" s="240" t="s">
        <v>210</v>
      </c>
      <c r="G369" s="238"/>
      <c r="H369" s="239" t="s">
        <v>40</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181</v>
      </c>
      <c r="AU369" s="246" t="s">
        <v>87</v>
      </c>
      <c r="AV369" s="13" t="s">
        <v>85</v>
      </c>
      <c r="AW369" s="13" t="s">
        <v>38</v>
      </c>
      <c r="AX369" s="13" t="s">
        <v>77</v>
      </c>
      <c r="AY369" s="246" t="s">
        <v>167</v>
      </c>
    </row>
    <row r="370" s="14" customFormat="1">
      <c r="A370" s="14"/>
      <c r="B370" s="247"/>
      <c r="C370" s="248"/>
      <c r="D370" s="232" t="s">
        <v>181</v>
      </c>
      <c r="E370" s="249" t="s">
        <v>40</v>
      </c>
      <c r="F370" s="250" t="s">
        <v>391</v>
      </c>
      <c r="G370" s="248"/>
      <c r="H370" s="251">
        <v>0.90000000000000002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181</v>
      </c>
      <c r="AU370" s="257" t="s">
        <v>87</v>
      </c>
      <c r="AV370" s="14" t="s">
        <v>87</v>
      </c>
      <c r="AW370" s="14" t="s">
        <v>38</v>
      </c>
      <c r="AX370" s="14" t="s">
        <v>77</v>
      </c>
      <c r="AY370" s="257" t="s">
        <v>167</v>
      </c>
    </row>
    <row r="371" s="13" customFormat="1">
      <c r="A371" s="13"/>
      <c r="B371" s="237"/>
      <c r="C371" s="238"/>
      <c r="D371" s="232" t="s">
        <v>181</v>
      </c>
      <c r="E371" s="239" t="s">
        <v>40</v>
      </c>
      <c r="F371" s="240" t="s">
        <v>206</v>
      </c>
      <c r="G371" s="238"/>
      <c r="H371" s="239" t="s">
        <v>40</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181</v>
      </c>
      <c r="AU371" s="246" t="s">
        <v>87</v>
      </c>
      <c r="AV371" s="13" t="s">
        <v>85</v>
      </c>
      <c r="AW371" s="13" t="s">
        <v>38</v>
      </c>
      <c r="AX371" s="13" t="s">
        <v>77</v>
      </c>
      <c r="AY371" s="246" t="s">
        <v>167</v>
      </c>
    </row>
    <row r="372" s="14" customFormat="1">
      <c r="A372" s="14"/>
      <c r="B372" s="247"/>
      <c r="C372" s="248"/>
      <c r="D372" s="232" t="s">
        <v>181</v>
      </c>
      <c r="E372" s="249" t="s">
        <v>40</v>
      </c>
      <c r="F372" s="250" t="s">
        <v>392</v>
      </c>
      <c r="G372" s="248"/>
      <c r="H372" s="251">
        <v>11.800000000000001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181</v>
      </c>
      <c r="AU372" s="257" t="s">
        <v>87</v>
      </c>
      <c r="AV372" s="14" t="s">
        <v>87</v>
      </c>
      <c r="AW372" s="14" t="s">
        <v>38</v>
      </c>
      <c r="AX372" s="14" t="s">
        <v>77</v>
      </c>
      <c r="AY372" s="257" t="s">
        <v>167</v>
      </c>
    </row>
    <row r="373" s="15" customFormat="1">
      <c r="A373" s="15"/>
      <c r="B373" s="258"/>
      <c r="C373" s="259"/>
      <c r="D373" s="232" t="s">
        <v>181</v>
      </c>
      <c r="E373" s="260" t="s">
        <v>40</v>
      </c>
      <c r="F373" s="261" t="s">
        <v>184</v>
      </c>
      <c r="G373" s="259"/>
      <c r="H373" s="262">
        <v>12.699999999999999</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181</v>
      </c>
      <c r="AU373" s="268" t="s">
        <v>87</v>
      </c>
      <c r="AV373" s="15" t="s">
        <v>175</v>
      </c>
      <c r="AW373" s="15" t="s">
        <v>38</v>
      </c>
      <c r="AX373" s="15" t="s">
        <v>85</v>
      </c>
      <c r="AY373" s="268" t="s">
        <v>167</v>
      </c>
    </row>
    <row r="374" s="12" customFormat="1" ht="22.8" customHeight="1">
      <c r="A374" s="12"/>
      <c r="B374" s="203"/>
      <c r="C374" s="204"/>
      <c r="D374" s="205" t="s">
        <v>76</v>
      </c>
      <c r="E374" s="217" t="s">
        <v>393</v>
      </c>
      <c r="F374" s="217" t="s">
        <v>394</v>
      </c>
      <c r="G374" s="204"/>
      <c r="H374" s="204"/>
      <c r="I374" s="207"/>
      <c r="J374" s="218">
        <f>BK374</f>
        <v>0</v>
      </c>
      <c r="K374" s="204"/>
      <c r="L374" s="209"/>
      <c r="M374" s="210"/>
      <c r="N374" s="211"/>
      <c r="O374" s="211"/>
      <c r="P374" s="212">
        <f>SUM(P375:P390)</f>
        <v>0</v>
      </c>
      <c r="Q374" s="211"/>
      <c r="R374" s="212">
        <f>SUM(R375:R390)</f>
        <v>0</v>
      </c>
      <c r="S374" s="211"/>
      <c r="T374" s="213">
        <f>SUM(T375:T390)</f>
        <v>0</v>
      </c>
      <c r="U374" s="12"/>
      <c r="V374" s="12"/>
      <c r="W374" s="12"/>
      <c r="X374" s="12"/>
      <c r="Y374" s="12"/>
      <c r="Z374" s="12"/>
      <c r="AA374" s="12"/>
      <c r="AB374" s="12"/>
      <c r="AC374" s="12"/>
      <c r="AD374" s="12"/>
      <c r="AE374" s="12"/>
      <c r="AR374" s="214" t="s">
        <v>85</v>
      </c>
      <c r="AT374" s="215" t="s">
        <v>76</v>
      </c>
      <c r="AU374" s="215" t="s">
        <v>85</v>
      </c>
      <c r="AY374" s="214" t="s">
        <v>167</v>
      </c>
      <c r="BK374" s="216">
        <f>SUM(BK375:BK390)</f>
        <v>0</v>
      </c>
    </row>
    <row r="375" s="2" customFormat="1" ht="24" customHeight="1">
      <c r="A375" s="39"/>
      <c r="B375" s="40"/>
      <c r="C375" s="219" t="s">
        <v>395</v>
      </c>
      <c r="D375" s="219" t="s">
        <v>170</v>
      </c>
      <c r="E375" s="220" t="s">
        <v>396</v>
      </c>
      <c r="F375" s="221" t="s">
        <v>397</v>
      </c>
      <c r="G375" s="222" t="s">
        <v>398</v>
      </c>
      <c r="H375" s="223">
        <v>13.805999999999999</v>
      </c>
      <c r="I375" s="224"/>
      <c r="J375" s="225">
        <f>ROUND(I375*H375,2)</f>
        <v>0</v>
      </c>
      <c r="K375" s="221" t="s">
        <v>174</v>
      </c>
      <c r="L375" s="45"/>
      <c r="M375" s="226" t="s">
        <v>40</v>
      </c>
      <c r="N375" s="227" t="s">
        <v>48</v>
      </c>
      <c r="O375" s="85"/>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175</v>
      </c>
      <c r="AT375" s="230" t="s">
        <v>170</v>
      </c>
      <c r="AU375" s="230" t="s">
        <v>87</v>
      </c>
      <c r="AY375" s="18" t="s">
        <v>167</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175</v>
      </c>
      <c r="BM375" s="230" t="s">
        <v>399</v>
      </c>
    </row>
    <row r="376" s="2" customFormat="1">
      <c r="A376" s="39"/>
      <c r="B376" s="40"/>
      <c r="C376" s="41"/>
      <c r="D376" s="232" t="s">
        <v>177</v>
      </c>
      <c r="E376" s="41"/>
      <c r="F376" s="233" t="s">
        <v>400</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177</v>
      </c>
      <c r="AU376" s="18" t="s">
        <v>87</v>
      </c>
    </row>
    <row r="377" s="2" customFormat="1">
      <c r="A377" s="39"/>
      <c r="B377" s="40"/>
      <c r="C377" s="41"/>
      <c r="D377" s="232" t="s">
        <v>179</v>
      </c>
      <c r="E377" s="41"/>
      <c r="F377" s="236" t="s">
        <v>401</v>
      </c>
      <c r="G377" s="41"/>
      <c r="H377" s="41"/>
      <c r="I377" s="137"/>
      <c r="J377" s="41"/>
      <c r="K377" s="41"/>
      <c r="L377" s="45"/>
      <c r="M377" s="234"/>
      <c r="N377" s="235"/>
      <c r="O377" s="85"/>
      <c r="P377" s="85"/>
      <c r="Q377" s="85"/>
      <c r="R377" s="85"/>
      <c r="S377" s="85"/>
      <c r="T377" s="86"/>
      <c r="U377" s="39"/>
      <c r="V377" s="39"/>
      <c r="W377" s="39"/>
      <c r="X377" s="39"/>
      <c r="Y377" s="39"/>
      <c r="Z377" s="39"/>
      <c r="AA377" s="39"/>
      <c r="AB377" s="39"/>
      <c r="AC377" s="39"/>
      <c r="AD377" s="39"/>
      <c r="AE377" s="39"/>
      <c r="AT377" s="18" t="s">
        <v>179</v>
      </c>
      <c r="AU377" s="18" t="s">
        <v>87</v>
      </c>
    </row>
    <row r="378" s="2" customFormat="1" ht="24" customHeight="1">
      <c r="A378" s="39"/>
      <c r="B378" s="40"/>
      <c r="C378" s="219" t="s">
        <v>402</v>
      </c>
      <c r="D378" s="219" t="s">
        <v>170</v>
      </c>
      <c r="E378" s="220" t="s">
        <v>403</v>
      </c>
      <c r="F378" s="221" t="s">
        <v>404</v>
      </c>
      <c r="G378" s="222" t="s">
        <v>398</v>
      </c>
      <c r="H378" s="223">
        <v>13.805999999999999</v>
      </c>
      <c r="I378" s="224"/>
      <c r="J378" s="225">
        <f>ROUND(I378*H378,2)</f>
        <v>0</v>
      </c>
      <c r="K378" s="221" t="s">
        <v>174</v>
      </c>
      <c r="L378" s="45"/>
      <c r="M378" s="226" t="s">
        <v>40</v>
      </c>
      <c r="N378" s="227" t="s">
        <v>48</v>
      </c>
      <c r="O378" s="85"/>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175</v>
      </c>
      <c r="AT378" s="230" t="s">
        <v>170</v>
      </c>
      <c r="AU378" s="230" t="s">
        <v>87</v>
      </c>
      <c r="AY378" s="18" t="s">
        <v>167</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175</v>
      </c>
      <c r="BM378" s="230" t="s">
        <v>405</v>
      </c>
    </row>
    <row r="379" s="2" customFormat="1">
      <c r="A379" s="39"/>
      <c r="B379" s="40"/>
      <c r="C379" s="41"/>
      <c r="D379" s="232" t="s">
        <v>177</v>
      </c>
      <c r="E379" s="41"/>
      <c r="F379" s="233" t="s">
        <v>406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177</v>
      </c>
      <c r="AU379" s="18" t="s">
        <v>87</v>
      </c>
    </row>
    <row r="380" s="2" customFormat="1">
      <c r="A380" s="39"/>
      <c r="B380" s="40"/>
      <c r="C380" s="41"/>
      <c r="D380" s="232" t="s">
        <v>179</v>
      </c>
      <c r="E380" s="41"/>
      <c r="F380" s="236" t="s">
        <v>401</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179</v>
      </c>
      <c r="AU380" s="18" t="s">
        <v>87</v>
      </c>
    </row>
    <row r="381" s="2" customFormat="1" ht="24" customHeight="1">
      <c r="A381" s="39"/>
      <c r="B381" s="40"/>
      <c r="C381" s="219" t="s">
        <v>407</v>
      </c>
      <c r="D381" s="219" t="s">
        <v>170</v>
      </c>
      <c r="E381" s="220" t="s">
        <v>408</v>
      </c>
      <c r="F381" s="221" t="s">
        <v>409</v>
      </c>
      <c r="G381" s="222" t="s">
        <v>398</v>
      </c>
      <c r="H381" s="223">
        <v>13.805999999999999</v>
      </c>
      <c r="I381" s="224"/>
      <c r="J381" s="225">
        <f>ROUND(I381*H381,2)</f>
        <v>0</v>
      </c>
      <c r="K381" s="221" t="s">
        <v>174</v>
      </c>
      <c r="L381" s="45"/>
      <c r="M381" s="226" t="s">
        <v>40</v>
      </c>
      <c r="N381" s="227" t="s">
        <v>48</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175</v>
      </c>
      <c r="AT381" s="230" t="s">
        <v>170</v>
      </c>
      <c r="AU381" s="230" t="s">
        <v>87</v>
      </c>
      <c r="AY381" s="18" t="s">
        <v>167</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175</v>
      </c>
      <c r="BM381" s="230" t="s">
        <v>410</v>
      </c>
    </row>
    <row r="382" s="2" customFormat="1">
      <c r="A382" s="39"/>
      <c r="B382" s="40"/>
      <c r="C382" s="41"/>
      <c r="D382" s="232" t="s">
        <v>177</v>
      </c>
      <c r="E382" s="41"/>
      <c r="F382" s="233" t="s">
        <v>411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177</v>
      </c>
      <c r="AU382" s="18" t="s">
        <v>87</v>
      </c>
    </row>
    <row r="383" s="2" customFormat="1">
      <c r="A383" s="39"/>
      <c r="B383" s="40"/>
      <c r="C383" s="41"/>
      <c r="D383" s="232" t="s">
        <v>179</v>
      </c>
      <c r="E383" s="41"/>
      <c r="F383" s="236" t="s">
        <v>412</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179</v>
      </c>
      <c r="AU383" s="18" t="s">
        <v>87</v>
      </c>
    </row>
    <row r="384" s="2" customFormat="1" ht="24" customHeight="1">
      <c r="A384" s="39"/>
      <c r="B384" s="40"/>
      <c r="C384" s="219" t="s">
        <v>413</v>
      </c>
      <c r="D384" s="219" t="s">
        <v>170</v>
      </c>
      <c r="E384" s="220" t="s">
        <v>414</v>
      </c>
      <c r="F384" s="221" t="s">
        <v>415</v>
      </c>
      <c r="G384" s="222" t="s">
        <v>398</v>
      </c>
      <c r="H384" s="223">
        <v>345.14999999999998</v>
      </c>
      <c r="I384" s="224"/>
      <c r="J384" s="225">
        <f>ROUND(I384*H384,2)</f>
        <v>0</v>
      </c>
      <c r="K384" s="221" t="s">
        <v>174</v>
      </c>
      <c r="L384" s="45"/>
      <c r="M384" s="226" t="s">
        <v>40</v>
      </c>
      <c r="N384" s="227" t="s">
        <v>48</v>
      </c>
      <c r="O384" s="85"/>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175</v>
      </c>
      <c r="AT384" s="230" t="s">
        <v>170</v>
      </c>
      <c r="AU384" s="230" t="s">
        <v>87</v>
      </c>
      <c r="AY384" s="18" t="s">
        <v>167</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175</v>
      </c>
      <c r="BM384" s="230" t="s">
        <v>416</v>
      </c>
    </row>
    <row r="385" s="2" customFormat="1">
      <c r="A385" s="39"/>
      <c r="B385" s="40"/>
      <c r="C385" s="41"/>
      <c r="D385" s="232" t="s">
        <v>177</v>
      </c>
      <c r="E385" s="41"/>
      <c r="F385" s="233" t="s">
        <v>417</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177</v>
      </c>
      <c r="AU385" s="18" t="s">
        <v>87</v>
      </c>
    </row>
    <row r="386" s="2" customFormat="1">
      <c r="A386" s="39"/>
      <c r="B386" s="40"/>
      <c r="C386" s="41"/>
      <c r="D386" s="232" t="s">
        <v>179</v>
      </c>
      <c r="E386" s="41"/>
      <c r="F386" s="236" t="s">
        <v>412</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179</v>
      </c>
      <c r="AU386" s="18" t="s">
        <v>87</v>
      </c>
    </row>
    <row r="387" s="14" customFormat="1">
      <c r="A387" s="14"/>
      <c r="B387" s="247"/>
      <c r="C387" s="248"/>
      <c r="D387" s="232" t="s">
        <v>181</v>
      </c>
      <c r="E387" s="248"/>
      <c r="F387" s="250" t="s">
        <v>418</v>
      </c>
      <c r="G387" s="248"/>
      <c r="H387" s="251">
        <v>345.14999999999998</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181</v>
      </c>
      <c r="AU387" s="257" t="s">
        <v>87</v>
      </c>
      <c r="AV387" s="14" t="s">
        <v>87</v>
      </c>
      <c r="AW387" s="14" t="s">
        <v>4</v>
      </c>
      <c r="AX387" s="14" t="s">
        <v>85</v>
      </c>
      <c r="AY387" s="257" t="s">
        <v>167</v>
      </c>
    </row>
    <row r="388" s="2" customFormat="1" ht="24" customHeight="1">
      <c r="A388" s="39"/>
      <c r="B388" s="40"/>
      <c r="C388" s="219" t="s">
        <v>419</v>
      </c>
      <c r="D388" s="219" t="s">
        <v>170</v>
      </c>
      <c r="E388" s="220" t="s">
        <v>420</v>
      </c>
      <c r="F388" s="221" t="s">
        <v>421</v>
      </c>
      <c r="G388" s="222" t="s">
        <v>398</v>
      </c>
      <c r="H388" s="223">
        <v>9.0259999999999998</v>
      </c>
      <c r="I388" s="224"/>
      <c r="J388" s="225">
        <f>ROUND(I388*H388,2)</f>
        <v>0</v>
      </c>
      <c r="K388" s="221" t="s">
        <v>174</v>
      </c>
      <c r="L388" s="45"/>
      <c r="M388" s="226" t="s">
        <v>40</v>
      </c>
      <c r="N388" s="227" t="s">
        <v>48</v>
      </c>
      <c r="O388" s="85"/>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175</v>
      </c>
      <c r="AT388" s="230" t="s">
        <v>170</v>
      </c>
      <c r="AU388" s="230" t="s">
        <v>87</v>
      </c>
      <c r="AY388" s="18" t="s">
        <v>167</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175</v>
      </c>
      <c r="BM388" s="230" t="s">
        <v>422</v>
      </c>
    </row>
    <row r="389" s="2" customFormat="1">
      <c r="A389" s="39"/>
      <c r="B389" s="40"/>
      <c r="C389" s="41"/>
      <c r="D389" s="232" t="s">
        <v>177</v>
      </c>
      <c r="E389" s="41"/>
      <c r="F389" s="233" t="s">
        <v>423</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177</v>
      </c>
      <c r="AU389" s="18" t="s">
        <v>87</v>
      </c>
    </row>
    <row r="390" s="2" customFormat="1">
      <c r="A390" s="39"/>
      <c r="B390" s="40"/>
      <c r="C390" s="41"/>
      <c r="D390" s="232" t="s">
        <v>179</v>
      </c>
      <c r="E390" s="41"/>
      <c r="F390" s="236" t="s">
        <v>424</v>
      </c>
      <c r="G390" s="41"/>
      <c r="H390" s="41"/>
      <c r="I390" s="137"/>
      <c r="J390" s="41"/>
      <c r="K390" s="41"/>
      <c r="L390" s="45"/>
      <c r="M390" s="234"/>
      <c r="N390" s="235"/>
      <c r="O390" s="85"/>
      <c r="P390" s="85"/>
      <c r="Q390" s="85"/>
      <c r="R390" s="85"/>
      <c r="S390" s="85"/>
      <c r="T390" s="86"/>
      <c r="U390" s="39"/>
      <c r="V390" s="39"/>
      <c r="W390" s="39"/>
      <c r="X390" s="39"/>
      <c r="Y390" s="39"/>
      <c r="Z390" s="39"/>
      <c r="AA390" s="39"/>
      <c r="AB390" s="39"/>
      <c r="AC390" s="39"/>
      <c r="AD390" s="39"/>
      <c r="AE390" s="39"/>
      <c r="AT390" s="18" t="s">
        <v>179</v>
      </c>
      <c r="AU390" s="18" t="s">
        <v>87</v>
      </c>
    </row>
    <row r="391" s="12" customFormat="1" ht="22.8" customHeight="1">
      <c r="A391" s="12"/>
      <c r="B391" s="203"/>
      <c r="C391" s="204"/>
      <c r="D391" s="205" t="s">
        <v>76</v>
      </c>
      <c r="E391" s="217" t="s">
        <v>425</v>
      </c>
      <c r="F391" s="217" t="s">
        <v>426</v>
      </c>
      <c r="G391" s="204"/>
      <c r="H391" s="204"/>
      <c r="I391" s="207"/>
      <c r="J391" s="218">
        <f>BK391</f>
        <v>0</v>
      </c>
      <c r="K391" s="204"/>
      <c r="L391" s="209"/>
      <c r="M391" s="210"/>
      <c r="N391" s="211"/>
      <c r="O391" s="211"/>
      <c r="P391" s="212">
        <f>SUM(P392:P397)</f>
        <v>0</v>
      </c>
      <c r="Q391" s="211"/>
      <c r="R391" s="212">
        <f>SUM(R392:R397)</f>
        <v>0</v>
      </c>
      <c r="S391" s="211"/>
      <c r="T391" s="213">
        <f>SUM(T392:T397)</f>
        <v>0</v>
      </c>
      <c r="U391" s="12"/>
      <c r="V391" s="12"/>
      <c r="W391" s="12"/>
      <c r="X391" s="12"/>
      <c r="Y391" s="12"/>
      <c r="Z391" s="12"/>
      <c r="AA391" s="12"/>
      <c r="AB391" s="12"/>
      <c r="AC391" s="12"/>
      <c r="AD391" s="12"/>
      <c r="AE391" s="12"/>
      <c r="AR391" s="214" t="s">
        <v>85</v>
      </c>
      <c r="AT391" s="215" t="s">
        <v>76</v>
      </c>
      <c r="AU391" s="215" t="s">
        <v>85</v>
      </c>
      <c r="AY391" s="214" t="s">
        <v>167</v>
      </c>
      <c r="BK391" s="216">
        <f>SUM(BK392:BK397)</f>
        <v>0</v>
      </c>
    </row>
    <row r="392" s="2" customFormat="1" ht="16.5" customHeight="1">
      <c r="A392" s="39"/>
      <c r="B392" s="40"/>
      <c r="C392" s="219" t="s">
        <v>427</v>
      </c>
      <c r="D392" s="219" t="s">
        <v>170</v>
      </c>
      <c r="E392" s="220" t="s">
        <v>428</v>
      </c>
      <c r="F392" s="221" t="s">
        <v>429</v>
      </c>
      <c r="G392" s="222" t="s">
        <v>398</v>
      </c>
      <c r="H392" s="223">
        <v>7.0389999999999997</v>
      </c>
      <c r="I392" s="224"/>
      <c r="J392" s="225">
        <f>ROUND(I392*H392,2)</f>
        <v>0</v>
      </c>
      <c r="K392" s="221" t="s">
        <v>174</v>
      </c>
      <c r="L392" s="45"/>
      <c r="M392" s="226" t="s">
        <v>40</v>
      </c>
      <c r="N392" s="227" t="s">
        <v>48</v>
      </c>
      <c r="O392" s="85"/>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175</v>
      </c>
      <c r="AT392" s="230" t="s">
        <v>170</v>
      </c>
      <c r="AU392" s="230" t="s">
        <v>87</v>
      </c>
      <c r="AY392" s="18" t="s">
        <v>167</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175</v>
      </c>
      <c r="BM392" s="230" t="s">
        <v>430</v>
      </c>
    </row>
    <row r="393" s="2" customFormat="1">
      <c r="A393" s="39"/>
      <c r="B393" s="40"/>
      <c r="C393" s="41"/>
      <c r="D393" s="232" t="s">
        <v>177</v>
      </c>
      <c r="E393" s="41"/>
      <c r="F393" s="233" t="s">
        <v>431</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177</v>
      </c>
      <c r="AU393" s="18" t="s">
        <v>87</v>
      </c>
    </row>
    <row r="394" s="2" customFormat="1">
      <c r="A394" s="39"/>
      <c r="B394" s="40"/>
      <c r="C394" s="41"/>
      <c r="D394" s="232" t="s">
        <v>179</v>
      </c>
      <c r="E394" s="41"/>
      <c r="F394" s="236" t="s">
        <v>432</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179</v>
      </c>
      <c r="AU394" s="18" t="s">
        <v>87</v>
      </c>
    </row>
    <row r="395" s="2" customFormat="1" ht="24" customHeight="1">
      <c r="A395" s="39"/>
      <c r="B395" s="40"/>
      <c r="C395" s="219" t="s">
        <v>433</v>
      </c>
      <c r="D395" s="219" t="s">
        <v>170</v>
      </c>
      <c r="E395" s="220" t="s">
        <v>434</v>
      </c>
      <c r="F395" s="221" t="s">
        <v>435</v>
      </c>
      <c r="G395" s="222" t="s">
        <v>398</v>
      </c>
      <c r="H395" s="223">
        <v>7.0389999999999997</v>
      </c>
      <c r="I395" s="224"/>
      <c r="J395" s="225">
        <f>ROUND(I395*H395,2)</f>
        <v>0</v>
      </c>
      <c r="K395" s="221" t="s">
        <v>174</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175</v>
      </c>
      <c r="AT395" s="230" t="s">
        <v>170</v>
      </c>
      <c r="AU395" s="230" t="s">
        <v>87</v>
      </c>
      <c r="AY395" s="18" t="s">
        <v>167</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175</v>
      </c>
      <c r="BM395" s="230" t="s">
        <v>436</v>
      </c>
    </row>
    <row r="396" s="2" customFormat="1">
      <c r="A396" s="39"/>
      <c r="B396" s="40"/>
      <c r="C396" s="41"/>
      <c r="D396" s="232" t="s">
        <v>177</v>
      </c>
      <c r="E396" s="41"/>
      <c r="F396" s="233" t="s">
        <v>437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177</v>
      </c>
      <c r="AU396" s="18" t="s">
        <v>87</v>
      </c>
    </row>
    <row r="397" s="2" customFormat="1">
      <c r="A397" s="39"/>
      <c r="B397" s="40"/>
      <c r="C397" s="41"/>
      <c r="D397" s="232" t="s">
        <v>179</v>
      </c>
      <c r="E397" s="41"/>
      <c r="F397" s="236" t="s">
        <v>432</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179</v>
      </c>
      <c r="AU397" s="18" t="s">
        <v>87</v>
      </c>
    </row>
    <row r="398" s="12" customFormat="1" ht="25.92" customHeight="1">
      <c r="A398" s="12"/>
      <c r="B398" s="203"/>
      <c r="C398" s="204"/>
      <c r="D398" s="205" t="s">
        <v>76</v>
      </c>
      <c r="E398" s="206" t="s">
        <v>438</v>
      </c>
      <c r="F398" s="206" t="s">
        <v>439</v>
      </c>
      <c r="G398" s="204"/>
      <c r="H398" s="204"/>
      <c r="I398" s="207"/>
      <c r="J398" s="208">
        <f>BK398</f>
        <v>0</v>
      </c>
      <c r="K398" s="204"/>
      <c r="L398" s="209"/>
      <c r="M398" s="210"/>
      <c r="N398" s="211"/>
      <c r="O398" s="211"/>
      <c r="P398" s="212">
        <f>P399+P408+P427+P467+P543+P591+P619+P629+P644+P680+P701+P721+P781+P789+P866+P874+P946+P954+P1027+P1048</f>
        <v>0</v>
      </c>
      <c r="Q398" s="211"/>
      <c r="R398" s="212">
        <f>R399+R408+R427+R467+R543+R591+R619+R629+R644+R680+R701+R721+R781+R789+R866+R874+R946+R954+R1027+R1048</f>
        <v>1.9864507</v>
      </c>
      <c r="S398" s="211"/>
      <c r="T398" s="213">
        <f>T399+T408+T427+T467+T543+T591+T619+T629+T644+T680+T701+T721+T781+T789+T866+T874+T946+T954+T1027+T1048</f>
        <v>0.93448276000000008</v>
      </c>
      <c r="U398" s="12"/>
      <c r="V398" s="12"/>
      <c r="W398" s="12"/>
      <c r="X398" s="12"/>
      <c r="Y398" s="12"/>
      <c r="Z398" s="12"/>
      <c r="AA398" s="12"/>
      <c r="AB398" s="12"/>
      <c r="AC398" s="12"/>
      <c r="AD398" s="12"/>
      <c r="AE398" s="12"/>
      <c r="AR398" s="214" t="s">
        <v>87</v>
      </c>
      <c r="AT398" s="215" t="s">
        <v>76</v>
      </c>
      <c r="AU398" s="215" t="s">
        <v>77</v>
      </c>
      <c r="AY398" s="214" t="s">
        <v>167</v>
      </c>
      <c r="BK398" s="216">
        <f>BK399+BK408+BK427+BK467+BK543+BK591+BK619+BK629+BK644+BK680+BK701+BK721+BK781+BK789+BK866+BK874+BK946+BK954+BK1027+BK1048</f>
        <v>0</v>
      </c>
    </row>
    <row r="399" s="12" customFormat="1" ht="22.8" customHeight="1">
      <c r="A399" s="12"/>
      <c r="B399" s="203"/>
      <c r="C399" s="204"/>
      <c r="D399" s="205" t="s">
        <v>76</v>
      </c>
      <c r="E399" s="217" t="s">
        <v>440</v>
      </c>
      <c r="F399" s="217" t="s">
        <v>441</v>
      </c>
      <c r="G399" s="204"/>
      <c r="H399" s="204"/>
      <c r="I399" s="207"/>
      <c r="J399" s="218">
        <f>BK399</f>
        <v>0</v>
      </c>
      <c r="K399" s="204"/>
      <c r="L399" s="209"/>
      <c r="M399" s="210"/>
      <c r="N399" s="211"/>
      <c r="O399" s="211"/>
      <c r="P399" s="212">
        <f>SUM(P400:P407)</f>
        <v>0</v>
      </c>
      <c r="Q399" s="211"/>
      <c r="R399" s="212">
        <f>SUM(R400:R407)</f>
        <v>0.010215199999999999</v>
      </c>
      <c r="S399" s="211"/>
      <c r="T399" s="213">
        <f>SUM(T400:T407)</f>
        <v>0</v>
      </c>
      <c r="U399" s="12"/>
      <c r="V399" s="12"/>
      <c r="W399" s="12"/>
      <c r="X399" s="12"/>
      <c r="Y399" s="12"/>
      <c r="Z399" s="12"/>
      <c r="AA399" s="12"/>
      <c r="AB399" s="12"/>
      <c r="AC399" s="12"/>
      <c r="AD399" s="12"/>
      <c r="AE399" s="12"/>
      <c r="AR399" s="214" t="s">
        <v>87</v>
      </c>
      <c r="AT399" s="215" t="s">
        <v>76</v>
      </c>
      <c r="AU399" s="215" t="s">
        <v>85</v>
      </c>
      <c r="AY399" s="214" t="s">
        <v>167</v>
      </c>
      <c r="BK399" s="216">
        <f>SUM(BK400:BK407)</f>
        <v>0</v>
      </c>
    </row>
    <row r="400" s="2" customFormat="1" ht="24" customHeight="1">
      <c r="A400" s="39"/>
      <c r="B400" s="40"/>
      <c r="C400" s="219" t="s">
        <v>442</v>
      </c>
      <c r="D400" s="219" t="s">
        <v>170</v>
      </c>
      <c r="E400" s="220" t="s">
        <v>443</v>
      </c>
      <c r="F400" s="221" t="s">
        <v>444</v>
      </c>
      <c r="G400" s="222" t="s">
        <v>173</v>
      </c>
      <c r="H400" s="223">
        <v>2.2599999999999998</v>
      </c>
      <c r="I400" s="224"/>
      <c r="J400" s="225">
        <f>ROUND(I400*H400,2)</f>
        <v>0</v>
      </c>
      <c r="K400" s="221" t="s">
        <v>174</v>
      </c>
      <c r="L400" s="45"/>
      <c r="M400" s="226" t="s">
        <v>40</v>
      </c>
      <c r="N400" s="227" t="s">
        <v>48</v>
      </c>
      <c r="O400" s="85"/>
      <c r="P400" s="228">
        <f>O400*H400</f>
        <v>0</v>
      </c>
      <c r="Q400" s="228">
        <v>0.0045199999999999997</v>
      </c>
      <c r="R400" s="228">
        <f>Q400*H400</f>
        <v>0.010215199999999999</v>
      </c>
      <c r="S400" s="228">
        <v>0</v>
      </c>
      <c r="T400" s="229">
        <f>S400*H400</f>
        <v>0</v>
      </c>
      <c r="U400" s="39"/>
      <c r="V400" s="39"/>
      <c r="W400" s="39"/>
      <c r="X400" s="39"/>
      <c r="Y400" s="39"/>
      <c r="Z400" s="39"/>
      <c r="AA400" s="39"/>
      <c r="AB400" s="39"/>
      <c r="AC400" s="39"/>
      <c r="AD400" s="39"/>
      <c r="AE400" s="39"/>
      <c r="AR400" s="230" t="s">
        <v>301</v>
      </c>
      <c r="AT400" s="230" t="s">
        <v>170</v>
      </c>
      <c r="AU400" s="230" t="s">
        <v>87</v>
      </c>
      <c r="AY400" s="18" t="s">
        <v>167</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301</v>
      </c>
      <c r="BM400" s="230" t="s">
        <v>445</v>
      </c>
    </row>
    <row r="401" s="2" customFormat="1">
      <c r="A401" s="39"/>
      <c r="B401" s="40"/>
      <c r="C401" s="41"/>
      <c r="D401" s="232" t="s">
        <v>177</v>
      </c>
      <c r="E401" s="41"/>
      <c r="F401" s="233" t="s">
        <v>446</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177</v>
      </c>
      <c r="AU401" s="18" t="s">
        <v>87</v>
      </c>
    </row>
    <row r="402" s="13" customFormat="1">
      <c r="A402" s="13"/>
      <c r="B402" s="237"/>
      <c r="C402" s="238"/>
      <c r="D402" s="232" t="s">
        <v>181</v>
      </c>
      <c r="E402" s="239" t="s">
        <v>40</v>
      </c>
      <c r="F402" s="240" t="s">
        <v>206</v>
      </c>
      <c r="G402" s="238"/>
      <c r="H402" s="239" t="s">
        <v>40</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181</v>
      </c>
      <c r="AU402" s="246" t="s">
        <v>87</v>
      </c>
      <c r="AV402" s="13" t="s">
        <v>85</v>
      </c>
      <c r="AW402" s="13" t="s">
        <v>38</v>
      </c>
      <c r="AX402" s="13" t="s">
        <v>77</v>
      </c>
      <c r="AY402" s="246" t="s">
        <v>167</v>
      </c>
    </row>
    <row r="403" s="14" customFormat="1">
      <c r="A403" s="14"/>
      <c r="B403" s="247"/>
      <c r="C403" s="248"/>
      <c r="D403" s="232" t="s">
        <v>181</v>
      </c>
      <c r="E403" s="249" t="s">
        <v>40</v>
      </c>
      <c r="F403" s="250" t="s">
        <v>284</v>
      </c>
      <c r="G403" s="248"/>
      <c r="H403" s="251">
        <v>2.2599999999999998</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181</v>
      </c>
      <c r="AU403" s="257" t="s">
        <v>87</v>
      </c>
      <c r="AV403" s="14" t="s">
        <v>87</v>
      </c>
      <c r="AW403" s="14" t="s">
        <v>38</v>
      </c>
      <c r="AX403" s="14" t="s">
        <v>77</v>
      </c>
      <c r="AY403" s="257" t="s">
        <v>167</v>
      </c>
    </row>
    <row r="404" s="15" customFormat="1">
      <c r="A404" s="15"/>
      <c r="B404" s="258"/>
      <c r="C404" s="259"/>
      <c r="D404" s="232" t="s">
        <v>181</v>
      </c>
      <c r="E404" s="260" t="s">
        <v>40</v>
      </c>
      <c r="F404" s="261" t="s">
        <v>184</v>
      </c>
      <c r="G404" s="259"/>
      <c r="H404" s="262">
        <v>2.2599999999999998</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181</v>
      </c>
      <c r="AU404" s="268" t="s">
        <v>87</v>
      </c>
      <c r="AV404" s="15" t="s">
        <v>175</v>
      </c>
      <c r="AW404" s="15" t="s">
        <v>38</v>
      </c>
      <c r="AX404" s="15" t="s">
        <v>85</v>
      </c>
      <c r="AY404" s="268" t="s">
        <v>167</v>
      </c>
    </row>
    <row r="405" s="2" customFormat="1" ht="24" customHeight="1">
      <c r="A405" s="39"/>
      <c r="B405" s="40"/>
      <c r="C405" s="219" t="s">
        <v>447</v>
      </c>
      <c r="D405" s="219" t="s">
        <v>170</v>
      </c>
      <c r="E405" s="220" t="s">
        <v>448</v>
      </c>
      <c r="F405" s="221" t="s">
        <v>449</v>
      </c>
      <c r="G405" s="222" t="s">
        <v>398</v>
      </c>
      <c r="H405" s="223">
        <v>0.01</v>
      </c>
      <c r="I405" s="224"/>
      <c r="J405" s="225">
        <f>ROUND(I405*H405,2)</f>
        <v>0</v>
      </c>
      <c r="K405" s="221" t="s">
        <v>174</v>
      </c>
      <c r="L405" s="45"/>
      <c r="M405" s="226" t="s">
        <v>40</v>
      </c>
      <c r="N405" s="227" t="s">
        <v>48</v>
      </c>
      <c r="O405" s="85"/>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301</v>
      </c>
      <c r="AT405" s="230" t="s">
        <v>170</v>
      </c>
      <c r="AU405" s="230" t="s">
        <v>87</v>
      </c>
      <c r="AY405" s="18" t="s">
        <v>167</v>
      </c>
      <c r="BE405" s="231">
        <f>IF(N405="základní",J405,0)</f>
        <v>0</v>
      </c>
      <c r="BF405" s="231">
        <f>IF(N405="snížená",J405,0)</f>
        <v>0</v>
      </c>
      <c r="BG405" s="231">
        <f>IF(N405="zákl. přenesená",J405,0)</f>
        <v>0</v>
      </c>
      <c r="BH405" s="231">
        <f>IF(N405="sníž. přenesená",J405,0)</f>
        <v>0</v>
      </c>
      <c r="BI405" s="231">
        <f>IF(N405="nulová",J405,0)</f>
        <v>0</v>
      </c>
      <c r="BJ405" s="18" t="s">
        <v>85</v>
      </c>
      <c r="BK405" s="231">
        <f>ROUND(I405*H405,2)</f>
        <v>0</v>
      </c>
      <c r="BL405" s="18" t="s">
        <v>301</v>
      </c>
      <c r="BM405" s="230" t="s">
        <v>450</v>
      </c>
    </row>
    <row r="406" s="2" customFormat="1">
      <c r="A406" s="39"/>
      <c r="B406" s="40"/>
      <c r="C406" s="41"/>
      <c r="D406" s="232" t="s">
        <v>177</v>
      </c>
      <c r="E406" s="41"/>
      <c r="F406" s="233" t="s">
        <v>451</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177</v>
      </c>
      <c r="AU406" s="18" t="s">
        <v>87</v>
      </c>
    </row>
    <row r="407" s="2" customFormat="1">
      <c r="A407" s="39"/>
      <c r="B407" s="40"/>
      <c r="C407" s="41"/>
      <c r="D407" s="232" t="s">
        <v>179</v>
      </c>
      <c r="E407" s="41"/>
      <c r="F407" s="236" t="s">
        <v>452</v>
      </c>
      <c r="G407" s="41"/>
      <c r="H407" s="41"/>
      <c r="I407" s="137"/>
      <c r="J407" s="41"/>
      <c r="K407" s="41"/>
      <c r="L407" s="45"/>
      <c r="M407" s="234"/>
      <c r="N407" s="235"/>
      <c r="O407" s="85"/>
      <c r="P407" s="85"/>
      <c r="Q407" s="85"/>
      <c r="R407" s="85"/>
      <c r="S407" s="85"/>
      <c r="T407" s="86"/>
      <c r="U407" s="39"/>
      <c r="V407" s="39"/>
      <c r="W407" s="39"/>
      <c r="X407" s="39"/>
      <c r="Y407" s="39"/>
      <c r="Z407" s="39"/>
      <c r="AA407" s="39"/>
      <c r="AB407" s="39"/>
      <c r="AC407" s="39"/>
      <c r="AD407" s="39"/>
      <c r="AE407" s="39"/>
      <c r="AT407" s="18" t="s">
        <v>179</v>
      </c>
      <c r="AU407" s="18" t="s">
        <v>87</v>
      </c>
    </row>
    <row r="408" s="12" customFormat="1" ht="22.8" customHeight="1">
      <c r="A408" s="12"/>
      <c r="B408" s="203"/>
      <c r="C408" s="204"/>
      <c r="D408" s="205" t="s">
        <v>76</v>
      </c>
      <c r="E408" s="217" t="s">
        <v>453</v>
      </c>
      <c r="F408" s="217" t="s">
        <v>454</v>
      </c>
      <c r="G408" s="204"/>
      <c r="H408" s="204"/>
      <c r="I408" s="207"/>
      <c r="J408" s="218">
        <f>BK408</f>
        <v>0</v>
      </c>
      <c r="K408" s="204"/>
      <c r="L408" s="209"/>
      <c r="M408" s="210"/>
      <c r="N408" s="211"/>
      <c r="O408" s="211"/>
      <c r="P408" s="212">
        <f>SUM(P409:P426)</f>
        <v>0</v>
      </c>
      <c r="Q408" s="211"/>
      <c r="R408" s="212">
        <f>SUM(R409:R426)</f>
        <v>0.036169199999999992</v>
      </c>
      <c r="S408" s="211"/>
      <c r="T408" s="213">
        <f>SUM(T409:T426)</f>
        <v>0</v>
      </c>
      <c r="U408" s="12"/>
      <c r="V408" s="12"/>
      <c r="W408" s="12"/>
      <c r="X408" s="12"/>
      <c r="Y408" s="12"/>
      <c r="Z408" s="12"/>
      <c r="AA408" s="12"/>
      <c r="AB408" s="12"/>
      <c r="AC408" s="12"/>
      <c r="AD408" s="12"/>
      <c r="AE408" s="12"/>
      <c r="AR408" s="214" t="s">
        <v>87</v>
      </c>
      <c r="AT408" s="215" t="s">
        <v>76</v>
      </c>
      <c r="AU408" s="215" t="s">
        <v>85</v>
      </c>
      <c r="AY408" s="214" t="s">
        <v>167</v>
      </c>
      <c r="BK408" s="216">
        <f>SUM(BK409:BK426)</f>
        <v>0</v>
      </c>
    </row>
    <row r="409" s="2" customFormat="1" ht="24" customHeight="1">
      <c r="A409" s="39"/>
      <c r="B409" s="40"/>
      <c r="C409" s="219" t="s">
        <v>455</v>
      </c>
      <c r="D409" s="219" t="s">
        <v>170</v>
      </c>
      <c r="E409" s="220" t="s">
        <v>456</v>
      </c>
      <c r="F409" s="221" t="s">
        <v>457</v>
      </c>
      <c r="G409" s="222" t="s">
        <v>173</v>
      </c>
      <c r="H409" s="223">
        <v>29.550000000000001</v>
      </c>
      <c r="I409" s="224"/>
      <c r="J409" s="225">
        <f>ROUND(I409*H409,2)</f>
        <v>0</v>
      </c>
      <c r="K409" s="221" t="s">
        <v>458</v>
      </c>
      <c r="L409" s="45"/>
      <c r="M409" s="226" t="s">
        <v>40</v>
      </c>
      <c r="N409" s="227" t="s">
        <v>48</v>
      </c>
      <c r="O409" s="85"/>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301</v>
      </c>
      <c r="AT409" s="230" t="s">
        <v>170</v>
      </c>
      <c r="AU409" s="230" t="s">
        <v>87</v>
      </c>
      <c r="AY409" s="18" t="s">
        <v>167</v>
      </c>
      <c r="BE409" s="231">
        <f>IF(N409="základní",J409,0)</f>
        <v>0</v>
      </c>
      <c r="BF409" s="231">
        <f>IF(N409="snížená",J409,0)</f>
        <v>0</v>
      </c>
      <c r="BG409" s="231">
        <f>IF(N409="zákl. přenesená",J409,0)</f>
        <v>0</v>
      </c>
      <c r="BH409" s="231">
        <f>IF(N409="sníž. přenesená",J409,0)</f>
        <v>0</v>
      </c>
      <c r="BI409" s="231">
        <f>IF(N409="nulová",J409,0)</f>
        <v>0</v>
      </c>
      <c r="BJ409" s="18" t="s">
        <v>85</v>
      </c>
      <c r="BK409" s="231">
        <f>ROUND(I409*H409,2)</f>
        <v>0</v>
      </c>
      <c r="BL409" s="18" t="s">
        <v>301</v>
      </c>
      <c r="BM409" s="230" t="s">
        <v>459</v>
      </c>
    </row>
    <row r="410" s="2" customFormat="1">
      <c r="A410" s="39"/>
      <c r="B410" s="40"/>
      <c r="C410" s="41"/>
      <c r="D410" s="232" t="s">
        <v>177</v>
      </c>
      <c r="E410" s="41"/>
      <c r="F410" s="233" t="s">
        <v>460</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177</v>
      </c>
      <c r="AU410" s="18" t="s">
        <v>87</v>
      </c>
    </row>
    <row r="411" s="2" customFormat="1">
      <c r="A411" s="39"/>
      <c r="B411" s="40"/>
      <c r="C411" s="41"/>
      <c r="D411" s="232" t="s">
        <v>179</v>
      </c>
      <c r="E411" s="41"/>
      <c r="F411" s="236" t="s">
        <v>461</v>
      </c>
      <c r="G411" s="41"/>
      <c r="H411" s="41"/>
      <c r="I411" s="137"/>
      <c r="J411" s="41"/>
      <c r="K411" s="41"/>
      <c r="L411" s="45"/>
      <c r="M411" s="234"/>
      <c r="N411" s="235"/>
      <c r="O411" s="85"/>
      <c r="P411" s="85"/>
      <c r="Q411" s="85"/>
      <c r="R411" s="85"/>
      <c r="S411" s="85"/>
      <c r="T411" s="86"/>
      <c r="U411" s="39"/>
      <c r="V411" s="39"/>
      <c r="W411" s="39"/>
      <c r="X411" s="39"/>
      <c r="Y411" s="39"/>
      <c r="Z411" s="39"/>
      <c r="AA411" s="39"/>
      <c r="AB411" s="39"/>
      <c r="AC411" s="39"/>
      <c r="AD411" s="39"/>
      <c r="AE411" s="39"/>
      <c r="AT411" s="18" t="s">
        <v>179</v>
      </c>
      <c r="AU411" s="18" t="s">
        <v>87</v>
      </c>
    </row>
    <row r="412" s="13" customFormat="1">
      <c r="A412" s="13"/>
      <c r="B412" s="237"/>
      <c r="C412" s="238"/>
      <c r="D412" s="232" t="s">
        <v>181</v>
      </c>
      <c r="E412" s="239" t="s">
        <v>40</v>
      </c>
      <c r="F412" s="240" t="s">
        <v>203</v>
      </c>
      <c r="G412" s="238"/>
      <c r="H412" s="239" t="s">
        <v>40</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181</v>
      </c>
      <c r="AU412" s="246" t="s">
        <v>87</v>
      </c>
      <c r="AV412" s="13" t="s">
        <v>85</v>
      </c>
      <c r="AW412" s="13" t="s">
        <v>38</v>
      </c>
      <c r="AX412" s="13" t="s">
        <v>77</v>
      </c>
      <c r="AY412" s="246" t="s">
        <v>167</v>
      </c>
    </row>
    <row r="413" s="14" customFormat="1">
      <c r="A413" s="14"/>
      <c r="B413" s="247"/>
      <c r="C413" s="248"/>
      <c r="D413" s="232" t="s">
        <v>181</v>
      </c>
      <c r="E413" s="249" t="s">
        <v>40</v>
      </c>
      <c r="F413" s="250" t="s">
        <v>283</v>
      </c>
      <c r="G413" s="248"/>
      <c r="H413" s="251">
        <v>2.96</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181</v>
      </c>
      <c r="AU413" s="257" t="s">
        <v>87</v>
      </c>
      <c r="AV413" s="14" t="s">
        <v>87</v>
      </c>
      <c r="AW413" s="14" t="s">
        <v>38</v>
      </c>
      <c r="AX413" s="14" t="s">
        <v>77</v>
      </c>
      <c r="AY413" s="257" t="s">
        <v>167</v>
      </c>
    </row>
    <row r="414" s="13" customFormat="1">
      <c r="A414" s="13"/>
      <c r="B414" s="237"/>
      <c r="C414" s="238"/>
      <c r="D414" s="232" t="s">
        <v>181</v>
      </c>
      <c r="E414" s="239" t="s">
        <v>40</v>
      </c>
      <c r="F414" s="240" t="s">
        <v>206</v>
      </c>
      <c r="G414" s="238"/>
      <c r="H414" s="239" t="s">
        <v>40</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181</v>
      </c>
      <c r="AU414" s="246" t="s">
        <v>87</v>
      </c>
      <c r="AV414" s="13" t="s">
        <v>85</v>
      </c>
      <c r="AW414" s="13" t="s">
        <v>38</v>
      </c>
      <c r="AX414" s="13" t="s">
        <v>77</v>
      </c>
      <c r="AY414" s="246" t="s">
        <v>167</v>
      </c>
    </row>
    <row r="415" s="14" customFormat="1">
      <c r="A415" s="14"/>
      <c r="B415" s="247"/>
      <c r="C415" s="248"/>
      <c r="D415" s="232" t="s">
        <v>181</v>
      </c>
      <c r="E415" s="249" t="s">
        <v>40</v>
      </c>
      <c r="F415" s="250" t="s">
        <v>284</v>
      </c>
      <c r="G415" s="248"/>
      <c r="H415" s="251">
        <v>2.2599999999999998</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181</v>
      </c>
      <c r="AU415" s="257" t="s">
        <v>87</v>
      </c>
      <c r="AV415" s="14" t="s">
        <v>87</v>
      </c>
      <c r="AW415" s="14" t="s">
        <v>38</v>
      </c>
      <c r="AX415" s="14" t="s">
        <v>77</v>
      </c>
      <c r="AY415" s="257" t="s">
        <v>167</v>
      </c>
    </row>
    <row r="416" s="13" customFormat="1">
      <c r="A416" s="13"/>
      <c r="B416" s="237"/>
      <c r="C416" s="238"/>
      <c r="D416" s="232" t="s">
        <v>181</v>
      </c>
      <c r="E416" s="239" t="s">
        <v>40</v>
      </c>
      <c r="F416" s="240" t="s">
        <v>208</v>
      </c>
      <c r="G416" s="238"/>
      <c r="H416" s="239" t="s">
        <v>40</v>
      </c>
      <c r="I416" s="241"/>
      <c r="J416" s="238"/>
      <c r="K416" s="238"/>
      <c r="L416" s="242"/>
      <c r="M416" s="243"/>
      <c r="N416" s="244"/>
      <c r="O416" s="244"/>
      <c r="P416" s="244"/>
      <c r="Q416" s="244"/>
      <c r="R416" s="244"/>
      <c r="S416" s="244"/>
      <c r="T416" s="245"/>
      <c r="U416" s="13"/>
      <c r="V416" s="13"/>
      <c r="W416" s="13"/>
      <c r="X416" s="13"/>
      <c r="Y416" s="13"/>
      <c r="Z416" s="13"/>
      <c r="AA416" s="13"/>
      <c r="AB416" s="13"/>
      <c r="AC416" s="13"/>
      <c r="AD416" s="13"/>
      <c r="AE416" s="13"/>
      <c r="AT416" s="246" t="s">
        <v>181</v>
      </c>
      <c r="AU416" s="246" t="s">
        <v>87</v>
      </c>
      <c r="AV416" s="13" t="s">
        <v>85</v>
      </c>
      <c r="AW416" s="13" t="s">
        <v>38</v>
      </c>
      <c r="AX416" s="13" t="s">
        <v>77</v>
      </c>
      <c r="AY416" s="246" t="s">
        <v>167</v>
      </c>
    </row>
    <row r="417" s="14" customFormat="1">
      <c r="A417" s="14"/>
      <c r="B417" s="247"/>
      <c r="C417" s="248"/>
      <c r="D417" s="232" t="s">
        <v>181</v>
      </c>
      <c r="E417" s="249" t="s">
        <v>40</v>
      </c>
      <c r="F417" s="250" t="s">
        <v>285</v>
      </c>
      <c r="G417" s="248"/>
      <c r="H417" s="251">
        <v>15.75</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181</v>
      </c>
      <c r="AU417" s="257" t="s">
        <v>87</v>
      </c>
      <c r="AV417" s="14" t="s">
        <v>87</v>
      </c>
      <c r="AW417" s="14" t="s">
        <v>38</v>
      </c>
      <c r="AX417" s="14" t="s">
        <v>77</v>
      </c>
      <c r="AY417" s="257" t="s">
        <v>167</v>
      </c>
    </row>
    <row r="418" s="13" customFormat="1">
      <c r="A418" s="13"/>
      <c r="B418" s="237"/>
      <c r="C418" s="238"/>
      <c r="D418" s="232" t="s">
        <v>181</v>
      </c>
      <c r="E418" s="239" t="s">
        <v>40</v>
      </c>
      <c r="F418" s="240" t="s">
        <v>286</v>
      </c>
      <c r="G418" s="238"/>
      <c r="H418" s="239" t="s">
        <v>40</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181</v>
      </c>
      <c r="AU418" s="246" t="s">
        <v>87</v>
      </c>
      <c r="AV418" s="13" t="s">
        <v>85</v>
      </c>
      <c r="AW418" s="13" t="s">
        <v>38</v>
      </c>
      <c r="AX418" s="13" t="s">
        <v>77</v>
      </c>
      <c r="AY418" s="246" t="s">
        <v>167</v>
      </c>
    </row>
    <row r="419" s="14" customFormat="1">
      <c r="A419" s="14"/>
      <c r="B419" s="247"/>
      <c r="C419" s="248"/>
      <c r="D419" s="232" t="s">
        <v>181</v>
      </c>
      <c r="E419" s="249" t="s">
        <v>40</v>
      </c>
      <c r="F419" s="250" t="s">
        <v>287</v>
      </c>
      <c r="G419" s="248"/>
      <c r="H419" s="251">
        <v>8.5800000000000001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181</v>
      </c>
      <c r="AU419" s="257" t="s">
        <v>87</v>
      </c>
      <c r="AV419" s="14" t="s">
        <v>87</v>
      </c>
      <c r="AW419" s="14" t="s">
        <v>38</v>
      </c>
      <c r="AX419" s="14" t="s">
        <v>77</v>
      </c>
      <c r="AY419" s="257" t="s">
        <v>167</v>
      </c>
    </row>
    <row r="420" s="15" customFormat="1">
      <c r="A420" s="15"/>
      <c r="B420" s="258"/>
      <c r="C420" s="259"/>
      <c r="D420" s="232" t="s">
        <v>181</v>
      </c>
      <c r="E420" s="260" t="s">
        <v>40</v>
      </c>
      <c r="F420" s="261" t="s">
        <v>184</v>
      </c>
      <c r="G420" s="259"/>
      <c r="H420" s="262">
        <v>29.550000000000001</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181</v>
      </c>
      <c r="AU420" s="268" t="s">
        <v>87</v>
      </c>
      <c r="AV420" s="15" t="s">
        <v>175</v>
      </c>
      <c r="AW420" s="15" t="s">
        <v>38</v>
      </c>
      <c r="AX420" s="15" t="s">
        <v>85</v>
      </c>
      <c r="AY420" s="268" t="s">
        <v>167</v>
      </c>
    </row>
    <row r="421" s="2" customFormat="1" ht="24" customHeight="1">
      <c r="A421" s="39"/>
      <c r="B421" s="40"/>
      <c r="C421" s="269" t="s">
        <v>462</v>
      </c>
      <c r="D421" s="269" t="s">
        <v>297</v>
      </c>
      <c r="E421" s="270" t="s">
        <v>463</v>
      </c>
      <c r="F421" s="271" t="s">
        <v>464</v>
      </c>
      <c r="G421" s="272" t="s">
        <v>173</v>
      </c>
      <c r="H421" s="273">
        <v>30.140999999999998</v>
      </c>
      <c r="I421" s="274"/>
      <c r="J421" s="275">
        <f>ROUND(I421*H421,2)</f>
        <v>0</v>
      </c>
      <c r="K421" s="271" t="s">
        <v>174</v>
      </c>
      <c r="L421" s="276"/>
      <c r="M421" s="277" t="s">
        <v>40</v>
      </c>
      <c r="N421" s="278" t="s">
        <v>48</v>
      </c>
      <c r="O421" s="85"/>
      <c r="P421" s="228">
        <f>O421*H421</f>
        <v>0</v>
      </c>
      <c r="Q421" s="228">
        <v>0.0011999999999999999</v>
      </c>
      <c r="R421" s="228">
        <f>Q421*H421</f>
        <v>0.036169199999999992</v>
      </c>
      <c r="S421" s="228">
        <v>0</v>
      </c>
      <c r="T421" s="229">
        <f>S421*H421</f>
        <v>0</v>
      </c>
      <c r="U421" s="39"/>
      <c r="V421" s="39"/>
      <c r="W421" s="39"/>
      <c r="X421" s="39"/>
      <c r="Y421" s="39"/>
      <c r="Z421" s="39"/>
      <c r="AA421" s="39"/>
      <c r="AB421" s="39"/>
      <c r="AC421" s="39"/>
      <c r="AD421" s="39"/>
      <c r="AE421" s="39"/>
      <c r="AR421" s="230" t="s">
        <v>407</v>
      </c>
      <c r="AT421" s="230" t="s">
        <v>297</v>
      </c>
      <c r="AU421" s="230" t="s">
        <v>87</v>
      </c>
      <c r="AY421" s="18" t="s">
        <v>167</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301</v>
      </c>
      <c r="BM421" s="230" t="s">
        <v>465</v>
      </c>
    </row>
    <row r="422" s="2" customFormat="1">
      <c r="A422" s="39"/>
      <c r="B422" s="40"/>
      <c r="C422" s="41"/>
      <c r="D422" s="232" t="s">
        <v>177</v>
      </c>
      <c r="E422" s="41"/>
      <c r="F422" s="233" t="s">
        <v>464</v>
      </c>
      <c r="G422" s="41"/>
      <c r="H422" s="41"/>
      <c r="I422" s="137"/>
      <c r="J422" s="41"/>
      <c r="K422" s="41"/>
      <c r="L422" s="45"/>
      <c r="M422" s="234"/>
      <c r="N422" s="235"/>
      <c r="O422" s="85"/>
      <c r="P422" s="85"/>
      <c r="Q422" s="85"/>
      <c r="R422" s="85"/>
      <c r="S422" s="85"/>
      <c r="T422" s="86"/>
      <c r="U422" s="39"/>
      <c r="V422" s="39"/>
      <c r="W422" s="39"/>
      <c r="X422" s="39"/>
      <c r="Y422" s="39"/>
      <c r="Z422" s="39"/>
      <c r="AA422" s="39"/>
      <c r="AB422" s="39"/>
      <c r="AC422" s="39"/>
      <c r="AD422" s="39"/>
      <c r="AE422" s="39"/>
      <c r="AT422" s="18" t="s">
        <v>177</v>
      </c>
      <c r="AU422" s="18" t="s">
        <v>87</v>
      </c>
    </row>
    <row r="423" s="14" customFormat="1">
      <c r="A423" s="14"/>
      <c r="B423" s="247"/>
      <c r="C423" s="248"/>
      <c r="D423" s="232" t="s">
        <v>181</v>
      </c>
      <c r="E423" s="248"/>
      <c r="F423" s="250" t="s">
        <v>466</v>
      </c>
      <c r="G423" s="248"/>
      <c r="H423" s="251">
        <v>30.140999999999998</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181</v>
      </c>
      <c r="AU423" s="257" t="s">
        <v>87</v>
      </c>
      <c r="AV423" s="14" t="s">
        <v>87</v>
      </c>
      <c r="AW423" s="14" t="s">
        <v>4</v>
      </c>
      <c r="AX423" s="14" t="s">
        <v>85</v>
      </c>
      <c r="AY423" s="257" t="s">
        <v>167</v>
      </c>
    </row>
    <row r="424" s="2" customFormat="1" ht="24" customHeight="1">
      <c r="A424" s="39"/>
      <c r="B424" s="40"/>
      <c r="C424" s="219" t="s">
        <v>467</v>
      </c>
      <c r="D424" s="219" t="s">
        <v>170</v>
      </c>
      <c r="E424" s="220" t="s">
        <v>468</v>
      </c>
      <c r="F424" s="221" t="s">
        <v>469</v>
      </c>
      <c r="G424" s="222" t="s">
        <v>398</v>
      </c>
      <c r="H424" s="223">
        <v>0.035999999999999997</v>
      </c>
      <c r="I424" s="224"/>
      <c r="J424" s="225">
        <f>ROUND(I424*H424,2)</f>
        <v>0</v>
      </c>
      <c r="K424" s="221" t="s">
        <v>174</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301</v>
      </c>
      <c r="AT424" s="230" t="s">
        <v>170</v>
      </c>
      <c r="AU424" s="230" t="s">
        <v>87</v>
      </c>
      <c r="AY424" s="18" t="s">
        <v>167</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301</v>
      </c>
      <c r="BM424" s="230" t="s">
        <v>470</v>
      </c>
    </row>
    <row r="425" s="2" customFormat="1">
      <c r="A425" s="39"/>
      <c r="B425" s="40"/>
      <c r="C425" s="41"/>
      <c r="D425" s="232" t="s">
        <v>177</v>
      </c>
      <c r="E425" s="41"/>
      <c r="F425" s="233" t="s">
        <v>471</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177</v>
      </c>
      <c r="AU425" s="18" t="s">
        <v>87</v>
      </c>
    </row>
    <row r="426" s="2" customFormat="1">
      <c r="A426" s="39"/>
      <c r="B426" s="40"/>
      <c r="C426" s="41"/>
      <c r="D426" s="232" t="s">
        <v>179</v>
      </c>
      <c r="E426" s="41"/>
      <c r="F426" s="236" t="s">
        <v>472</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179</v>
      </c>
      <c r="AU426" s="18" t="s">
        <v>87</v>
      </c>
    </row>
    <row r="427" s="12" customFormat="1" ht="22.8" customHeight="1">
      <c r="A427" s="12"/>
      <c r="B427" s="203"/>
      <c r="C427" s="204"/>
      <c r="D427" s="205" t="s">
        <v>76</v>
      </c>
      <c r="E427" s="217" t="s">
        <v>473</v>
      </c>
      <c r="F427" s="217" t="s">
        <v>474</v>
      </c>
      <c r="G427" s="204"/>
      <c r="H427" s="204"/>
      <c r="I427" s="207"/>
      <c r="J427" s="218">
        <f>BK427</f>
        <v>0</v>
      </c>
      <c r="K427" s="204"/>
      <c r="L427" s="209"/>
      <c r="M427" s="210"/>
      <c r="N427" s="211"/>
      <c r="O427" s="211"/>
      <c r="P427" s="212">
        <f>SUM(P428:P466)</f>
        <v>0</v>
      </c>
      <c r="Q427" s="211"/>
      <c r="R427" s="212">
        <f>SUM(R428:R466)</f>
        <v>0.090438000000000004</v>
      </c>
      <c r="S427" s="211"/>
      <c r="T427" s="213">
        <f>SUM(T428:T466)</f>
        <v>0.25746000000000002</v>
      </c>
      <c r="U427" s="12"/>
      <c r="V427" s="12"/>
      <c r="W427" s="12"/>
      <c r="X427" s="12"/>
      <c r="Y427" s="12"/>
      <c r="Z427" s="12"/>
      <c r="AA427" s="12"/>
      <c r="AB427" s="12"/>
      <c r="AC427" s="12"/>
      <c r="AD427" s="12"/>
      <c r="AE427" s="12"/>
      <c r="AR427" s="214" t="s">
        <v>87</v>
      </c>
      <c r="AT427" s="215" t="s">
        <v>76</v>
      </c>
      <c r="AU427" s="215" t="s">
        <v>85</v>
      </c>
      <c r="AY427" s="214" t="s">
        <v>167</v>
      </c>
      <c r="BK427" s="216">
        <f>SUM(BK428:BK466)</f>
        <v>0</v>
      </c>
    </row>
    <row r="428" s="2" customFormat="1" ht="16.5" customHeight="1">
      <c r="A428" s="39"/>
      <c r="B428" s="40"/>
      <c r="C428" s="219" t="s">
        <v>475</v>
      </c>
      <c r="D428" s="219" t="s">
        <v>170</v>
      </c>
      <c r="E428" s="220" t="s">
        <v>476</v>
      </c>
      <c r="F428" s="221" t="s">
        <v>477</v>
      </c>
      <c r="G428" s="222" t="s">
        <v>187</v>
      </c>
      <c r="H428" s="223">
        <v>8.4000000000000004</v>
      </c>
      <c r="I428" s="224"/>
      <c r="J428" s="225">
        <f>ROUND(I428*H428,2)</f>
        <v>0</v>
      </c>
      <c r="K428" s="221" t="s">
        <v>174</v>
      </c>
      <c r="L428" s="45"/>
      <c r="M428" s="226" t="s">
        <v>40</v>
      </c>
      <c r="N428" s="227" t="s">
        <v>48</v>
      </c>
      <c r="O428" s="85"/>
      <c r="P428" s="228">
        <f>O428*H428</f>
        <v>0</v>
      </c>
      <c r="Q428" s="228">
        <v>0</v>
      </c>
      <c r="R428" s="228">
        <f>Q428*H428</f>
        <v>0</v>
      </c>
      <c r="S428" s="228">
        <v>0.03065</v>
      </c>
      <c r="T428" s="229">
        <f>S428*H428</f>
        <v>0.25746000000000002</v>
      </c>
      <c r="U428" s="39"/>
      <c r="V428" s="39"/>
      <c r="W428" s="39"/>
      <c r="X428" s="39"/>
      <c r="Y428" s="39"/>
      <c r="Z428" s="39"/>
      <c r="AA428" s="39"/>
      <c r="AB428" s="39"/>
      <c r="AC428" s="39"/>
      <c r="AD428" s="39"/>
      <c r="AE428" s="39"/>
      <c r="AR428" s="230" t="s">
        <v>301</v>
      </c>
      <c r="AT428" s="230" t="s">
        <v>170</v>
      </c>
      <c r="AU428" s="230" t="s">
        <v>87</v>
      </c>
      <c r="AY428" s="18" t="s">
        <v>167</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301</v>
      </c>
      <c r="BM428" s="230" t="s">
        <v>478</v>
      </c>
    </row>
    <row r="429" s="2" customFormat="1">
      <c r="A429" s="39"/>
      <c r="B429" s="40"/>
      <c r="C429" s="41"/>
      <c r="D429" s="232" t="s">
        <v>177</v>
      </c>
      <c r="E429" s="41"/>
      <c r="F429" s="233" t="s">
        <v>479</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177</v>
      </c>
      <c r="AU429" s="18" t="s">
        <v>87</v>
      </c>
    </row>
    <row r="430" s="14" customFormat="1">
      <c r="A430" s="14"/>
      <c r="B430" s="247"/>
      <c r="C430" s="248"/>
      <c r="D430" s="232" t="s">
        <v>181</v>
      </c>
      <c r="E430" s="249" t="s">
        <v>40</v>
      </c>
      <c r="F430" s="250" t="s">
        <v>480</v>
      </c>
      <c r="G430" s="248"/>
      <c r="H430" s="251">
        <v>6.4000000000000004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181</v>
      </c>
      <c r="AU430" s="257" t="s">
        <v>87</v>
      </c>
      <c r="AV430" s="14" t="s">
        <v>87</v>
      </c>
      <c r="AW430" s="14" t="s">
        <v>38</v>
      </c>
      <c r="AX430" s="14" t="s">
        <v>77</v>
      </c>
      <c r="AY430" s="257" t="s">
        <v>167</v>
      </c>
    </row>
    <row r="431" s="14" customFormat="1">
      <c r="A431" s="14"/>
      <c r="B431" s="247"/>
      <c r="C431" s="248"/>
      <c r="D431" s="232" t="s">
        <v>181</v>
      </c>
      <c r="E431" s="249" t="s">
        <v>40</v>
      </c>
      <c r="F431" s="250" t="s">
        <v>481</v>
      </c>
      <c r="G431" s="248"/>
      <c r="H431" s="251">
        <v>0.65000000000000002</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181</v>
      </c>
      <c r="AU431" s="257" t="s">
        <v>87</v>
      </c>
      <c r="AV431" s="14" t="s">
        <v>87</v>
      </c>
      <c r="AW431" s="14" t="s">
        <v>38</v>
      </c>
      <c r="AX431" s="14" t="s">
        <v>77</v>
      </c>
      <c r="AY431" s="257" t="s">
        <v>167</v>
      </c>
    </row>
    <row r="432" s="14" customFormat="1">
      <c r="A432" s="14"/>
      <c r="B432" s="247"/>
      <c r="C432" s="248"/>
      <c r="D432" s="232" t="s">
        <v>181</v>
      </c>
      <c r="E432" s="249" t="s">
        <v>40</v>
      </c>
      <c r="F432" s="250" t="s">
        <v>482</v>
      </c>
      <c r="G432" s="248"/>
      <c r="H432" s="251">
        <v>1.3500000000000001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181</v>
      </c>
      <c r="AU432" s="257" t="s">
        <v>87</v>
      </c>
      <c r="AV432" s="14" t="s">
        <v>87</v>
      </c>
      <c r="AW432" s="14" t="s">
        <v>38</v>
      </c>
      <c r="AX432" s="14" t="s">
        <v>77</v>
      </c>
      <c r="AY432" s="257" t="s">
        <v>167</v>
      </c>
    </row>
    <row r="433" s="15" customFormat="1">
      <c r="A433" s="15"/>
      <c r="B433" s="258"/>
      <c r="C433" s="259"/>
      <c r="D433" s="232" t="s">
        <v>181</v>
      </c>
      <c r="E433" s="260" t="s">
        <v>40</v>
      </c>
      <c r="F433" s="261" t="s">
        <v>184</v>
      </c>
      <c r="G433" s="259"/>
      <c r="H433" s="262">
        <v>8.4000000000000004</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181</v>
      </c>
      <c r="AU433" s="268" t="s">
        <v>87</v>
      </c>
      <c r="AV433" s="15" t="s">
        <v>175</v>
      </c>
      <c r="AW433" s="15" t="s">
        <v>38</v>
      </c>
      <c r="AX433" s="15" t="s">
        <v>85</v>
      </c>
      <c r="AY433" s="268" t="s">
        <v>167</v>
      </c>
    </row>
    <row r="434" s="2" customFormat="1" ht="16.5" customHeight="1">
      <c r="A434" s="39"/>
      <c r="B434" s="40"/>
      <c r="C434" s="219" t="s">
        <v>483</v>
      </c>
      <c r="D434" s="219" t="s">
        <v>170</v>
      </c>
      <c r="E434" s="220" t="s">
        <v>484</v>
      </c>
      <c r="F434" s="221" t="s">
        <v>485</v>
      </c>
      <c r="G434" s="222" t="s">
        <v>187</v>
      </c>
      <c r="H434" s="223">
        <v>2.1000000000000001</v>
      </c>
      <c r="I434" s="224"/>
      <c r="J434" s="225">
        <f>ROUND(I434*H434,2)</f>
        <v>0</v>
      </c>
      <c r="K434" s="221" t="s">
        <v>174</v>
      </c>
      <c r="L434" s="45"/>
      <c r="M434" s="226" t="s">
        <v>40</v>
      </c>
      <c r="N434" s="227" t="s">
        <v>48</v>
      </c>
      <c r="O434" s="85"/>
      <c r="P434" s="228">
        <f>O434*H434</f>
        <v>0</v>
      </c>
      <c r="Q434" s="228">
        <v>0.015180000000000001</v>
      </c>
      <c r="R434" s="228">
        <f>Q434*H434</f>
        <v>0.031878000000000004</v>
      </c>
      <c r="S434" s="228">
        <v>0</v>
      </c>
      <c r="T434" s="229">
        <f>S434*H434</f>
        <v>0</v>
      </c>
      <c r="U434" s="39"/>
      <c r="V434" s="39"/>
      <c r="W434" s="39"/>
      <c r="X434" s="39"/>
      <c r="Y434" s="39"/>
      <c r="Z434" s="39"/>
      <c r="AA434" s="39"/>
      <c r="AB434" s="39"/>
      <c r="AC434" s="39"/>
      <c r="AD434" s="39"/>
      <c r="AE434" s="39"/>
      <c r="AR434" s="230" t="s">
        <v>301</v>
      </c>
      <c r="AT434" s="230" t="s">
        <v>170</v>
      </c>
      <c r="AU434" s="230" t="s">
        <v>87</v>
      </c>
      <c r="AY434" s="18" t="s">
        <v>167</v>
      </c>
      <c r="BE434" s="231">
        <f>IF(N434="základní",J434,0)</f>
        <v>0</v>
      </c>
      <c r="BF434" s="231">
        <f>IF(N434="snížená",J434,0)</f>
        <v>0</v>
      </c>
      <c r="BG434" s="231">
        <f>IF(N434="zákl. přenesená",J434,0)</f>
        <v>0</v>
      </c>
      <c r="BH434" s="231">
        <f>IF(N434="sníž. přenesená",J434,0)</f>
        <v>0</v>
      </c>
      <c r="BI434" s="231">
        <f>IF(N434="nulová",J434,0)</f>
        <v>0</v>
      </c>
      <c r="BJ434" s="18" t="s">
        <v>85</v>
      </c>
      <c r="BK434" s="231">
        <f>ROUND(I434*H434,2)</f>
        <v>0</v>
      </c>
      <c r="BL434" s="18" t="s">
        <v>301</v>
      </c>
      <c r="BM434" s="230" t="s">
        <v>486</v>
      </c>
    </row>
    <row r="435" s="2" customFormat="1">
      <c r="A435" s="39"/>
      <c r="B435" s="40"/>
      <c r="C435" s="41"/>
      <c r="D435" s="232" t="s">
        <v>177</v>
      </c>
      <c r="E435" s="41"/>
      <c r="F435" s="233" t="s">
        <v>487</v>
      </c>
      <c r="G435" s="41"/>
      <c r="H435" s="41"/>
      <c r="I435" s="137"/>
      <c r="J435" s="41"/>
      <c r="K435" s="41"/>
      <c r="L435" s="45"/>
      <c r="M435" s="234"/>
      <c r="N435" s="235"/>
      <c r="O435" s="85"/>
      <c r="P435" s="85"/>
      <c r="Q435" s="85"/>
      <c r="R435" s="85"/>
      <c r="S435" s="85"/>
      <c r="T435" s="86"/>
      <c r="U435" s="39"/>
      <c r="V435" s="39"/>
      <c r="W435" s="39"/>
      <c r="X435" s="39"/>
      <c r="Y435" s="39"/>
      <c r="Z435" s="39"/>
      <c r="AA435" s="39"/>
      <c r="AB435" s="39"/>
      <c r="AC435" s="39"/>
      <c r="AD435" s="39"/>
      <c r="AE435" s="39"/>
      <c r="AT435" s="18" t="s">
        <v>177</v>
      </c>
      <c r="AU435" s="18" t="s">
        <v>87</v>
      </c>
    </row>
    <row r="436" s="2" customFormat="1">
      <c r="A436" s="39"/>
      <c r="B436" s="40"/>
      <c r="C436" s="41"/>
      <c r="D436" s="232" t="s">
        <v>179</v>
      </c>
      <c r="E436" s="41"/>
      <c r="F436" s="236" t="s">
        <v>488</v>
      </c>
      <c r="G436" s="41"/>
      <c r="H436" s="41"/>
      <c r="I436" s="137"/>
      <c r="J436" s="41"/>
      <c r="K436" s="41"/>
      <c r="L436" s="45"/>
      <c r="M436" s="234"/>
      <c r="N436" s="235"/>
      <c r="O436" s="85"/>
      <c r="P436" s="85"/>
      <c r="Q436" s="85"/>
      <c r="R436" s="85"/>
      <c r="S436" s="85"/>
      <c r="T436" s="86"/>
      <c r="U436" s="39"/>
      <c r="V436" s="39"/>
      <c r="W436" s="39"/>
      <c r="X436" s="39"/>
      <c r="Y436" s="39"/>
      <c r="Z436" s="39"/>
      <c r="AA436" s="39"/>
      <c r="AB436" s="39"/>
      <c r="AC436" s="39"/>
      <c r="AD436" s="39"/>
      <c r="AE436" s="39"/>
      <c r="AT436" s="18" t="s">
        <v>179</v>
      </c>
      <c r="AU436" s="18" t="s">
        <v>87</v>
      </c>
    </row>
    <row r="437" s="14" customFormat="1">
      <c r="A437" s="14"/>
      <c r="B437" s="247"/>
      <c r="C437" s="248"/>
      <c r="D437" s="232" t="s">
        <v>181</v>
      </c>
      <c r="E437" s="249" t="s">
        <v>40</v>
      </c>
      <c r="F437" s="250" t="s">
        <v>481</v>
      </c>
      <c r="G437" s="248"/>
      <c r="H437" s="251">
        <v>0.65000000000000002</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181</v>
      </c>
      <c r="AU437" s="257" t="s">
        <v>87</v>
      </c>
      <c r="AV437" s="14" t="s">
        <v>87</v>
      </c>
      <c r="AW437" s="14" t="s">
        <v>38</v>
      </c>
      <c r="AX437" s="14" t="s">
        <v>77</v>
      </c>
      <c r="AY437" s="257" t="s">
        <v>167</v>
      </c>
    </row>
    <row r="438" s="14" customFormat="1">
      <c r="A438" s="14"/>
      <c r="B438" s="247"/>
      <c r="C438" s="248"/>
      <c r="D438" s="232" t="s">
        <v>181</v>
      </c>
      <c r="E438" s="249" t="s">
        <v>40</v>
      </c>
      <c r="F438" s="250" t="s">
        <v>489</v>
      </c>
      <c r="G438" s="248"/>
      <c r="H438" s="251">
        <v>1.45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181</v>
      </c>
      <c r="AU438" s="257" t="s">
        <v>87</v>
      </c>
      <c r="AV438" s="14" t="s">
        <v>87</v>
      </c>
      <c r="AW438" s="14" t="s">
        <v>38</v>
      </c>
      <c r="AX438" s="14" t="s">
        <v>77</v>
      </c>
      <c r="AY438" s="257" t="s">
        <v>167</v>
      </c>
    </row>
    <row r="439" s="15" customFormat="1">
      <c r="A439" s="15"/>
      <c r="B439" s="258"/>
      <c r="C439" s="259"/>
      <c r="D439" s="232" t="s">
        <v>181</v>
      </c>
      <c r="E439" s="260" t="s">
        <v>40</v>
      </c>
      <c r="F439" s="261" t="s">
        <v>184</v>
      </c>
      <c r="G439" s="259"/>
      <c r="H439" s="262">
        <v>2.1000000000000001</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181</v>
      </c>
      <c r="AU439" s="268" t="s">
        <v>87</v>
      </c>
      <c r="AV439" s="15" t="s">
        <v>175</v>
      </c>
      <c r="AW439" s="15" t="s">
        <v>38</v>
      </c>
      <c r="AX439" s="15" t="s">
        <v>85</v>
      </c>
      <c r="AY439" s="268" t="s">
        <v>167</v>
      </c>
    </row>
    <row r="440" s="2" customFormat="1" ht="16.5" customHeight="1">
      <c r="A440" s="39"/>
      <c r="B440" s="40"/>
      <c r="C440" s="219" t="s">
        <v>490</v>
      </c>
      <c r="D440" s="219" t="s">
        <v>170</v>
      </c>
      <c r="E440" s="220" t="s">
        <v>491</v>
      </c>
      <c r="F440" s="221" t="s">
        <v>492</v>
      </c>
      <c r="G440" s="222" t="s">
        <v>187</v>
      </c>
      <c r="H440" s="223">
        <v>6.4000000000000004</v>
      </c>
      <c r="I440" s="224"/>
      <c r="J440" s="225">
        <f>ROUND(I440*H440,2)</f>
        <v>0</v>
      </c>
      <c r="K440" s="221" t="s">
        <v>174</v>
      </c>
      <c r="L440" s="45"/>
      <c r="M440" s="226" t="s">
        <v>40</v>
      </c>
      <c r="N440" s="227" t="s">
        <v>48</v>
      </c>
      <c r="O440" s="85"/>
      <c r="P440" s="228">
        <f>O440*H440</f>
        <v>0</v>
      </c>
      <c r="Q440" s="228">
        <v>0.0091500000000000001</v>
      </c>
      <c r="R440" s="228">
        <f>Q440*H440</f>
        <v>0.058560000000000001</v>
      </c>
      <c r="S440" s="228">
        <v>0</v>
      </c>
      <c r="T440" s="229">
        <f>S440*H440</f>
        <v>0</v>
      </c>
      <c r="U440" s="39"/>
      <c r="V440" s="39"/>
      <c r="W440" s="39"/>
      <c r="X440" s="39"/>
      <c r="Y440" s="39"/>
      <c r="Z440" s="39"/>
      <c r="AA440" s="39"/>
      <c r="AB440" s="39"/>
      <c r="AC440" s="39"/>
      <c r="AD440" s="39"/>
      <c r="AE440" s="39"/>
      <c r="AR440" s="230" t="s">
        <v>301</v>
      </c>
      <c r="AT440" s="230" t="s">
        <v>170</v>
      </c>
      <c r="AU440" s="230" t="s">
        <v>87</v>
      </c>
      <c r="AY440" s="18" t="s">
        <v>167</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301</v>
      </c>
      <c r="BM440" s="230" t="s">
        <v>493</v>
      </c>
    </row>
    <row r="441" s="2" customFormat="1">
      <c r="A441" s="39"/>
      <c r="B441" s="40"/>
      <c r="C441" s="41"/>
      <c r="D441" s="232" t="s">
        <v>177</v>
      </c>
      <c r="E441" s="41"/>
      <c r="F441" s="233" t="s">
        <v>494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177</v>
      </c>
      <c r="AU441" s="18" t="s">
        <v>87</v>
      </c>
    </row>
    <row r="442" s="2" customFormat="1">
      <c r="A442" s="39"/>
      <c r="B442" s="40"/>
      <c r="C442" s="41"/>
      <c r="D442" s="232" t="s">
        <v>179</v>
      </c>
      <c r="E442" s="41"/>
      <c r="F442" s="236" t="s">
        <v>488</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179</v>
      </c>
      <c r="AU442" s="18" t="s">
        <v>87</v>
      </c>
    </row>
    <row r="443" s="14" customFormat="1">
      <c r="A443" s="14"/>
      <c r="B443" s="247"/>
      <c r="C443" s="248"/>
      <c r="D443" s="232" t="s">
        <v>181</v>
      </c>
      <c r="E443" s="249" t="s">
        <v>40</v>
      </c>
      <c r="F443" s="250" t="s">
        <v>480</v>
      </c>
      <c r="G443" s="248"/>
      <c r="H443" s="251">
        <v>6.4000000000000004</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181</v>
      </c>
      <c r="AU443" s="257" t="s">
        <v>87</v>
      </c>
      <c r="AV443" s="14" t="s">
        <v>87</v>
      </c>
      <c r="AW443" s="14" t="s">
        <v>38</v>
      </c>
      <c r="AX443" s="14" t="s">
        <v>77</v>
      </c>
      <c r="AY443" s="257" t="s">
        <v>167</v>
      </c>
    </row>
    <row r="444" s="15" customFormat="1">
      <c r="A444" s="15"/>
      <c r="B444" s="258"/>
      <c r="C444" s="259"/>
      <c r="D444" s="232" t="s">
        <v>181</v>
      </c>
      <c r="E444" s="260" t="s">
        <v>40</v>
      </c>
      <c r="F444" s="261" t="s">
        <v>184</v>
      </c>
      <c r="G444" s="259"/>
      <c r="H444" s="262">
        <v>6.4000000000000004</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181</v>
      </c>
      <c r="AU444" s="268" t="s">
        <v>87</v>
      </c>
      <c r="AV444" s="15" t="s">
        <v>175</v>
      </c>
      <c r="AW444" s="15" t="s">
        <v>38</v>
      </c>
      <c r="AX444" s="15" t="s">
        <v>85</v>
      </c>
      <c r="AY444" s="268" t="s">
        <v>167</v>
      </c>
    </row>
    <row r="445" s="2" customFormat="1" ht="16.5" customHeight="1">
      <c r="A445" s="39"/>
      <c r="B445" s="40"/>
      <c r="C445" s="219" t="s">
        <v>495</v>
      </c>
      <c r="D445" s="219" t="s">
        <v>170</v>
      </c>
      <c r="E445" s="220" t="s">
        <v>496</v>
      </c>
      <c r="F445" s="221" t="s">
        <v>497</v>
      </c>
      <c r="G445" s="222" t="s">
        <v>291</v>
      </c>
      <c r="H445" s="223">
        <v>2</v>
      </c>
      <c r="I445" s="224"/>
      <c r="J445" s="225">
        <f>ROUND(I445*H445,2)</f>
        <v>0</v>
      </c>
      <c r="K445" s="221" t="s">
        <v>174</v>
      </c>
      <c r="L445" s="45"/>
      <c r="M445" s="226" t="s">
        <v>40</v>
      </c>
      <c r="N445" s="227" t="s">
        <v>48</v>
      </c>
      <c r="O445" s="85"/>
      <c r="P445" s="228">
        <f>O445*H445</f>
        <v>0</v>
      </c>
      <c r="Q445" s="228">
        <v>0</v>
      </c>
      <c r="R445" s="228">
        <f>Q445*H445</f>
        <v>0</v>
      </c>
      <c r="S445" s="228">
        <v>0</v>
      </c>
      <c r="T445" s="229">
        <f>S445*H445</f>
        <v>0</v>
      </c>
      <c r="U445" s="39"/>
      <c r="V445" s="39"/>
      <c r="W445" s="39"/>
      <c r="X445" s="39"/>
      <c r="Y445" s="39"/>
      <c r="Z445" s="39"/>
      <c r="AA445" s="39"/>
      <c r="AB445" s="39"/>
      <c r="AC445" s="39"/>
      <c r="AD445" s="39"/>
      <c r="AE445" s="39"/>
      <c r="AR445" s="230" t="s">
        <v>301</v>
      </c>
      <c r="AT445" s="230" t="s">
        <v>170</v>
      </c>
      <c r="AU445" s="230" t="s">
        <v>87</v>
      </c>
      <c r="AY445" s="18" t="s">
        <v>167</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301</v>
      </c>
      <c r="BM445" s="230" t="s">
        <v>498</v>
      </c>
    </row>
    <row r="446" s="2" customFormat="1">
      <c r="A446" s="39"/>
      <c r="B446" s="40"/>
      <c r="C446" s="41"/>
      <c r="D446" s="232" t="s">
        <v>177</v>
      </c>
      <c r="E446" s="41"/>
      <c r="F446" s="233" t="s">
        <v>499</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177</v>
      </c>
      <c r="AU446" s="18" t="s">
        <v>87</v>
      </c>
    </row>
    <row r="447" s="2" customFormat="1">
      <c r="A447" s="39"/>
      <c r="B447" s="40"/>
      <c r="C447" s="41"/>
      <c r="D447" s="232" t="s">
        <v>179</v>
      </c>
      <c r="E447" s="41"/>
      <c r="F447" s="236" t="s">
        <v>500</v>
      </c>
      <c r="G447" s="41"/>
      <c r="H447" s="41"/>
      <c r="I447" s="137"/>
      <c r="J447" s="41"/>
      <c r="K447" s="41"/>
      <c r="L447" s="45"/>
      <c r="M447" s="234"/>
      <c r="N447" s="235"/>
      <c r="O447" s="85"/>
      <c r="P447" s="85"/>
      <c r="Q447" s="85"/>
      <c r="R447" s="85"/>
      <c r="S447" s="85"/>
      <c r="T447" s="86"/>
      <c r="U447" s="39"/>
      <c r="V447" s="39"/>
      <c r="W447" s="39"/>
      <c r="X447" s="39"/>
      <c r="Y447" s="39"/>
      <c r="Z447" s="39"/>
      <c r="AA447" s="39"/>
      <c r="AB447" s="39"/>
      <c r="AC447" s="39"/>
      <c r="AD447" s="39"/>
      <c r="AE447" s="39"/>
      <c r="AT447" s="18" t="s">
        <v>179</v>
      </c>
      <c r="AU447" s="18" t="s">
        <v>87</v>
      </c>
    </row>
    <row r="448" s="14" customFormat="1">
      <c r="A448" s="14"/>
      <c r="B448" s="247"/>
      <c r="C448" s="248"/>
      <c r="D448" s="232" t="s">
        <v>181</v>
      </c>
      <c r="E448" s="249" t="s">
        <v>40</v>
      </c>
      <c r="F448" s="250" t="s">
        <v>87</v>
      </c>
      <c r="G448" s="248"/>
      <c r="H448" s="251">
        <v>2</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181</v>
      </c>
      <c r="AU448" s="257" t="s">
        <v>87</v>
      </c>
      <c r="AV448" s="14" t="s">
        <v>87</v>
      </c>
      <c r="AW448" s="14" t="s">
        <v>38</v>
      </c>
      <c r="AX448" s="14" t="s">
        <v>77</v>
      </c>
      <c r="AY448" s="257" t="s">
        <v>167</v>
      </c>
    </row>
    <row r="449" s="15" customFormat="1">
      <c r="A449" s="15"/>
      <c r="B449" s="258"/>
      <c r="C449" s="259"/>
      <c r="D449" s="232" t="s">
        <v>181</v>
      </c>
      <c r="E449" s="260" t="s">
        <v>40</v>
      </c>
      <c r="F449" s="261" t="s">
        <v>184</v>
      </c>
      <c r="G449" s="259"/>
      <c r="H449" s="262">
        <v>2</v>
      </c>
      <c r="I449" s="263"/>
      <c r="J449" s="259"/>
      <c r="K449" s="259"/>
      <c r="L449" s="264"/>
      <c r="M449" s="265"/>
      <c r="N449" s="266"/>
      <c r="O449" s="266"/>
      <c r="P449" s="266"/>
      <c r="Q449" s="266"/>
      <c r="R449" s="266"/>
      <c r="S449" s="266"/>
      <c r="T449" s="267"/>
      <c r="U449" s="15"/>
      <c r="V449" s="15"/>
      <c r="W449" s="15"/>
      <c r="X449" s="15"/>
      <c r="Y449" s="15"/>
      <c r="Z449" s="15"/>
      <c r="AA449" s="15"/>
      <c r="AB449" s="15"/>
      <c r="AC449" s="15"/>
      <c r="AD449" s="15"/>
      <c r="AE449" s="15"/>
      <c r="AT449" s="268" t="s">
        <v>181</v>
      </c>
      <c r="AU449" s="268" t="s">
        <v>87</v>
      </c>
      <c r="AV449" s="15" t="s">
        <v>175</v>
      </c>
      <c r="AW449" s="15" t="s">
        <v>38</v>
      </c>
      <c r="AX449" s="15" t="s">
        <v>85</v>
      </c>
      <c r="AY449" s="268" t="s">
        <v>167</v>
      </c>
    </row>
    <row r="450" s="2" customFormat="1" ht="16.5" customHeight="1">
      <c r="A450" s="39"/>
      <c r="B450" s="40"/>
      <c r="C450" s="219" t="s">
        <v>501</v>
      </c>
      <c r="D450" s="219" t="s">
        <v>170</v>
      </c>
      <c r="E450" s="220" t="s">
        <v>502</v>
      </c>
      <c r="F450" s="221" t="s">
        <v>503</v>
      </c>
      <c r="G450" s="222" t="s">
        <v>187</v>
      </c>
      <c r="H450" s="223">
        <v>8.6999999999999993</v>
      </c>
      <c r="I450" s="224"/>
      <c r="J450" s="225">
        <f>ROUND(I450*H450,2)</f>
        <v>0</v>
      </c>
      <c r="K450" s="221" t="s">
        <v>174</v>
      </c>
      <c r="L450" s="45"/>
      <c r="M450" s="226" t="s">
        <v>40</v>
      </c>
      <c r="N450" s="227" t="s">
        <v>48</v>
      </c>
      <c r="O450" s="85"/>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301</v>
      </c>
      <c r="AT450" s="230" t="s">
        <v>170</v>
      </c>
      <c r="AU450" s="230" t="s">
        <v>87</v>
      </c>
      <c r="AY450" s="18" t="s">
        <v>167</v>
      </c>
      <c r="BE450" s="231">
        <f>IF(N450="základní",J450,0)</f>
        <v>0</v>
      </c>
      <c r="BF450" s="231">
        <f>IF(N450="snížená",J450,0)</f>
        <v>0</v>
      </c>
      <c r="BG450" s="231">
        <f>IF(N450="zákl. přenesená",J450,0)</f>
        <v>0</v>
      </c>
      <c r="BH450" s="231">
        <f>IF(N450="sníž. přenesená",J450,0)</f>
        <v>0</v>
      </c>
      <c r="BI450" s="231">
        <f>IF(N450="nulová",J450,0)</f>
        <v>0</v>
      </c>
      <c r="BJ450" s="18" t="s">
        <v>85</v>
      </c>
      <c r="BK450" s="231">
        <f>ROUND(I450*H450,2)</f>
        <v>0</v>
      </c>
      <c r="BL450" s="18" t="s">
        <v>301</v>
      </c>
      <c r="BM450" s="230" t="s">
        <v>504</v>
      </c>
    </row>
    <row r="451" s="2" customFormat="1">
      <c r="A451" s="39"/>
      <c r="B451" s="40"/>
      <c r="C451" s="41"/>
      <c r="D451" s="232" t="s">
        <v>177</v>
      </c>
      <c r="E451" s="41"/>
      <c r="F451" s="233" t="s">
        <v>505</v>
      </c>
      <c r="G451" s="41"/>
      <c r="H451" s="41"/>
      <c r="I451" s="137"/>
      <c r="J451" s="41"/>
      <c r="K451" s="41"/>
      <c r="L451" s="45"/>
      <c r="M451" s="234"/>
      <c r="N451" s="235"/>
      <c r="O451" s="85"/>
      <c r="P451" s="85"/>
      <c r="Q451" s="85"/>
      <c r="R451" s="85"/>
      <c r="S451" s="85"/>
      <c r="T451" s="86"/>
      <c r="U451" s="39"/>
      <c r="V451" s="39"/>
      <c r="W451" s="39"/>
      <c r="X451" s="39"/>
      <c r="Y451" s="39"/>
      <c r="Z451" s="39"/>
      <c r="AA451" s="39"/>
      <c r="AB451" s="39"/>
      <c r="AC451" s="39"/>
      <c r="AD451" s="39"/>
      <c r="AE451" s="39"/>
      <c r="AT451" s="18" t="s">
        <v>177</v>
      </c>
      <c r="AU451" s="18" t="s">
        <v>87</v>
      </c>
    </row>
    <row r="452" s="2" customFormat="1">
      <c r="A452" s="39"/>
      <c r="B452" s="40"/>
      <c r="C452" s="41"/>
      <c r="D452" s="232" t="s">
        <v>179</v>
      </c>
      <c r="E452" s="41"/>
      <c r="F452" s="236" t="s">
        <v>506</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179</v>
      </c>
      <c r="AU452" s="18" t="s">
        <v>87</v>
      </c>
    </row>
    <row r="453" s="13" customFormat="1">
      <c r="A453" s="13"/>
      <c r="B453" s="237"/>
      <c r="C453" s="238"/>
      <c r="D453" s="232" t="s">
        <v>181</v>
      </c>
      <c r="E453" s="239" t="s">
        <v>40</v>
      </c>
      <c r="F453" s="240" t="s">
        <v>507</v>
      </c>
      <c r="G453" s="238"/>
      <c r="H453" s="239" t="s">
        <v>40</v>
      </c>
      <c r="I453" s="241"/>
      <c r="J453" s="238"/>
      <c r="K453" s="238"/>
      <c r="L453" s="242"/>
      <c r="M453" s="243"/>
      <c r="N453" s="244"/>
      <c r="O453" s="244"/>
      <c r="P453" s="244"/>
      <c r="Q453" s="244"/>
      <c r="R453" s="244"/>
      <c r="S453" s="244"/>
      <c r="T453" s="245"/>
      <c r="U453" s="13"/>
      <c r="V453" s="13"/>
      <c r="W453" s="13"/>
      <c r="X453" s="13"/>
      <c r="Y453" s="13"/>
      <c r="Z453" s="13"/>
      <c r="AA453" s="13"/>
      <c r="AB453" s="13"/>
      <c r="AC453" s="13"/>
      <c r="AD453" s="13"/>
      <c r="AE453" s="13"/>
      <c r="AT453" s="246" t="s">
        <v>181</v>
      </c>
      <c r="AU453" s="246" t="s">
        <v>87</v>
      </c>
      <c r="AV453" s="13" t="s">
        <v>85</v>
      </c>
      <c r="AW453" s="13" t="s">
        <v>38</v>
      </c>
      <c r="AX453" s="13" t="s">
        <v>77</v>
      </c>
      <c r="AY453" s="246" t="s">
        <v>167</v>
      </c>
    </row>
    <row r="454" s="14" customFormat="1">
      <c r="A454" s="14"/>
      <c r="B454" s="247"/>
      <c r="C454" s="248"/>
      <c r="D454" s="232" t="s">
        <v>181</v>
      </c>
      <c r="E454" s="249" t="s">
        <v>40</v>
      </c>
      <c r="F454" s="250" t="s">
        <v>481</v>
      </c>
      <c r="G454" s="248"/>
      <c r="H454" s="251">
        <v>0.65000000000000002</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181</v>
      </c>
      <c r="AU454" s="257" t="s">
        <v>87</v>
      </c>
      <c r="AV454" s="14" t="s">
        <v>87</v>
      </c>
      <c r="AW454" s="14" t="s">
        <v>38</v>
      </c>
      <c r="AX454" s="14" t="s">
        <v>77</v>
      </c>
      <c r="AY454" s="257" t="s">
        <v>167</v>
      </c>
    </row>
    <row r="455" s="14" customFormat="1">
      <c r="A455" s="14"/>
      <c r="B455" s="247"/>
      <c r="C455" s="248"/>
      <c r="D455" s="232" t="s">
        <v>181</v>
      </c>
      <c r="E455" s="249" t="s">
        <v>40</v>
      </c>
      <c r="F455" s="250" t="s">
        <v>508</v>
      </c>
      <c r="G455" s="248"/>
      <c r="H455" s="251">
        <v>1.6499999999999999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181</v>
      </c>
      <c r="AU455" s="257" t="s">
        <v>87</v>
      </c>
      <c r="AV455" s="14" t="s">
        <v>87</v>
      </c>
      <c r="AW455" s="14" t="s">
        <v>38</v>
      </c>
      <c r="AX455" s="14" t="s">
        <v>77</v>
      </c>
      <c r="AY455" s="257" t="s">
        <v>167</v>
      </c>
    </row>
    <row r="456" s="13" customFormat="1">
      <c r="A456" s="13"/>
      <c r="B456" s="237"/>
      <c r="C456" s="238"/>
      <c r="D456" s="232" t="s">
        <v>181</v>
      </c>
      <c r="E456" s="239" t="s">
        <v>40</v>
      </c>
      <c r="F456" s="240" t="s">
        <v>509</v>
      </c>
      <c r="G456" s="238"/>
      <c r="H456" s="239" t="s">
        <v>40</v>
      </c>
      <c r="I456" s="241"/>
      <c r="J456" s="238"/>
      <c r="K456" s="238"/>
      <c r="L456" s="242"/>
      <c r="M456" s="243"/>
      <c r="N456" s="244"/>
      <c r="O456" s="244"/>
      <c r="P456" s="244"/>
      <c r="Q456" s="244"/>
      <c r="R456" s="244"/>
      <c r="S456" s="244"/>
      <c r="T456" s="245"/>
      <c r="U456" s="13"/>
      <c r="V456" s="13"/>
      <c r="W456" s="13"/>
      <c r="X456" s="13"/>
      <c r="Y456" s="13"/>
      <c r="Z456" s="13"/>
      <c r="AA456" s="13"/>
      <c r="AB456" s="13"/>
      <c r="AC456" s="13"/>
      <c r="AD456" s="13"/>
      <c r="AE456" s="13"/>
      <c r="AT456" s="246" t="s">
        <v>181</v>
      </c>
      <c r="AU456" s="246" t="s">
        <v>87</v>
      </c>
      <c r="AV456" s="13" t="s">
        <v>85</v>
      </c>
      <c r="AW456" s="13" t="s">
        <v>38</v>
      </c>
      <c r="AX456" s="13" t="s">
        <v>77</v>
      </c>
      <c r="AY456" s="246" t="s">
        <v>167</v>
      </c>
    </row>
    <row r="457" s="14" customFormat="1">
      <c r="A457" s="14"/>
      <c r="B457" s="247"/>
      <c r="C457" s="248"/>
      <c r="D457" s="232" t="s">
        <v>181</v>
      </c>
      <c r="E457" s="249" t="s">
        <v>40</v>
      </c>
      <c r="F457" s="250" t="s">
        <v>480</v>
      </c>
      <c r="G457" s="248"/>
      <c r="H457" s="251">
        <v>6.4000000000000004</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181</v>
      </c>
      <c r="AU457" s="257" t="s">
        <v>87</v>
      </c>
      <c r="AV457" s="14" t="s">
        <v>87</v>
      </c>
      <c r="AW457" s="14" t="s">
        <v>38</v>
      </c>
      <c r="AX457" s="14" t="s">
        <v>77</v>
      </c>
      <c r="AY457" s="257" t="s">
        <v>167</v>
      </c>
    </row>
    <row r="458" s="15" customFormat="1">
      <c r="A458" s="15"/>
      <c r="B458" s="258"/>
      <c r="C458" s="259"/>
      <c r="D458" s="232" t="s">
        <v>181</v>
      </c>
      <c r="E458" s="260" t="s">
        <v>40</v>
      </c>
      <c r="F458" s="261" t="s">
        <v>184</v>
      </c>
      <c r="G458" s="259"/>
      <c r="H458" s="262">
        <v>8.6999999999999993</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181</v>
      </c>
      <c r="AU458" s="268" t="s">
        <v>87</v>
      </c>
      <c r="AV458" s="15" t="s">
        <v>175</v>
      </c>
      <c r="AW458" s="15" t="s">
        <v>38</v>
      </c>
      <c r="AX458" s="15" t="s">
        <v>85</v>
      </c>
      <c r="AY458" s="268" t="s">
        <v>167</v>
      </c>
    </row>
    <row r="459" s="2" customFormat="1" ht="24" customHeight="1">
      <c r="A459" s="39"/>
      <c r="B459" s="40"/>
      <c r="C459" s="219" t="s">
        <v>510</v>
      </c>
      <c r="D459" s="219" t="s">
        <v>170</v>
      </c>
      <c r="E459" s="220" t="s">
        <v>511</v>
      </c>
      <c r="F459" s="221" t="s">
        <v>512</v>
      </c>
      <c r="G459" s="222" t="s">
        <v>398</v>
      </c>
      <c r="H459" s="223">
        <v>9.0259999999999998</v>
      </c>
      <c r="I459" s="224"/>
      <c r="J459" s="225">
        <f>ROUND(I459*H459,2)</f>
        <v>0</v>
      </c>
      <c r="K459" s="221" t="s">
        <v>174</v>
      </c>
      <c r="L459" s="45"/>
      <c r="M459" s="226" t="s">
        <v>40</v>
      </c>
      <c r="N459" s="227" t="s">
        <v>48</v>
      </c>
      <c r="O459" s="85"/>
      <c r="P459" s="228">
        <f>O459*H459</f>
        <v>0</v>
      </c>
      <c r="Q459" s="228">
        <v>0</v>
      </c>
      <c r="R459" s="228">
        <f>Q459*H459</f>
        <v>0</v>
      </c>
      <c r="S459" s="228">
        <v>0</v>
      </c>
      <c r="T459" s="229">
        <f>S459*H459</f>
        <v>0</v>
      </c>
      <c r="U459" s="39"/>
      <c r="V459" s="39"/>
      <c r="W459" s="39"/>
      <c r="X459" s="39"/>
      <c r="Y459" s="39"/>
      <c r="Z459" s="39"/>
      <c r="AA459" s="39"/>
      <c r="AB459" s="39"/>
      <c r="AC459" s="39"/>
      <c r="AD459" s="39"/>
      <c r="AE459" s="39"/>
      <c r="AR459" s="230" t="s">
        <v>301</v>
      </c>
      <c r="AT459" s="230" t="s">
        <v>170</v>
      </c>
      <c r="AU459" s="230" t="s">
        <v>87</v>
      </c>
      <c r="AY459" s="18" t="s">
        <v>167</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301</v>
      </c>
      <c r="BM459" s="230" t="s">
        <v>513</v>
      </c>
    </row>
    <row r="460" s="2" customFormat="1">
      <c r="A460" s="39"/>
      <c r="B460" s="40"/>
      <c r="C460" s="41"/>
      <c r="D460" s="232" t="s">
        <v>177</v>
      </c>
      <c r="E460" s="41"/>
      <c r="F460" s="233" t="s">
        <v>514</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177</v>
      </c>
      <c r="AU460" s="18" t="s">
        <v>87</v>
      </c>
    </row>
    <row r="461" s="2" customFormat="1" ht="24" customHeight="1">
      <c r="A461" s="39"/>
      <c r="B461" s="40"/>
      <c r="C461" s="219" t="s">
        <v>515</v>
      </c>
      <c r="D461" s="219" t="s">
        <v>170</v>
      </c>
      <c r="E461" s="220" t="s">
        <v>516</v>
      </c>
      <c r="F461" s="221" t="s">
        <v>517</v>
      </c>
      <c r="G461" s="222" t="s">
        <v>398</v>
      </c>
      <c r="H461" s="223">
        <v>0.089999999999999997</v>
      </c>
      <c r="I461" s="224"/>
      <c r="J461" s="225">
        <f>ROUND(I461*H461,2)</f>
        <v>0</v>
      </c>
      <c r="K461" s="221" t="s">
        <v>174</v>
      </c>
      <c r="L461" s="45"/>
      <c r="M461" s="226" t="s">
        <v>40</v>
      </c>
      <c r="N461" s="227" t="s">
        <v>48</v>
      </c>
      <c r="O461" s="85"/>
      <c r="P461" s="228">
        <f>O461*H461</f>
        <v>0</v>
      </c>
      <c r="Q461" s="228">
        <v>0</v>
      </c>
      <c r="R461" s="228">
        <f>Q461*H461</f>
        <v>0</v>
      </c>
      <c r="S461" s="228">
        <v>0</v>
      </c>
      <c r="T461" s="229">
        <f>S461*H461</f>
        <v>0</v>
      </c>
      <c r="U461" s="39"/>
      <c r="V461" s="39"/>
      <c r="W461" s="39"/>
      <c r="X461" s="39"/>
      <c r="Y461" s="39"/>
      <c r="Z461" s="39"/>
      <c r="AA461" s="39"/>
      <c r="AB461" s="39"/>
      <c r="AC461" s="39"/>
      <c r="AD461" s="39"/>
      <c r="AE461" s="39"/>
      <c r="AR461" s="230" t="s">
        <v>301</v>
      </c>
      <c r="AT461" s="230" t="s">
        <v>170</v>
      </c>
      <c r="AU461" s="230" t="s">
        <v>87</v>
      </c>
      <c r="AY461" s="18" t="s">
        <v>167</v>
      </c>
      <c r="BE461" s="231">
        <f>IF(N461="základní",J461,0)</f>
        <v>0</v>
      </c>
      <c r="BF461" s="231">
        <f>IF(N461="snížená",J461,0)</f>
        <v>0</v>
      </c>
      <c r="BG461" s="231">
        <f>IF(N461="zákl. přenesená",J461,0)</f>
        <v>0</v>
      </c>
      <c r="BH461" s="231">
        <f>IF(N461="sníž. přenesená",J461,0)</f>
        <v>0</v>
      </c>
      <c r="BI461" s="231">
        <f>IF(N461="nulová",J461,0)</f>
        <v>0</v>
      </c>
      <c r="BJ461" s="18" t="s">
        <v>85</v>
      </c>
      <c r="BK461" s="231">
        <f>ROUND(I461*H461,2)</f>
        <v>0</v>
      </c>
      <c r="BL461" s="18" t="s">
        <v>301</v>
      </c>
      <c r="BM461" s="230" t="s">
        <v>518</v>
      </c>
    </row>
    <row r="462" s="2" customFormat="1">
      <c r="A462" s="39"/>
      <c r="B462" s="40"/>
      <c r="C462" s="41"/>
      <c r="D462" s="232" t="s">
        <v>177</v>
      </c>
      <c r="E462" s="41"/>
      <c r="F462" s="233" t="s">
        <v>519</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177</v>
      </c>
      <c r="AU462" s="18" t="s">
        <v>87</v>
      </c>
    </row>
    <row r="463" s="2" customFormat="1">
      <c r="A463" s="39"/>
      <c r="B463" s="40"/>
      <c r="C463" s="41"/>
      <c r="D463" s="232" t="s">
        <v>179</v>
      </c>
      <c r="E463" s="41"/>
      <c r="F463" s="236" t="s">
        <v>452</v>
      </c>
      <c r="G463" s="41"/>
      <c r="H463" s="41"/>
      <c r="I463" s="137"/>
      <c r="J463" s="41"/>
      <c r="K463" s="41"/>
      <c r="L463" s="45"/>
      <c r="M463" s="234"/>
      <c r="N463" s="235"/>
      <c r="O463" s="85"/>
      <c r="P463" s="85"/>
      <c r="Q463" s="85"/>
      <c r="R463" s="85"/>
      <c r="S463" s="85"/>
      <c r="T463" s="86"/>
      <c r="U463" s="39"/>
      <c r="V463" s="39"/>
      <c r="W463" s="39"/>
      <c r="X463" s="39"/>
      <c r="Y463" s="39"/>
      <c r="Z463" s="39"/>
      <c r="AA463" s="39"/>
      <c r="AB463" s="39"/>
      <c r="AC463" s="39"/>
      <c r="AD463" s="39"/>
      <c r="AE463" s="39"/>
      <c r="AT463" s="18" t="s">
        <v>179</v>
      </c>
      <c r="AU463" s="18" t="s">
        <v>87</v>
      </c>
    </row>
    <row r="464" s="2" customFormat="1" ht="24" customHeight="1">
      <c r="A464" s="39"/>
      <c r="B464" s="40"/>
      <c r="C464" s="219" t="s">
        <v>520</v>
      </c>
      <c r="D464" s="219" t="s">
        <v>170</v>
      </c>
      <c r="E464" s="220" t="s">
        <v>521</v>
      </c>
      <c r="F464" s="221" t="s">
        <v>522</v>
      </c>
      <c r="G464" s="222" t="s">
        <v>398</v>
      </c>
      <c r="H464" s="223">
        <v>0.089999999999999997</v>
      </c>
      <c r="I464" s="224"/>
      <c r="J464" s="225">
        <f>ROUND(I464*H464,2)</f>
        <v>0</v>
      </c>
      <c r="K464" s="221" t="s">
        <v>174</v>
      </c>
      <c r="L464" s="45"/>
      <c r="M464" s="226" t="s">
        <v>40</v>
      </c>
      <c r="N464" s="227" t="s">
        <v>48</v>
      </c>
      <c r="O464" s="85"/>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301</v>
      </c>
      <c r="AT464" s="230" t="s">
        <v>170</v>
      </c>
      <c r="AU464" s="230" t="s">
        <v>87</v>
      </c>
      <c r="AY464" s="18" t="s">
        <v>167</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301</v>
      </c>
      <c r="BM464" s="230" t="s">
        <v>523</v>
      </c>
    </row>
    <row r="465" s="2" customFormat="1">
      <c r="A465" s="39"/>
      <c r="B465" s="40"/>
      <c r="C465" s="41"/>
      <c r="D465" s="232" t="s">
        <v>177</v>
      </c>
      <c r="E465" s="41"/>
      <c r="F465" s="233" t="s">
        <v>524</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177</v>
      </c>
      <c r="AU465" s="18" t="s">
        <v>87</v>
      </c>
    </row>
    <row r="466" s="2" customFormat="1">
      <c r="A466" s="39"/>
      <c r="B466" s="40"/>
      <c r="C466" s="41"/>
      <c r="D466" s="232" t="s">
        <v>179</v>
      </c>
      <c r="E466" s="41"/>
      <c r="F466" s="236" t="s">
        <v>452</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179</v>
      </c>
      <c r="AU466" s="18" t="s">
        <v>87</v>
      </c>
    </row>
    <row r="467" s="12" customFormat="1" ht="22.8" customHeight="1">
      <c r="A467" s="12"/>
      <c r="B467" s="203"/>
      <c r="C467" s="204"/>
      <c r="D467" s="205" t="s">
        <v>76</v>
      </c>
      <c r="E467" s="217" t="s">
        <v>525</v>
      </c>
      <c r="F467" s="217" t="s">
        <v>526</v>
      </c>
      <c r="G467" s="204"/>
      <c r="H467" s="204"/>
      <c r="I467" s="207"/>
      <c r="J467" s="218">
        <f>BK467</f>
        <v>0</v>
      </c>
      <c r="K467" s="204"/>
      <c r="L467" s="209"/>
      <c r="M467" s="210"/>
      <c r="N467" s="211"/>
      <c r="O467" s="211"/>
      <c r="P467" s="212">
        <f>SUM(P468:P542)</f>
        <v>0</v>
      </c>
      <c r="Q467" s="211"/>
      <c r="R467" s="212">
        <f>SUM(R468:R542)</f>
        <v>0.031801999999999997</v>
      </c>
      <c r="S467" s="211"/>
      <c r="T467" s="213">
        <f>SUM(T468:T542)</f>
        <v>0.041801999999999999</v>
      </c>
      <c r="U467" s="12"/>
      <c r="V467" s="12"/>
      <c r="W467" s="12"/>
      <c r="X467" s="12"/>
      <c r="Y467" s="12"/>
      <c r="Z467" s="12"/>
      <c r="AA467" s="12"/>
      <c r="AB467" s="12"/>
      <c r="AC467" s="12"/>
      <c r="AD467" s="12"/>
      <c r="AE467" s="12"/>
      <c r="AR467" s="214" t="s">
        <v>87</v>
      </c>
      <c r="AT467" s="215" t="s">
        <v>76</v>
      </c>
      <c r="AU467" s="215" t="s">
        <v>85</v>
      </c>
      <c r="AY467" s="214" t="s">
        <v>167</v>
      </c>
      <c r="BK467" s="216">
        <f>SUM(BK468:BK542)</f>
        <v>0</v>
      </c>
    </row>
    <row r="468" s="2" customFormat="1" ht="24" customHeight="1">
      <c r="A468" s="39"/>
      <c r="B468" s="40"/>
      <c r="C468" s="219" t="s">
        <v>527</v>
      </c>
      <c r="D468" s="219" t="s">
        <v>170</v>
      </c>
      <c r="E468" s="220" t="s">
        <v>528</v>
      </c>
      <c r="F468" s="221" t="s">
        <v>529</v>
      </c>
      <c r="G468" s="222" t="s">
        <v>187</v>
      </c>
      <c r="H468" s="223">
        <v>18.399999999999999</v>
      </c>
      <c r="I468" s="224"/>
      <c r="J468" s="225">
        <f>ROUND(I468*H468,2)</f>
        <v>0</v>
      </c>
      <c r="K468" s="221" t="s">
        <v>174</v>
      </c>
      <c r="L468" s="45"/>
      <c r="M468" s="226" t="s">
        <v>40</v>
      </c>
      <c r="N468" s="227" t="s">
        <v>48</v>
      </c>
      <c r="O468" s="85"/>
      <c r="P468" s="228">
        <f>O468*H468</f>
        <v>0</v>
      </c>
      <c r="Q468" s="228">
        <v>0</v>
      </c>
      <c r="R468" s="228">
        <f>Q468*H468</f>
        <v>0</v>
      </c>
      <c r="S468" s="228">
        <v>0.0021299999999999999</v>
      </c>
      <c r="T468" s="229">
        <f>S468*H468</f>
        <v>0.039191999999999998</v>
      </c>
      <c r="U468" s="39"/>
      <c r="V468" s="39"/>
      <c r="W468" s="39"/>
      <c r="X468" s="39"/>
      <c r="Y468" s="39"/>
      <c r="Z468" s="39"/>
      <c r="AA468" s="39"/>
      <c r="AB468" s="39"/>
      <c r="AC468" s="39"/>
      <c r="AD468" s="39"/>
      <c r="AE468" s="39"/>
      <c r="AR468" s="230" t="s">
        <v>301</v>
      </c>
      <c r="AT468" s="230" t="s">
        <v>170</v>
      </c>
      <c r="AU468" s="230" t="s">
        <v>87</v>
      </c>
      <c r="AY468" s="18" t="s">
        <v>167</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301</v>
      </c>
      <c r="BM468" s="230" t="s">
        <v>530</v>
      </c>
    </row>
    <row r="469" s="2" customFormat="1">
      <c r="A469" s="39"/>
      <c r="B469" s="40"/>
      <c r="C469" s="41"/>
      <c r="D469" s="232" t="s">
        <v>177</v>
      </c>
      <c r="E469" s="41"/>
      <c r="F469" s="233" t="s">
        <v>531</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177</v>
      </c>
      <c r="AU469" s="18" t="s">
        <v>87</v>
      </c>
    </row>
    <row r="470" s="13" customFormat="1">
      <c r="A470" s="13"/>
      <c r="B470" s="237"/>
      <c r="C470" s="238"/>
      <c r="D470" s="232" t="s">
        <v>181</v>
      </c>
      <c r="E470" s="239" t="s">
        <v>40</v>
      </c>
      <c r="F470" s="240" t="s">
        <v>509</v>
      </c>
      <c r="G470" s="238"/>
      <c r="H470" s="239" t="s">
        <v>40</v>
      </c>
      <c r="I470" s="241"/>
      <c r="J470" s="238"/>
      <c r="K470" s="238"/>
      <c r="L470" s="242"/>
      <c r="M470" s="243"/>
      <c r="N470" s="244"/>
      <c r="O470" s="244"/>
      <c r="P470" s="244"/>
      <c r="Q470" s="244"/>
      <c r="R470" s="244"/>
      <c r="S470" s="244"/>
      <c r="T470" s="245"/>
      <c r="U470" s="13"/>
      <c r="V470" s="13"/>
      <c r="W470" s="13"/>
      <c r="X470" s="13"/>
      <c r="Y470" s="13"/>
      <c r="Z470" s="13"/>
      <c r="AA470" s="13"/>
      <c r="AB470" s="13"/>
      <c r="AC470" s="13"/>
      <c r="AD470" s="13"/>
      <c r="AE470" s="13"/>
      <c r="AT470" s="246" t="s">
        <v>181</v>
      </c>
      <c r="AU470" s="246" t="s">
        <v>87</v>
      </c>
      <c r="AV470" s="13" t="s">
        <v>85</v>
      </c>
      <c r="AW470" s="13" t="s">
        <v>38</v>
      </c>
      <c r="AX470" s="13" t="s">
        <v>77</v>
      </c>
      <c r="AY470" s="246" t="s">
        <v>167</v>
      </c>
    </row>
    <row r="471" s="14" customFormat="1">
      <c r="A471" s="14"/>
      <c r="B471" s="247"/>
      <c r="C471" s="248"/>
      <c r="D471" s="232" t="s">
        <v>181</v>
      </c>
      <c r="E471" s="249" t="s">
        <v>40</v>
      </c>
      <c r="F471" s="250" t="s">
        <v>532</v>
      </c>
      <c r="G471" s="248"/>
      <c r="H471" s="251">
        <v>9.5999999999999996</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181</v>
      </c>
      <c r="AU471" s="257" t="s">
        <v>87</v>
      </c>
      <c r="AV471" s="14" t="s">
        <v>87</v>
      </c>
      <c r="AW471" s="14" t="s">
        <v>38</v>
      </c>
      <c r="AX471" s="14" t="s">
        <v>77</v>
      </c>
      <c r="AY471" s="257" t="s">
        <v>167</v>
      </c>
    </row>
    <row r="472" s="13" customFormat="1">
      <c r="A472" s="13"/>
      <c r="B472" s="237"/>
      <c r="C472" s="238"/>
      <c r="D472" s="232" t="s">
        <v>181</v>
      </c>
      <c r="E472" s="239" t="s">
        <v>40</v>
      </c>
      <c r="F472" s="240" t="s">
        <v>533</v>
      </c>
      <c r="G472" s="238"/>
      <c r="H472" s="239" t="s">
        <v>40</v>
      </c>
      <c r="I472" s="241"/>
      <c r="J472" s="238"/>
      <c r="K472" s="238"/>
      <c r="L472" s="242"/>
      <c r="M472" s="243"/>
      <c r="N472" s="244"/>
      <c r="O472" s="244"/>
      <c r="P472" s="244"/>
      <c r="Q472" s="244"/>
      <c r="R472" s="244"/>
      <c r="S472" s="244"/>
      <c r="T472" s="245"/>
      <c r="U472" s="13"/>
      <c r="V472" s="13"/>
      <c r="W472" s="13"/>
      <c r="X472" s="13"/>
      <c r="Y472" s="13"/>
      <c r="Z472" s="13"/>
      <c r="AA472" s="13"/>
      <c r="AB472" s="13"/>
      <c r="AC472" s="13"/>
      <c r="AD472" s="13"/>
      <c r="AE472" s="13"/>
      <c r="AT472" s="246" t="s">
        <v>181</v>
      </c>
      <c r="AU472" s="246" t="s">
        <v>87</v>
      </c>
      <c r="AV472" s="13" t="s">
        <v>85</v>
      </c>
      <c r="AW472" s="13" t="s">
        <v>38</v>
      </c>
      <c r="AX472" s="13" t="s">
        <v>77</v>
      </c>
      <c r="AY472" s="246" t="s">
        <v>167</v>
      </c>
    </row>
    <row r="473" s="14" customFormat="1">
      <c r="A473" s="14"/>
      <c r="B473" s="247"/>
      <c r="C473" s="248"/>
      <c r="D473" s="232" t="s">
        <v>181</v>
      </c>
      <c r="E473" s="249" t="s">
        <v>40</v>
      </c>
      <c r="F473" s="250" t="s">
        <v>534</v>
      </c>
      <c r="G473" s="248"/>
      <c r="H473" s="251">
        <v>4.5999999999999996</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181</v>
      </c>
      <c r="AU473" s="257" t="s">
        <v>87</v>
      </c>
      <c r="AV473" s="14" t="s">
        <v>87</v>
      </c>
      <c r="AW473" s="14" t="s">
        <v>38</v>
      </c>
      <c r="AX473" s="14" t="s">
        <v>77</v>
      </c>
      <c r="AY473" s="257" t="s">
        <v>167</v>
      </c>
    </row>
    <row r="474" s="14" customFormat="1">
      <c r="A474" s="14"/>
      <c r="B474" s="247"/>
      <c r="C474" s="248"/>
      <c r="D474" s="232" t="s">
        <v>181</v>
      </c>
      <c r="E474" s="249" t="s">
        <v>40</v>
      </c>
      <c r="F474" s="250" t="s">
        <v>535</v>
      </c>
      <c r="G474" s="248"/>
      <c r="H474" s="251">
        <v>3.6000000000000001</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181</v>
      </c>
      <c r="AU474" s="257" t="s">
        <v>87</v>
      </c>
      <c r="AV474" s="14" t="s">
        <v>87</v>
      </c>
      <c r="AW474" s="14" t="s">
        <v>38</v>
      </c>
      <c r="AX474" s="14" t="s">
        <v>77</v>
      </c>
      <c r="AY474" s="257" t="s">
        <v>167</v>
      </c>
    </row>
    <row r="475" s="14" customFormat="1">
      <c r="A475" s="14"/>
      <c r="B475" s="247"/>
      <c r="C475" s="248"/>
      <c r="D475" s="232" t="s">
        <v>181</v>
      </c>
      <c r="E475" s="249" t="s">
        <v>40</v>
      </c>
      <c r="F475" s="250" t="s">
        <v>536</v>
      </c>
      <c r="G475" s="248"/>
      <c r="H475" s="251">
        <v>0.59999999999999998</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181</v>
      </c>
      <c r="AU475" s="257" t="s">
        <v>87</v>
      </c>
      <c r="AV475" s="14" t="s">
        <v>87</v>
      </c>
      <c r="AW475" s="14" t="s">
        <v>38</v>
      </c>
      <c r="AX475" s="14" t="s">
        <v>77</v>
      </c>
      <c r="AY475" s="257" t="s">
        <v>167</v>
      </c>
    </row>
    <row r="476" s="15" customFormat="1">
      <c r="A476" s="15"/>
      <c r="B476" s="258"/>
      <c r="C476" s="259"/>
      <c r="D476" s="232" t="s">
        <v>181</v>
      </c>
      <c r="E476" s="260" t="s">
        <v>40</v>
      </c>
      <c r="F476" s="261" t="s">
        <v>184</v>
      </c>
      <c r="G476" s="259"/>
      <c r="H476" s="262">
        <v>18.399999999999999</v>
      </c>
      <c r="I476" s="263"/>
      <c r="J476" s="259"/>
      <c r="K476" s="259"/>
      <c r="L476" s="264"/>
      <c r="M476" s="265"/>
      <c r="N476" s="266"/>
      <c r="O476" s="266"/>
      <c r="P476" s="266"/>
      <c r="Q476" s="266"/>
      <c r="R476" s="266"/>
      <c r="S476" s="266"/>
      <c r="T476" s="267"/>
      <c r="U476" s="15"/>
      <c r="V476" s="15"/>
      <c r="W476" s="15"/>
      <c r="X476" s="15"/>
      <c r="Y476" s="15"/>
      <c r="Z476" s="15"/>
      <c r="AA476" s="15"/>
      <c r="AB476" s="15"/>
      <c r="AC476" s="15"/>
      <c r="AD476" s="15"/>
      <c r="AE476" s="15"/>
      <c r="AT476" s="268" t="s">
        <v>181</v>
      </c>
      <c r="AU476" s="268" t="s">
        <v>87</v>
      </c>
      <c r="AV476" s="15" t="s">
        <v>175</v>
      </c>
      <c r="AW476" s="15" t="s">
        <v>38</v>
      </c>
      <c r="AX476" s="15" t="s">
        <v>85</v>
      </c>
      <c r="AY476" s="268" t="s">
        <v>167</v>
      </c>
    </row>
    <row r="477" s="2" customFormat="1" ht="16.5" customHeight="1">
      <c r="A477" s="39"/>
      <c r="B477" s="40"/>
      <c r="C477" s="219" t="s">
        <v>537</v>
      </c>
      <c r="D477" s="219" t="s">
        <v>170</v>
      </c>
      <c r="E477" s="220" t="s">
        <v>538</v>
      </c>
      <c r="F477" s="221" t="s">
        <v>539</v>
      </c>
      <c r="G477" s="222" t="s">
        <v>291</v>
      </c>
      <c r="H477" s="223">
        <v>3</v>
      </c>
      <c r="I477" s="224"/>
      <c r="J477" s="225">
        <f>ROUND(I477*H477,2)</f>
        <v>0</v>
      </c>
      <c r="K477" s="221" t="s">
        <v>174</v>
      </c>
      <c r="L477" s="45"/>
      <c r="M477" s="226" t="s">
        <v>40</v>
      </c>
      <c r="N477" s="227" t="s">
        <v>48</v>
      </c>
      <c r="O477" s="85"/>
      <c r="P477" s="228">
        <f>O477*H477</f>
        <v>0</v>
      </c>
      <c r="Q477" s="228">
        <v>0</v>
      </c>
      <c r="R477" s="228">
        <f>Q477*H477</f>
        <v>0</v>
      </c>
      <c r="S477" s="228">
        <v>0.00087000000000000001</v>
      </c>
      <c r="T477" s="229">
        <f>S477*H477</f>
        <v>0.0026099999999999999</v>
      </c>
      <c r="U477" s="39"/>
      <c r="V477" s="39"/>
      <c r="W477" s="39"/>
      <c r="X477" s="39"/>
      <c r="Y477" s="39"/>
      <c r="Z477" s="39"/>
      <c r="AA477" s="39"/>
      <c r="AB477" s="39"/>
      <c r="AC477" s="39"/>
      <c r="AD477" s="39"/>
      <c r="AE477" s="39"/>
      <c r="AR477" s="230" t="s">
        <v>301</v>
      </c>
      <c r="AT477" s="230" t="s">
        <v>170</v>
      </c>
      <c r="AU477" s="230" t="s">
        <v>87</v>
      </c>
      <c r="AY477" s="18" t="s">
        <v>167</v>
      </c>
      <c r="BE477" s="231">
        <f>IF(N477="základní",J477,0)</f>
        <v>0</v>
      </c>
      <c r="BF477" s="231">
        <f>IF(N477="snížená",J477,0)</f>
        <v>0</v>
      </c>
      <c r="BG477" s="231">
        <f>IF(N477="zákl. přenesená",J477,0)</f>
        <v>0</v>
      </c>
      <c r="BH477" s="231">
        <f>IF(N477="sníž. přenesená",J477,0)</f>
        <v>0</v>
      </c>
      <c r="BI477" s="231">
        <f>IF(N477="nulová",J477,0)</f>
        <v>0</v>
      </c>
      <c r="BJ477" s="18" t="s">
        <v>85</v>
      </c>
      <c r="BK477" s="231">
        <f>ROUND(I477*H477,2)</f>
        <v>0</v>
      </c>
      <c r="BL477" s="18" t="s">
        <v>301</v>
      </c>
      <c r="BM477" s="230" t="s">
        <v>540</v>
      </c>
    </row>
    <row r="478" s="2" customFormat="1">
      <c r="A478" s="39"/>
      <c r="B478" s="40"/>
      <c r="C478" s="41"/>
      <c r="D478" s="232" t="s">
        <v>177</v>
      </c>
      <c r="E478" s="41"/>
      <c r="F478" s="233" t="s">
        <v>541</v>
      </c>
      <c r="G478" s="41"/>
      <c r="H478" s="41"/>
      <c r="I478" s="137"/>
      <c r="J478" s="41"/>
      <c r="K478" s="41"/>
      <c r="L478" s="45"/>
      <c r="M478" s="234"/>
      <c r="N478" s="235"/>
      <c r="O478" s="85"/>
      <c r="P478" s="85"/>
      <c r="Q478" s="85"/>
      <c r="R478" s="85"/>
      <c r="S478" s="85"/>
      <c r="T478" s="86"/>
      <c r="U478" s="39"/>
      <c r="V478" s="39"/>
      <c r="W478" s="39"/>
      <c r="X478" s="39"/>
      <c r="Y478" s="39"/>
      <c r="Z478" s="39"/>
      <c r="AA478" s="39"/>
      <c r="AB478" s="39"/>
      <c r="AC478" s="39"/>
      <c r="AD478" s="39"/>
      <c r="AE478" s="39"/>
      <c r="AT478" s="18" t="s">
        <v>177</v>
      </c>
      <c r="AU478" s="18" t="s">
        <v>87</v>
      </c>
    </row>
    <row r="479" s="2" customFormat="1" ht="24" customHeight="1">
      <c r="A479" s="39"/>
      <c r="B479" s="40"/>
      <c r="C479" s="219" t="s">
        <v>542</v>
      </c>
      <c r="D479" s="219" t="s">
        <v>170</v>
      </c>
      <c r="E479" s="220" t="s">
        <v>543</v>
      </c>
      <c r="F479" s="221" t="s">
        <v>544</v>
      </c>
      <c r="G479" s="222" t="s">
        <v>291</v>
      </c>
      <c r="H479" s="223">
        <v>3</v>
      </c>
      <c r="I479" s="224"/>
      <c r="J479" s="225">
        <f>ROUND(I479*H479,2)</f>
        <v>0</v>
      </c>
      <c r="K479" s="221" t="s">
        <v>174</v>
      </c>
      <c r="L479" s="45"/>
      <c r="M479" s="226" t="s">
        <v>40</v>
      </c>
      <c r="N479" s="227" t="s">
        <v>48</v>
      </c>
      <c r="O479" s="85"/>
      <c r="P479" s="228">
        <f>O479*H479</f>
        <v>0</v>
      </c>
      <c r="Q479" s="228">
        <v>4.0000000000000003E-05</v>
      </c>
      <c r="R479" s="228">
        <f>Q479*H479</f>
        <v>0.00012000000000000002</v>
      </c>
      <c r="S479" s="228">
        <v>0</v>
      </c>
      <c r="T479" s="229">
        <f>S479*H479</f>
        <v>0</v>
      </c>
      <c r="U479" s="39"/>
      <c r="V479" s="39"/>
      <c r="W479" s="39"/>
      <c r="X479" s="39"/>
      <c r="Y479" s="39"/>
      <c r="Z479" s="39"/>
      <c r="AA479" s="39"/>
      <c r="AB479" s="39"/>
      <c r="AC479" s="39"/>
      <c r="AD479" s="39"/>
      <c r="AE479" s="39"/>
      <c r="AR479" s="230" t="s">
        <v>301</v>
      </c>
      <c r="AT479" s="230" t="s">
        <v>170</v>
      </c>
      <c r="AU479" s="230" t="s">
        <v>87</v>
      </c>
      <c r="AY479" s="18" t="s">
        <v>167</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301</v>
      </c>
      <c r="BM479" s="230" t="s">
        <v>545</v>
      </c>
    </row>
    <row r="480" s="2" customFormat="1">
      <c r="A480" s="39"/>
      <c r="B480" s="40"/>
      <c r="C480" s="41"/>
      <c r="D480" s="232" t="s">
        <v>177</v>
      </c>
      <c r="E480" s="41"/>
      <c r="F480" s="233" t="s">
        <v>546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177</v>
      </c>
      <c r="AU480" s="18" t="s">
        <v>87</v>
      </c>
    </row>
    <row r="481" s="2" customFormat="1">
      <c r="A481" s="39"/>
      <c r="B481" s="40"/>
      <c r="C481" s="41"/>
      <c r="D481" s="232" t="s">
        <v>179</v>
      </c>
      <c r="E481" s="41"/>
      <c r="F481" s="236" t="s">
        <v>547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179</v>
      </c>
      <c r="AU481" s="18" t="s">
        <v>87</v>
      </c>
    </row>
    <row r="482" s="2" customFormat="1" ht="24" customHeight="1">
      <c r="A482" s="39"/>
      <c r="B482" s="40"/>
      <c r="C482" s="269" t="s">
        <v>548</v>
      </c>
      <c r="D482" s="269" t="s">
        <v>297</v>
      </c>
      <c r="E482" s="270" t="s">
        <v>549</v>
      </c>
      <c r="F482" s="271" t="s">
        <v>550</v>
      </c>
      <c r="G482" s="272" t="s">
        <v>187</v>
      </c>
      <c r="H482" s="273">
        <v>3</v>
      </c>
      <c r="I482" s="274"/>
      <c r="J482" s="275">
        <f>ROUND(I482*H482,2)</f>
        <v>0</v>
      </c>
      <c r="K482" s="271" t="s">
        <v>174</v>
      </c>
      <c r="L482" s="276"/>
      <c r="M482" s="277" t="s">
        <v>40</v>
      </c>
      <c r="N482" s="278" t="s">
        <v>48</v>
      </c>
      <c r="O482" s="85"/>
      <c r="P482" s="228">
        <f>O482*H482</f>
        <v>0</v>
      </c>
      <c r="Q482" s="228">
        <v>0.00042999999999999999</v>
      </c>
      <c r="R482" s="228">
        <f>Q482*H482</f>
        <v>0.0012899999999999999</v>
      </c>
      <c r="S482" s="228">
        <v>0</v>
      </c>
      <c r="T482" s="229">
        <f>S482*H482</f>
        <v>0</v>
      </c>
      <c r="U482" s="39"/>
      <c r="V482" s="39"/>
      <c r="W482" s="39"/>
      <c r="X482" s="39"/>
      <c r="Y482" s="39"/>
      <c r="Z482" s="39"/>
      <c r="AA482" s="39"/>
      <c r="AB482" s="39"/>
      <c r="AC482" s="39"/>
      <c r="AD482" s="39"/>
      <c r="AE482" s="39"/>
      <c r="AR482" s="230" t="s">
        <v>407</v>
      </c>
      <c r="AT482" s="230" t="s">
        <v>297</v>
      </c>
      <c r="AU482" s="230" t="s">
        <v>87</v>
      </c>
      <c r="AY482" s="18" t="s">
        <v>167</v>
      </c>
      <c r="BE482" s="231">
        <f>IF(N482="základní",J482,0)</f>
        <v>0</v>
      </c>
      <c r="BF482" s="231">
        <f>IF(N482="snížená",J482,0)</f>
        <v>0</v>
      </c>
      <c r="BG482" s="231">
        <f>IF(N482="zákl. přenesená",J482,0)</f>
        <v>0</v>
      </c>
      <c r="BH482" s="231">
        <f>IF(N482="sníž. přenesená",J482,0)</f>
        <v>0</v>
      </c>
      <c r="BI482" s="231">
        <f>IF(N482="nulová",J482,0)</f>
        <v>0</v>
      </c>
      <c r="BJ482" s="18" t="s">
        <v>85</v>
      </c>
      <c r="BK482" s="231">
        <f>ROUND(I482*H482,2)</f>
        <v>0</v>
      </c>
      <c r="BL482" s="18" t="s">
        <v>301</v>
      </c>
      <c r="BM482" s="230" t="s">
        <v>551</v>
      </c>
    </row>
    <row r="483" s="2" customFormat="1">
      <c r="A483" s="39"/>
      <c r="B483" s="40"/>
      <c r="C483" s="41"/>
      <c r="D483" s="232" t="s">
        <v>177</v>
      </c>
      <c r="E483" s="41"/>
      <c r="F483" s="233" t="s">
        <v>550</v>
      </c>
      <c r="G483" s="41"/>
      <c r="H483" s="41"/>
      <c r="I483" s="137"/>
      <c r="J483" s="41"/>
      <c r="K483" s="41"/>
      <c r="L483" s="45"/>
      <c r="M483" s="234"/>
      <c r="N483" s="235"/>
      <c r="O483" s="85"/>
      <c r="P483" s="85"/>
      <c r="Q483" s="85"/>
      <c r="R483" s="85"/>
      <c r="S483" s="85"/>
      <c r="T483" s="86"/>
      <c r="U483" s="39"/>
      <c r="V483" s="39"/>
      <c r="W483" s="39"/>
      <c r="X483" s="39"/>
      <c r="Y483" s="39"/>
      <c r="Z483" s="39"/>
      <c r="AA483" s="39"/>
      <c r="AB483" s="39"/>
      <c r="AC483" s="39"/>
      <c r="AD483" s="39"/>
      <c r="AE483" s="39"/>
      <c r="AT483" s="18" t="s">
        <v>177</v>
      </c>
      <c r="AU483" s="18" t="s">
        <v>87</v>
      </c>
    </row>
    <row r="484" s="2" customFormat="1" ht="24" customHeight="1">
      <c r="A484" s="39"/>
      <c r="B484" s="40"/>
      <c r="C484" s="219" t="s">
        <v>552</v>
      </c>
      <c r="D484" s="219" t="s">
        <v>170</v>
      </c>
      <c r="E484" s="220" t="s">
        <v>553</v>
      </c>
      <c r="F484" s="221" t="s">
        <v>554</v>
      </c>
      <c r="G484" s="222" t="s">
        <v>187</v>
      </c>
      <c r="H484" s="223">
        <v>18.399999999999999</v>
      </c>
      <c r="I484" s="224"/>
      <c r="J484" s="225">
        <f>ROUND(I484*H484,2)</f>
        <v>0</v>
      </c>
      <c r="K484" s="221" t="s">
        <v>174</v>
      </c>
      <c r="L484" s="45"/>
      <c r="M484" s="226" t="s">
        <v>40</v>
      </c>
      <c r="N484" s="227" t="s">
        <v>48</v>
      </c>
      <c r="O484" s="85"/>
      <c r="P484" s="228">
        <f>O484*H484</f>
        <v>0</v>
      </c>
      <c r="Q484" s="228">
        <v>0.00077999999999999999</v>
      </c>
      <c r="R484" s="228">
        <f>Q484*H484</f>
        <v>0.014351999999999998</v>
      </c>
      <c r="S484" s="228">
        <v>0</v>
      </c>
      <c r="T484" s="229">
        <f>S484*H484</f>
        <v>0</v>
      </c>
      <c r="U484" s="39"/>
      <c r="V484" s="39"/>
      <c r="W484" s="39"/>
      <c r="X484" s="39"/>
      <c r="Y484" s="39"/>
      <c r="Z484" s="39"/>
      <c r="AA484" s="39"/>
      <c r="AB484" s="39"/>
      <c r="AC484" s="39"/>
      <c r="AD484" s="39"/>
      <c r="AE484" s="39"/>
      <c r="AR484" s="230" t="s">
        <v>301</v>
      </c>
      <c r="AT484" s="230" t="s">
        <v>170</v>
      </c>
      <c r="AU484" s="230" t="s">
        <v>87</v>
      </c>
      <c r="AY484" s="18" t="s">
        <v>167</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301</v>
      </c>
      <c r="BM484" s="230" t="s">
        <v>555</v>
      </c>
    </row>
    <row r="485" s="2" customFormat="1">
      <c r="A485" s="39"/>
      <c r="B485" s="40"/>
      <c r="C485" s="41"/>
      <c r="D485" s="232" t="s">
        <v>177</v>
      </c>
      <c r="E485" s="41"/>
      <c r="F485" s="233" t="s">
        <v>556</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177</v>
      </c>
      <c r="AU485" s="18" t="s">
        <v>87</v>
      </c>
    </row>
    <row r="486" s="2" customFormat="1">
      <c r="A486" s="39"/>
      <c r="B486" s="40"/>
      <c r="C486" s="41"/>
      <c r="D486" s="232" t="s">
        <v>179</v>
      </c>
      <c r="E486" s="41"/>
      <c r="F486" s="236" t="s">
        <v>557</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179</v>
      </c>
      <c r="AU486" s="18" t="s">
        <v>87</v>
      </c>
    </row>
    <row r="487" s="13" customFormat="1">
      <c r="A487" s="13"/>
      <c r="B487" s="237"/>
      <c r="C487" s="238"/>
      <c r="D487" s="232" t="s">
        <v>181</v>
      </c>
      <c r="E487" s="239" t="s">
        <v>40</v>
      </c>
      <c r="F487" s="240" t="s">
        <v>509</v>
      </c>
      <c r="G487" s="238"/>
      <c r="H487" s="239" t="s">
        <v>40</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181</v>
      </c>
      <c r="AU487" s="246" t="s">
        <v>87</v>
      </c>
      <c r="AV487" s="13" t="s">
        <v>85</v>
      </c>
      <c r="AW487" s="13" t="s">
        <v>38</v>
      </c>
      <c r="AX487" s="13" t="s">
        <v>77</v>
      </c>
      <c r="AY487" s="246" t="s">
        <v>167</v>
      </c>
    </row>
    <row r="488" s="14" customFormat="1">
      <c r="A488" s="14"/>
      <c r="B488" s="247"/>
      <c r="C488" s="248"/>
      <c r="D488" s="232" t="s">
        <v>181</v>
      </c>
      <c r="E488" s="249" t="s">
        <v>40</v>
      </c>
      <c r="F488" s="250" t="s">
        <v>532</v>
      </c>
      <c r="G488" s="248"/>
      <c r="H488" s="251">
        <v>9.5999999999999996</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181</v>
      </c>
      <c r="AU488" s="257" t="s">
        <v>87</v>
      </c>
      <c r="AV488" s="14" t="s">
        <v>87</v>
      </c>
      <c r="AW488" s="14" t="s">
        <v>38</v>
      </c>
      <c r="AX488" s="14" t="s">
        <v>77</v>
      </c>
      <c r="AY488" s="257" t="s">
        <v>167</v>
      </c>
    </row>
    <row r="489" s="13" customFormat="1">
      <c r="A489" s="13"/>
      <c r="B489" s="237"/>
      <c r="C489" s="238"/>
      <c r="D489" s="232" t="s">
        <v>181</v>
      </c>
      <c r="E489" s="239" t="s">
        <v>40</v>
      </c>
      <c r="F489" s="240" t="s">
        <v>533</v>
      </c>
      <c r="G489" s="238"/>
      <c r="H489" s="239" t="s">
        <v>40</v>
      </c>
      <c r="I489" s="241"/>
      <c r="J489" s="238"/>
      <c r="K489" s="238"/>
      <c r="L489" s="242"/>
      <c r="M489" s="243"/>
      <c r="N489" s="244"/>
      <c r="O489" s="244"/>
      <c r="P489" s="244"/>
      <c r="Q489" s="244"/>
      <c r="R489" s="244"/>
      <c r="S489" s="244"/>
      <c r="T489" s="245"/>
      <c r="U489" s="13"/>
      <c r="V489" s="13"/>
      <c r="W489" s="13"/>
      <c r="X489" s="13"/>
      <c r="Y489" s="13"/>
      <c r="Z489" s="13"/>
      <c r="AA489" s="13"/>
      <c r="AB489" s="13"/>
      <c r="AC489" s="13"/>
      <c r="AD489" s="13"/>
      <c r="AE489" s="13"/>
      <c r="AT489" s="246" t="s">
        <v>181</v>
      </c>
      <c r="AU489" s="246" t="s">
        <v>87</v>
      </c>
      <c r="AV489" s="13" t="s">
        <v>85</v>
      </c>
      <c r="AW489" s="13" t="s">
        <v>38</v>
      </c>
      <c r="AX489" s="13" t="s">
        <v>77</v>
      </c>
      <c r="AY489" s="246" t="s">
        <v>167</v>
      </c>
    </row>
    <row r="490" s="14" customFormat="1">
      <c r="A490" s="14"/>
      <c r="B490" s="247"/>
      <c r="C490" s="248"/>
      <c r="D490" s="232" t="s">
        <v>181</v>
      </c>
      <c r="E490" s="249" t="s">
        <v>40</v>
      </c>
      <c r="F490" s="250" t="s">
        <v>534</v>
      </c>
      <c r="G490" s="248"/>
      <c r="H490" s="251">
        <v>4.5999999999999996</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181</v>
      </c>
      <c r="AU490" s="257" t="s">
        <v>87</v>
      </c>
      <c r="AV490" s="14" t="s">
        <v>87</v>
      </c>
      <c r="AW490" s="14" t="s">
        <v>38</v>
      </c>
      <c r="AX490" s="14" t="s">
        <v>77</v>
      </c>
      <c r="AY490" s="257" t="s">
        <v>167</v>
      </c>
    </row>
    <row r="491" s="14" customFormat="1">
      <c r="A491" s="14"/>
      <c r="B491" s="247"/>
      <c r="C491" s="248"/>
      <c r="D491" s="232" t="s">
        <v>181</v>
      </c>
      <c r="E491" s="249" t="s">
        <v>40</v>
      </c>
      <c r="F491" s="250" t="s">
        <v>535</v>
      </c>
      <c r="G491" s="248"/>
      <c r="H491" s="251">
        <v>3.6000000000000001</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181</v>
      </c>
      <c r="AU491" s="257" t="s">
        <v>87</v>
      </c>
      <c r="AV491" s="14" t="s">
        <v>87</v>
      </c>
      <c r="AW491" s="14" t="s">
        <v>38</v>
      </c>
      <c r="AX491" s="14" t="s">
        <v>77</v>
      </c>
      <c r="AY491" s="257" t="s">
        <v>167</v>
      </c>
    </row>
    <row r="492" s="14" customFormat="1">
      <c r="A492" s="14"/>
      <c r="B492" s="247"/>
      <c r="C492" s="248"/>
      <c r="D492" s="232" t="s">
        <v>181</v>
      </c>
      <c r="E492" s="249" t="s">
        <v>40</v>
      </c>
      <c r="F492" s="250" t="s">
        <v>536</v>
      </c>
      <c r="G492" s="248"/>
      <c r="H492" s="251">
        <v>0.59999999999999998</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181</v>
      </c>
      <c r="AU492" s="257" t="s">
        <v>87</v>
      </c>
      <c r="AV492" s="14" t="s">
        <v>87</v>
      </c>
      <c r="AW492" s="14" t="s">
        <v>38</v>
      </c>
      <c r="AX492" s="14" t="s">
        <v>77</v>
      </c>
      <c r="AY492" s="257" t="s">
        <v>167</v>
      </c>
    </row>
    <row r="493" s="15" customFormat="1">
      <c r="A493" s="15"/>
      <c r="B493" s="258"/>
      <c r="C493" s="259"/>
      <c r="D493" s="232" t="s">
        <v>181</v>
      </c>
      <c r="E493" s="260" t="s">
        <v>40</v>
      </c>
      <c r="F493" s="261" t="s">
        <v>184</v>
      </c>
      <c r="G493" s="259"/>
      <c r="H493" s="262">
        <v>18.399999999999999</v>
      </c>
      <c r="I493" s="263"/>
      <c r="J493" s="259"/>
      <c r="K493" s="259"/>
      <c r="L493" s="264"/>
      <c r="M493" s="265"/>
      <c r="N493" s="266"/>
      <c r="O493" s="266"/>
      <c r="P493" s="266"/>
      <c r="Q493" s="266"/>
      <c r="R493" s="266"/>
      <c r="S493" s="266"/>
      <c r="T493" s="267"/>
      <c r="U493" s="15"/>
      <c r="V493" s="15"/>
      <c r="W493" s="15"/>
      <c r="X493" s="15"/>
      <c r="Y493" s="15"/>
      <c r="Z493" s="15"/>
      <c r="AA493" s="15"/>
      <c r="AB493" s="15"/>
      <c r="AC493" s="15"/>
      <c r="AD493" s="15"/>
      <c r="AE493" s="15"/>
      <c r="AT493" s="268" t="s">
        <v>181</v>
      </c>
      <c r="AU493" s="268" t="s">
        <v>87</v>
      </c>
      <c r="AV493" s="15" t="s">
        <v>175</v>
      </c>
      <c r="AW493" s="15" t="s">
        <v>38</v>
      </c>
      <c r="AX493" s="15" t="s">
        <v>85</v>
      </c>
      <c r="AY493" s="268" t="s">
        <v>167</v>
      </c>
    </row>
    <row r="494" s="2" customFormat="1" ht="24" customHeight="1">
      <c r="A494" s="39"/>
      <c r="B494" s="40"/>
      <c r="C494" s="219" t="s">
        <v>558</v>
      </c>
      <c r="D494" s="219" t="s">
        <v>170</v>
      </c>
      <c r="E494" s="220" t="s">
        <v>559</v>
      </c>
      <c r="F494" s="221" t="s">
        <v>560</v>
      </c>
      <c r="G494" s="222" t="s">
        <v>561</v>
      </c>
      <c r="H494" s="223">
        <v>1</v>
      </c>
      <c r="I494" s="224"/>
      <c r="J494" s="225">
        <f>ROUND(I494*H494,2)</f>
        <v>0</v>
      </c>
      <c r="K494" s="221" t="s">
        <v>174</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301</v>
      </c>
      <c r="AT494" s="230" t="s">
        <v>170</v>
      </c>
      <c r="AU494" s="230" t="s">
        <v>87</v>
      </c>
      <c r="AY494" s="18" t="s">
        <v>167</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301</v>
      </c>
      <c r="BM494" s="230" t="s">
        <v>562</v>
      </c>
    </row>
    <row r="495" s="2" customFormat="1">
      <c r="A495" s="39"/>
      <c r="B495" s="40"/>
      <c r="C495" s="41"/>
      <c r="D495" s="232" t="s">
        <v>177</v>
      </c>
      <c r="E495" s="41"/>
      <c r="F495" s="233" t="s">
        <v>563</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177</v>
      </c>
      <c r="AU495" s="18" t="s">
        <v>87</v>
      </c>
    </row>
    <row r="496" s="2" customFormat="1">
      <c r="A496" s="39"/>
      <c r="B496" s="40"/>
      <c r="C496" s="41"/>
      <c r="D496" s="232" t="s">
        <v>179</v>
      </c>
      <c r="E496" s="41"/>
      <c r="F496" s="236" t="s">
        <v>564</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179</v>
      </c>
      <c r="AU496" s="18" t="s">
        <v>87</v>
      </c>
    </row>
    <row r="497" s="2" customFormat="1" ht="36" customHeight="1">
      <c r="A497" s="39"/>
      <c r="B497" s="40"/>
      <c r="C497" s="219" t="s">
        <v>565</v>
      </c>
      <c r="D497" s="219" t="s">
        <v>170</v>
      </c>
      <c r="E497" s="220" t="s">
        <v>566</v>
      </c>
      <c r="F497" s="221" t="s">
        <v>567</v>
      </c>
      <c r="G497" s="222" t="s">
        <v>187</v>
      </c>
      <c r="H497" s="223">
        <v>18.399999999999999</v>
      </c>
      <c r="I497" s="224"/>
      <c r="J497" s="225">
        <f>ROUND(I497*H497,2)</f>
        <v>0</v>
      </c>
      <c r="K497" s="221" t="s">
        <v>174</v>
      </c>
      <c r="L497" s="45"/>
      <c r="M497" s="226" t="s">
        <v>40</v>
      </c>
      <c r="N497" s="227" t="s">
        <v>48</v>
      </c>
      <c r="O497" s="85"/>
      <c r="P497" s="228">
        <f>O497*H497</f>
        <v>0</v>
      </c>
      <c r="Q497" s="228">
        <v>0.00024000000000000001</v>
      </c>
      <c r="R497" s="228">
        <f>Q497*H497</f>
        <v>0.0044159999999999998</v>
      </c>
      <c r="S497" s="228">
        <v>0</v>
      </c>
      <c r="T497" s="229">
        <f>S497*H497</f>
        <v>0</v>
      </c>
      <c r="U497" s="39"/>
      <c r="V497" s="39"/>
      <c r="W497" s="39"/>
      <c r="X497" s="39"/>
      <c r="Y497" s="39"/>
      <c r="Z497" s="39"/>
      <c r="AA497" s="39"/>
      <c r="AB497" s="39"/>
      <c r="AC497" s="39"/>
      <c r="AD497" s="39"/>
      <c r="AE497" s="39"/>
      <c r="AR497" s="230" t="s">
        <v>301</v>
      </c>
      <c r="AT497" s="230" t="s">
        <v>170</v>
      </c>
      <c r="AU497" s="230" t="s">
        <v>87</v>
      </c>
      <c r="AY497" s="18" t="s">
        <v>167</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301</v>
      </c>
      <c r="BM497" s="230" t="s">
        <v>568</v>
      </c>
    </row>
    <row r="498" s="2" customFormat="1">
      <c r="A498" s="39"/>
      <c r="B498" s="40"/>
      <c r="C498" s="41"/>
      <c r="D498" s="232" t="s">
        <v>177</v>
      </c>
      <c r="E498" s="41"/>
      <c r="F498" s="233" t="s">
        <v>569</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177</v>
      </c>
      <c r="AU498" s="18" t="s">
        <v>87</v>
      </c>
    </row>
    <row r="499" s="2" customFormat="1">
      <c r="A499" s="39"/>
      <c r="B499" s="40"/>
      <c r="C499" s="41"/>
      <c r="D499" s="232" t="s">
        <v>179</v>
      </c>
      <c r="E499" s="41"/>
      <c r="F499" s="236" t="s">
        <v>570</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179</v>
      </c>
      <c r="AU499" s="18" t="s">
        <v>87</v>
      </c>
    </row>
    <row r="500" s="13" customFormat="1">
      <c r="A500" s="13"/>
      <c r="B500" s="237"/>
      <c r="C500" s="238"/>
      <c r="D500" s="232" t="s">
        <v>181</v>
      </c>
      <c r="E500" s="239" t="s">
        <v>40</v>
      </c>
      <c r="F500" s="240" t="s">
        <v>509</v>
      </c>
      <c r="G500" s="238"/>
      <c r="H500" s="239" t="s">
        <v>40</v>
      </c>
      <c r="I500" s="241"/>
      <c r="J500" s="238"/>
      <c r="K500" s="238"/>
      <c r="L500" s="242"/>
      <c r="M500" s="243"/>
      <c r="N500" s="244"/>
      <c r="O500" s="244"/>
      <c r="P500" s="244"/>
      <c r="Q500" s="244"/>
      <c r="R500" s="244"/>
      <c r="S500" s="244"/>
      <c r="T500" s="245"/>
      <c r="U500" s="13"/>
      <c r="V500" s="13"/>
      <c r="W500" s="13"/>
      <c r="X500" s="13"/>
      <c r="Y500" s="13"/>
      <c r="Z500" s="13"/>
      <c r="AA500" s="13"/>
      <c r="AB500" s="13"/>
      <c r="AC500" s="13"/>
      <c r="AD500" s="13"/>
      <c r="AE500" s="13"/>
      <c r="AT500" s="246" t="s">
        <v>181</v>
      </c>
      <c r="AU500" s="246" t="s">
        <v>87</v>
      </c>
      <c r="AV500" s="13" t="s">
        <v>85</v>
      </c>
      <c r="AW500" s="13" t="s">
        <v>38</v>
      </c>
      <c r="AX500" s="13" t="s">
        <v>77</v>
      </c>
      <c r="AY500" s="246" t="s">
        <v>167</v>
      </c>
    </row>
    <row r="501" s="14" customFormat="1">
      <c r="A501" s="14"/>
      <c r="B501" s="247"/>
      <c r="C501" s="248"/>
      <c r="D501" s="232" t="s">
        <v>181</v>
      </c>
      <c r="E501" s="249" t="s">
        <v>40</v>
      </c>
      <c r="F501" s="250" t="s">
        <v>532</v>
      </c>
      <c r="G501" s="248"/>
      <c r="H501" s="251">
        <v>9.5999999999999996</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181</v>
      </c>
      <c r="AU501" s="257" t="s">
        <v>87</v>
      </c>
      <c r="AV501" s="14" t="s">
        <v>87</v>
      </c>
      <c r="AW501" s="14" t="s">
        <v>38</v>
      </c>
      <c r="AX501" s="14" t="s">
        <v>77</v>
      </c>
      <c r="AY501" s="257" t="s">
        <v>167</v>
      </c>
    </row>
    <row r="502" s="13" customFormat="1">
      <c r="A502" s="13"/>
      <c r="B502" s="237"/>
      <c r="C502" s="238"/>
      <c r="D502" s="232" t="s">
        <v>181</v>
      </c>
      <c r="E502" s="239" t="s">
        <v>40</v>
      </c>
      <c r="F502" s="240" t="s">
        <v>533</v>
      </c>
      <c r="G502" s="238"/>
      <c r="H502" s="239" t="s">
        <v>40</v>
      </c>
      <c r="I502" s="241"/>
      <c r="J502" s="238"/>
      <c r="K502" s="238"/>
      <c r="L502" s="242"/>
      <c r="M502" s="243"/>
      <c r="N502" s="244"/>
      <c r="O502" s="244"/>
      <c r="P502" s="244"/>
      <c r="Q502" s="244"/>
      <c r="R502" s="244"/>
      <c r="S502" s="244"/>
      <c r="T502" s="245"/>
      <c r="U502" s="13"/>
      <c r="V502" s="13"/>
      <c r="W502" s="13"/>
      <c r="X502" s="13"/>
      <c r="Y502" s="13"/>
      <c r="Z502" s="13"/>
      <c r="AA502" s="13"/>
      <c r="AB502" s="13"/>
      <c r="AC502" s="13"/>
      <c r="AD502" s="13"/>
      <c r="AE502" s="13"/>
      <c r="AT502" s="246" t="s">
        <v>181</v>
      </c>
      <c r="AU502" s="246" t="s">
        <v>87</v>
      </c>
      <c r="AV502" s="13" t="s">
        <v>85</v>
      </c>
      <c r="AW502" s="13" t="s">
        <v>38</v>
      </c>
      <c r="AX502" s="13" t="s">
        <v>77</v>
      </c>
      <c r="AY502" s="246" t="s">
        <v>167</v>
      </c>
    </row>
    <row r="503" s="14" customFormat="1">
      <c r="A503" s="14"/>
      <c r="B503" s="247"/>
      <c r="C503" s="248"/>
      <c r="D503" s="232" t="s">
        <v>181</v>
      </c>
      <c r="E503" s="249" t="s">
        <v>40</v>
      </c>
      <c r="F503" s="250" t="s">
        <v>534</v>
      </c>
      <c r="G503" s="248"/>
      <c r="H503" s="251">
        <v>4.5999999999999996</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181</v>
      </c>
      <c r="AU503" s="257" t="s">
        <v>87</v>
      </c>
      <c r="AV503" s="14" t="s">
        <v>87</v>
      </c>
      <c r="AW503" s="14" t="s">
        <v>38</v>
      </c>
      <c r="AX503" s="14" t="s">
        <v>77</v>
      </c>
      <c r="AY503" s="257" t="s">
        <v>167</v>
      </c>
    </row>
    <row r="504" s="14" customFormat="1">
      <c r="A504" s="14"/>
      <c r="B504" s="247"/>
      <c r="C504" s="248"/>
      <c r="D504" s="232" t="s">
        <v>181</v>
      </c>
      <c r="E504" s="249" t="s">
        <v>40</v>
      </c>
      <c r="F504" s="250" t="s">
        <v>535</v>
      </c>
      <c r="G504" s="248"/>
      <c r="H504" s="251">
        <v>3.6000000000000001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181</v>
      </c>
      <c r="AU504" s="257" t="s">
        <v>87</v>
      </c>
      <c r="AV504" s="14" t="s">
        <v>87</v>
      </c>
      <c r="AW504" s="14" t="s">
        <v>38</v>
      </c>
      <c r="AX504" s="14" t="s">
        <v>77</v>
      </c>
      <c r="AY504" s="257" t="s">
        <v>167</v>
      </c>
    </row>
    <row r="505" s="14" customFormat="1">
      <c r="A505" s="14"/>
      <c r="B505" s="247"/>
      <c r="C505" s="248"/>
      <c r="D505" s="232" t="s">
        <v>181</v>
      </c>
      <c r="E505" s="249" t="s">
        <v>40</v>
      </c>
      <c r="F505" s="250" t="s">
        <v>536</v>
      </c>
      <c r="G505" s="248"/>
      <c r="H505" s="251">
        <v>0.59999999999999998</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181</v>
      </c>
      <c r="AU505" s="257" t="s">
        <v>87</v>
      </c>
      <c r="AV505" s="14" t="s">
        <v>87</v>
      </c>
      <c r="AW505" s="14" t="s">
        <v>38</v>
      </c>
      <c r="AX505" s="14" t="s">
        <v>77</v>
      </c>
      <c r="AY505" s="257" t="s">
        <v>167</v>
      </c>
    </row>
    <row r="506" s="15" customFormat="1">
      <c r="A506" s="15"/>
      <c r="B506" s="258"/>
      <c r="C506" s="259"/>
      <c r="D506" s="232" t="s">
        <v>181</v>
      </c>
      <c r="E506" s="260" t="s">
        <v>40</v>
      </c>
      <c r="F506" s="261" t="s">
        <v>184</v>
      </c>
      <c r="G506" s="259"/>
      <c r="H506" s="262">
        <v>18.399999999999999</v>
      </c>
      <c r="I506" s="263"/>
      <c r="J506" s="259"/>
      <c r="K506" s="259"/>
      <c r="L506" s="264"/>
      <c r="M506" s="265"/>
      <c r="N506" s="266"/>
      <c r="O506" s="266"/>
      <c r="P506" s="266"/>
      <c r="Q506" s="266"/>
      <c r="R506" s="266"/>
      <c r="S506" s="266"/>
      <c r="T506" s="267"/>
      <c r="U506" s="15"/>
      <c r="V506" s="15"/>
      <c r="W506" s="15"/>
      <c r="X506" s="15"/>
      <c r="Y506" s="15"/>
      <c r="Z506" s="15"/>
      <c r="AA506" s="15"/>
      <c r="AB506" s="15"/>
      <c r="AC506" s="15"/>
      <c r="AD506" s="15"/>
      <c r="AE506" s="15"/>
      <c r="AT506" s="268" t="s">
        <v>181</v>
      </c>
      <c r="AU506" s="268" t="s">
        <v>87</v>
      </c>
      <c r="AV506" s="15" t="s">
        <v>175</v>
      </c>
      <c r="AW506" s="15" t="s">
        <v>38</v>
      </c>
      <c r="AX506" s="15" t="s">
        <v>85</v>
      </c>
      <c r="AY506" s="268" t="s">
        <v>167</v>
      </c>
    </row>
    <row r="507" s="2" customFormat="1" ht="16.5" customHeight="1">
      <c r="A507" s="39"/>
      <c r="B507" s="40"/>
      <c r="C507" s="219" t="s">
        <v>571</v>
      </c>
      <c r="D507" s="219" t="s">
        <v>170</v>
      </c>
      <c r="E507" s="220" t="s">
        <v>572</v>
      </c>
      <c r="F507" s="221" t="s">
        <v>573</v>
      </c>
      <c r="G507" s="222" t="s">
        <v>291</v>
      </c>
      <c r="H507" s="223">
        <v>7</v>
      </c>
      <c r="I507" s="224"/>
      <c r="J507" s="225">
        <f>ROUND(I507*H507,2)</f>
        <v>0</v>
      </c>
      <c r="K507" s="221" t="s">
        <v>174</v>
      </c>
      <c r="L507" s="45"/>
      <c r="M507" s="226" t="s">
        <v>40</v>
      </c>
      <c r="N507" s="227" t="s">
        <v>48</v>
      </c>
      <c r="O507" s="85"/>
      <c r="P507" s="228">
        <f>O507*H507</f>
        <v>0</v>
      </c>
      <c r="Q507" s="228">
        <v>0</v>
      </c>
      <c r="R507" s="228">
        <f>Q507*H507</f>
        <v>0</v>
      </c>
      <c r="S507" s="228">
        <v>0</v>
      </c>
      <c r="T507" s="229">
        <f>S507*H507</f>
        <v>0</v>
      </c>
      <c r="U507" s="39"/>
      <c r="V507" s="39"/>
      <c r="W507" s="39"/>
      <c r="X507" s="39"/>
      <c r="Y507" s="39"/>
      <c r="Z507" s="39"/>
      <c r="AA507" s="39"/>
      <c r="AB507" s="39"/>
      <c r="AC507" s="39"/>
      <c r="AD507" s="39"/>
      <c r="AE507" s="39"/>
      <c r="AR507" s="230" t="s">
        <v>301</v>
      </c>
      <c r="AT507" s="230" t="s">
        <v>170</v>
      </c>
      <c r="AU507" s="230" t="s">
        <v>87</v>
      </c>
      <c r="AY507" s="18" t="s">
        <v>167</v>
      </c>
      <c r="BE507" s="231">
        <f>IF(N507="základní",J507,0)</f>
        <v>0</v>
      </c>
      <c r="BF507" s="231">
        <f>IF(N507="snížená",J507,0)</f>
        <v>0</v>
      </c>
      <c r="BG507" s="231">
        <f>IF(N507="zákl. přenesená",J507,0)</f>
        <v>0</v>
      </c>
      <c r="BH507" s="231">
        <f>IF(N507="sníž. přenesená",J507,0)</f>
        <v>0</v>
      </c>
      <c r="BI507" s="231">
        <f>IF(N507="nulová",J507,0)</f>
        <v>0</v>
      </c>
      <c r="BJ507" s="18" t="s">
        <v>85</v>
      </c>
      <c r="BK507" s="231">
        <f>ROUND(I507*H507,2)</f>
        <v>0</v>
      </c>
      <c r="BL507" s="18" t="s">
        <v>301</v>
      </c>
      <c r="BM507" s="230" t="s">
        <v>574</v>
      </c>
    </row>
    <row r="508" s="2" customFormat="1">
      <c r="A508" s="39"/>
      <c r="B508" s="40"/>
      <c r="C508" s="41"/>
      <c r="D508" s="232" t="s">
        <v>177</v>
      </c>
      <c r="E508" s="41"/>
      <c r="F508" s="233" t="s">
        <v>575</v>
      </c>
      <c r="G508" s="41"/>
      <c r="H508" s="41"/>
      <c r="I508" s="137"/>
      <c r="J508" s="41"/>
      <c r="K508" s="41"/>
      <c r="L508" s="45"/>
      <c r="M508" s="234"/>
      <c r="N508" s="235"/>
      <c r="O508" s="85"/>
      <c r="P508" s="85"/>
      <c r="Q508" s="85"/>
      <c r="R508" s="85"/>
      <c r="S508" s="85"/>
      <c r="T508" s="86"/>
      <c r="U508" s="39"/>
      <c r="V508" s="39"/>
      <c r="W508" s="39"/>
      <c r="X508" s="39"/>
      <c r="Y508" s="39"/>
      <c r="Z508" s="39"/>
      <c r="AA508" s="39"/>
      <c r="AB508" s="39"/>
      <c r="AC508" s="39"/>
      <c r="AD508" s="39"/>
      <c r="AE508" s="39"/>
      <c r="AT508" s="18" t="s">
        <v>177</v>
      </c>
      <c r="AU508" s="18" t="s">
        <v>87</v>
      </c>
    </row>
    <row r="509" s="2" customFormat="1">
      <c r="A509" s="39"/>
      <c r="B509" s="40"/>
      <c r="C509" s="41"/>
      <c r="D509" s="232" t="s">
        <v>179</v>
      </c>
      <c r="E509" s="41"/>
      <c r="F509" s="236" t="s">
        <v>576</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179</v>
      </c>
      <c r="AU509" s="18" t="s">
        <v>87</v>
      </c>
    </row>
    <row r="510" s="2" customFormat="1" ht="24" customHeight="1">
      <c r="A510" s="39"/>
      <c r="B510" s="40"/>
      <c r="C510" s="219" t="s">
        <v>577</v>
      </c>
      <c r="D510" s="219" t="s">
        <v>170</v>
      </c>
      <c r="E510" s="220" t="s">
        <v>578</v>
      </c>
      <c r="F510" s="221" t="s">
        <v>579</v>
      </c>
      <c r="G510" s="222" t="s">
        <v>291</v>
      </c>
      <c r="H510" s="223">
        <v>2</v>
      </c>
      <c r="I510" s="224"/>
      <c r="J510" s="225">
        <f>ROUND(I510*H510,2)</f>
        <v>0</v>
      </c>
      <c r="K510" s="221" t="s">
        <v>174</v>
      </c>
      <c r="L510" s="45"/>
      <c r="M510" s="226" t="s">
        <v>40</v>
      </c>
      <c r="N510" s="227" t="s">
        <v>48</v>
      </c>
      <c r="O510" s="85"/>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301</v>
      </c>
      <c r="AT510" s="230" t="s">
        <v>170</v>
      </c>
      <c r="AU510" s="230" t="s">
        <v>87</v>
      </c>
      <c r="AY510" s="18" t="s">
        <v>167</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301</v>
      </c>
      <c r="BM510" s="230" t="s">
        <v>580</v>
      </c>
    </row>
    <row r="511" s="2" customFormat="1">
      <c r="A511" s="39"/>
      <c r="B511" s="40"/>
      <c r="C511" s="41"/>
      <c r="D511" s="232" t="s">
        <v>177</v>
      </c>
      <c r="E511" s="41"/>
      <c r="F511" s="233" t="s">
        <v>581</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177</v>
      </c>
      <c r="AU511" s="18" t="s">
        <v>87</v>
      </c>
    </row>
    <row r="512" s="2" customFormat="1">
      <c r="A512" s="39"/>
      <c r="B512" s="40"/>
      <c r="C512" s="41"/>
      <c r="D512" s="232" t="s">
        <v>179</v>
      </c>
      <c r="E512" s="41"/>
      <c r="F512" s="236" t="s">
        <v>582</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179</v>
      </c>
      <c r="AU512" s="18" t="s">
        <v>87</v>
      </c>
    </row>
    <row r="513" s="2" customFormat="1" ht="16.5" customHeight="1">
      <c r="A513" s="39"/>
      <c r="B513" s="40"/>
      <c r="C513" s="219" t="s">
        <v>583</v>
      </c>
      <c r="D513" s="219" t="s">
        <v>170</v>
      </c>
      <c r="E513" s="220" t="s">
        <v>584</v>
      </c>
      <c r="F513" s="221" t="s">
        <v>585</v>
      </c>
      <c r="G513" s="222" t="s">
        <v>291</v>
      </c>
      <c r="H513" s="223">
        <v>3</v>
      </c>
      <c r="I513" s="224"/>
      <c r="J513" s="225">
        <f>ROUND(I513*H513,2)</f>
        <v>0</v>
      </c>
      <c r="K513" s="221" t="s">
        <v>174</v>
      </c>
      <c r="L513" s="45"/>
      <c r="M513" s="226" t="s">
        <v>40</v>
      </c>
      <c r="N513" s="227" t="s">
        <v>48</v>
      </c>
      <c r="O513" s="85"/>
      <c r="P513" s="228">
        <f>O513*H513</f>
        <v>0</v>
      </c>
      <c r="Q513" s="228">
        <v>0.0013600000000000001</v>
      </c>
      <c r="R513" s="228">
        <f>Q513*H513</f>
        <v>0.0040800000000000003</v>
      </c>
      <c r="S513" s="228">
        <v>0</v>
      </c>
      <c r="T513" s="229">
        <f>S513*H513</f>
        <v>0</v>
      </c>
      <c r="U513" s="39"/>
      <c r="V513" s="39"/>
      <c r="W513" s="39"/>
      <c r="X513" s="39"/>
      <c r="Y513" s="39"/>
      <c r="Z513" s="39"/>
      <c r="AA513" s="39"/>
      <c r="AB513" s="39"/>
      <c r="AC513" s="39"/>
      <c r="AD513" s="39"/>
      <c r="AE513" s="39"/>
      <c r="AR513" s="230" t="s">
        <v>301</v>
      </c>
      <c r="AT513" s="230" t="s">
        <v>170</v>
      </c>
      <c r="AU513" s="230" t="s">
        <v>87</v>
      </c>
      <c r="AY513" s="18" t="s">
        <v>167</v>
      </c>
      <c r="BE513" s="231">
        <f>IF(N513="základní",J513,0)</f>
        <v>0</v>
      </c>
      <c r="BF513" s="231">
        <f>IF(N513="snížená",J513,0)</f>
        <v>0</v>
      </c>
      <c r="BG513" s="231">
        <f>IF(N513="zákl. přenesená",J513,0)</f>
        <v>0</v>
      </c>
      <c r="BH513" s="231">
        <f>IF(N513="sníž. přenesená",J513,0)</f>
        <v>0</v>
      </c>
      <c r="BI513" s="231">
        <f>IF(N513="nulová",J513,0)</f>
        <v>0</v>
      </c>
      <c r="BJ513" s="18" t="s">
        <v>85</v>
      </c>
      <c r="BK513" s="231">
        <f>ROUND(I513*H513,2)</f>
        <v>0</v>
      </c>
      <c r="BL513" s="18" t="s">
        <v>301</v>
      </c>
      <c r="BM513" s="230" t="s">
        <v>586</v>
      </c>
    </row>
    <row r="514" s="2" customFormat="1">
      <c r="A514" s="39"/>
      <c r="B514" s="40"/>
      <c r="C514" s="41"/>
      <c r="D514" s="232" t="s">
        <v>177</v>
      </c>
      <c r="E514" s="41"/>
      <c r="F514" s="233" t="s">
        <v>587</v>
      </c>
      <c r="G514" s="41"/>
      <c r="H514" s="41"/>
      <c r="I514" s="137"/>
      <c r="J514" s="41"/>
      <c r="K514" s="41"/>
      <c r="L514" s="45"/>
      <c r="M514" s="234"/>
      <c r="N514" s="235"/>
      <c r="O514" s="85"/>
      <c r="P514" s="85"/>
      <c r="Q514" s="85"/>
      <c r="R514" s="85"/>
      <c r="S514" s="85"/>
      <c r="T514" s="86"/>
      <c r="U514" s="39"/>
      <c r="V514" s="39"/>
      <c r="W514" s="39"/>
      <c r="X514" s="39"/>
      <c r="Y514" s="39"/>
      <c r="Z514" s="39"/>
      <c r="AA514" s="39"/>
      <c r="AB514" s="39"/>
      <c r="AC514" s="39"/>
      <c r="AD514" s="39"/>
      <c r="AE514" s="39"/>
      <c r="AT514" s="18" t="s">
        <v>177</v>
      </c>
      <c r="AU514" s="18" t="s">
        <v>87</v>
      </c>
    </row>
    <row r="515" s="2" customFormat="1" ht="24" customHeight="1">
      <c r="A515" s="39"/>
      <c r="B515" s="40"/>
      <c r="C515" s="219" t="s">
        <v>588</v>
      </c>
      <c r="D515" s="219" t="s">
        <v>170</v>
      </c>
      <c r="E515" s="220" t="s">
        <v>589</v>
      </c>
      <c r="F515" s="221" t="s">
        <v>590</v>
      </c>
      <c r="G515" s="222" t="s">
        <v>187</v>
      </c>
      <c r="H515" s="223">
        <v>18.399999999999999</v>
      </c>
      <c r="I515" s="224"/>
      <c r="J515" s="225">
        <f>ROUND(I515*H515,2)</f>
        <v>0</v>
      </c>
      <c r="K515" s="221" t="s">
        <v>174</v>
      </c>
      <c r="L515" s="45"/>
      <c r="M515" s="226" t="s">
        <v>40</v>
      </c>
      <c r="N515" s="227" t="s">
        <v>48</v>
      </c>
      <c r="O515" s="85"/>
      <c r="P515" s="228">
        <f>O515*H515</f>
        <v>0</v>
      </c>
      <c r="Q515" s="228">
        <v>0.00040000000000000002</v>
      </c>
      <c r="R515" s="228">
        <f>Q515*H515</f>
        <v>0.0073599999999999994</v>
      </c>
      <c r="S515" s="228">
        <v>0</v>
      </c>
      <c r="T515" s="229">
        <f>S515*H515</f>
        <v>0</v>
      </c>
      <c r="U515" s="39"/>
      <c r="V515" s="39"/>
      <c r="W515" s="39"/>
      <c r="X515" s="39"/>
      <c r="Y515" s="39"/>
      <c r="Z515" s="39"/>
      <c r="AA515" s="39"/>
      <c r="AB515" s="39"/>
      <c r="AC515" s="39"/>
      <c r="AD515" s="39"/>
      <c r="AE515" s="39"/>
      <c r="AR515" s="230" t="s">
        <v>301</v>
      </c>
      <c r="AT515" s="230" t="s">
        <v>170</v>
      </c>
      <c r="AU515" s="230" t="s">
        <v>87</v>
      </c>
      <c r="AY515" s="18" t="s">
        <v>167</v>
      </c>
      <c r="BE515" s="231">
        <f>IF(N515="základní",J515,0)</f>
        <v>0</v>
      </c>
      <c r="BF515" s="231">
        <f>IF(N515="snížená",J515,0)</f>
        <v>0</v>
      </c>
      <c r="BG515" s="231">
        <f>IF(N515="zákl. přenesená",J515,0)</f>
        <v>0</v>
      </c>
      <c r="BH515" s="231">
        <f>IF(N515="sníž. přenesená",J515,0)</f>
        <v>0</v>
      </c>
      <c r="BI515" s="231">
        <f>IF(N515="nulová",J515,0)</f>
        <v>0</v>
      </c>
      <c r="BJ515" s="18" t="s">
        <v>85</v>
      </c>
      <c r="BK515" s="231">
        <f>ROUND(I515*H515,2)</f>
        <v>0</v>
      </c>
      <c r="BL515" s="18" t="s">
        <v>301</v>
      </c>
      <c r="BM515" s="230" t="s">
        <v>591</v>
      </c>
    </row>
    <row r="516" s="2" customFormat="1">
      <c r="A516" s="39"/>
      <c r="B516" s="40"/>
      <c r="C516" s="41"/>
      <c r="D516" s="232" t="s">
        <v>177</v>
      </c>
      <c r="E516" s="41"/>
      <c r="F516" s="233" t="s">
        <v>592</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177</v>
      </c>
      <c r="AU516" s="18" t="s">
        <v>87</v>
      </c>
    </row>
    <row r="517" s="2" customFormat="1">
      <c r="A517" s="39"/>
      <c r="B517" s="40"/>
      <c r="C517" s="41"/>
      <c r="D517" s="232" t="s">
        <v>179</v>
      </c>
      <c r="E517" s="41"/>
      <c r="F517" s="236" t="s">
        <v>593</v>
      </c>
      <c r="G517" s="41"/>
      <c r="H517" s="41"/>
      <c r="I517" s="137"/>
      <c r="J517" s="41"/>
      <c r="K517" s="41"/>
      <c r="L517" s="45"/>
      <c r="M517" s="234"/>
      <c r="N517" s="235"/>
      <c r="O517" s="85"/>
      <c r="P517" s="85"/>
      <c r="Q517" s="85"/>
      <c r="R517" s="85"/>
      <c r="S517" s="85"/>
      <c r="T517" s="86"/>
      <c r="U517" s="39"/>
      <c r="V517" s="39"/>
      <c r="W517" s="39"/>
      <c r="X517" s="39"/>
      <c r="Y517" s="39"/>
      <c r="Z517" s="39"/>
      <c r="AA517" s="39"/>
      <c r="AB517" s="39"/>
      <c r="AC517" s="39"/>
      <c r="AD517" s="39"/>
      <c r="AE517" s="39"/>
      <c r="AT517" s="18" t="s">
        <v>179</v>
      </c>
      <c r="AU517" s="18" t="s">
        <v>87</v>
      </c>
    </row>
    <row r="518" s="13" customFormat="1">
      <c r="A518" s="13"/>
      <c r="B518" s="237"/>
      <c r="C518" s="238"/>
      <c r="D518" s="232" t="s">
        <v>181</v>
      </c>
      <c r="E518" s="239" t="s">
        <v>40</v>
      </c>
      <c r="F518" s="240" t="s">
        <v>509</v>
      </c>
      <c r="G518" s="238"/>
      <c r="H518" s="239" t="s">
        <v>40</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181</v>
      </c>
      <c r="AU518" s="246" t="s">
        <v>87</v>
      </c>
      <c r="AV518" s="13" t="s">
        <v>85</v>
      </c>
      <c r="AW518" s="13" t="s">
        <v>38</v>
      </c>
      <c r="AX518" s="13" t="s">
        <v>77</v>
      </c>
      <c r="AY518" s="246" t="s">
        <v>167</v>
      </c>
    </row>
    <row r="519" s="14" customFormat="1">
      <c r="A519" s="14"/>
      <c r="B519" s="247"/>
      <c r="C519" s="248"/>
      <c r="D519" s="232" t="s">
        <v>181</v>
      </c>
      <c r="E519" s="249" t="s">
        <v>40</v>
      </c>
      <c r="F519" s="250" t="s">
        <v>532</v>
      </c>
      <c r="G519" s="248"/>
      <c r="H519" s="251">
        <v>9.5999999999999996</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181</v>
      </c>
      <c r="AU519" s="257" t="s">
        <v>87</v>
      </c>
      <c r="AV519" s="14" t="s">
        <v>87</v>
      </c>
      <c r="AW519" s="14" t="s">
        <v>38</v>
      </c>
      <c r="AX519" s="14" t="s">
        <v>77</v>
      </c>
      <c r="AY519" s="257" t="s">
        <v>167</v>
      </c>
    </row>
    <row r="520" s="13" customFormat="1">
      <c r="A520" s="13"/>
      <c r="B520" s="237"/>
      <c r="C520" s="238"/>
      <c r="D520" s="232" t="s">
        <v>181</v>
      </c>
      <c r="E520" s="239" t="s">
        <v>40</v>
      </c>
      <c r="F520" s="240" t="s">
        <v>533</v>
      </c>
      <c r="G520" s="238"/>
      <c r="H520" s="239" t="s">
        <v>40</v>
      </c>
      <c r="I520" s="241"/>
      <c r="J520" s="238"/>
      <c r="K520" s="238"/>
      <c r="L520" s="242"/>
      <c r="M520" s="243"/>
      <c r="N520" s="244"/>
      <c r="O520" s="244"/>
      <c r="P520" s="244"/>
      <c r="Q520" s="244"/>
      <c r="R520" s="244"/>
      <c r="S520" s="244"/>
      <c r="T520" s="245"/>
      <c r="U520" s="13"/>
      <c r="V520" s="13"/>
      <c r="W520" s="13"/>
      <c r="X520" s="13"/>
      <c r="Y520" s="13"/>
      <c r="Z520" s="13"/>
      <c r="AA520" s="13"/>
      <c r="AB520" s="13"/>
      <c r="AC520" s="13"/>
      <c r="AD520" s="13"/>
      <c r="AE520" s="13"/>
      <c r="AT520" s="246" t="s">
        <v>181</v>
      </c>
      <c r="AU520" s="246" t="s">
        <v>87</v>
      </c>
      <c r="AV520" s="13" t="s">
        <v>85</v>
      </c>
      <c r="AW520" s="13" t="s">
        <v>38</v>
      </c>
      <c r="AX520" s="13" t="s">
        <v>77</v>
      </c>
      <c r="AY520" s="246" t="s">
        <v>167</v>
      </c>
    </row>
    <row r="521" s="14" customFormat="1">
      <c r="A521" s="14"/>
      <c r="B521" s="247"/>
      <c r="C521" s="248"/>
      <c r="D521" s="232" t="s">
        <v>181</v>
      </c>
      <c r="E521" s="249" t="s">
        <v>40</v>
      </c>
      <c r="F521" s="250" t="s">
        <v>534</v>
      </c>
      <c r="G521" s="248"/>
      <c r="H521" s="251">
        <v>4.5999999999999996</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181</v>
      </c>
      <c r="AU521" s="257" t="s">
        <v>87</v>
      </c>
      <c r="AV521" s="14" t="s">
        <v>87</v>
      </c>
      <c r="AW521" s="14" t="s">
        <v>38</v>
      </c>
      <c r="AX521" s="14" t="s">
        <v>77</v>
      </c>
      <c r="AY521" s="257" t="s">
        <v>167</v>
      </c>
    </row>
    <row r="522" s="14" customFormat="1">
      <c r="A522" s="14"/>
      <c r="B522" s="247"/>
      <c r="C522" s="248"/>
      <c r="D522" s="232" t="s">
        <v>181</v>
      </c>
      <c r="E522" s="249" t="s">
        <v>40</v>
      </c>
      <c r="F522" s="250" t="s">
        <v>535</v>
      </c>
      <c r="G522" s="248"/>
      <c r="H522" s="251">
        <v>3.6000000000000001</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181</v>
      </c>
      <c r="AU522" s="257" t="s">
        <v>87</v>
      </c>
      <c r="AV522" s="14" t="s">
        <v>87</v>
      </c>
      <c r="AW522" s="14" t="s">
        <v>38</v>
      </c>
      <c r="AX522" s="14" t="s">
        <v>77</v>
      </c>
      <c r="AY522" s="257" t="s">
        <v>167</v>
      </c>
    </row>
    <row r="523" s="14" customFormat="1">
      <c r="A523" s="14"/>
      <c r="B523" s="247"/>
      <c r="C523" s="248"/>
      <c r="D523" s="232" t="s">
        <v>181</v>
      </c>
      <c r="E523" s="249" t="s">
        <v>40</v>
      </c>
      <c r="F523" s="250" t="s">
        <v>536</v>
      </c>
      <c r="G523" s="248"/>
      <c r="H523" s="251">
        <v>0.59999999999999998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181</v>
      </c>
      <c r="AU523" s="257" t="s">
        <v>87</v>
      </c>
      <c r="AV523" s="14" t="s">
        <v>87</v>
      </c>
      <c r="AW523" s="14" t="s">
        <v>38</v>
      </c>
      <c r="AX523" s="14" t="s">
        <v>77</v>
      </c>
      <c r="AY523" s="257" t="s">
        <v>167</v>
      </c>
    </row>
    <row r="524" s="15" customFormat="1">
      <c r="A524" s="15"/>
      <c r="B524" s="258"/>
      <c r="C524" s="259"/>
      <c r="D524" s="232" t="s">
        <v>181</v>
      </c>
      <c r="E524" s="260" t="s">
        <v>40</v>
      </c>
      <c r="F524" s="261" t="s">
        <v>184</v>
      </c>
      <c r="G524" s="259"/>
      <c r="H524" s="262">
        <v>18.399999999999999</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181</v>
      </c>
      <c r="AU524" s="268" t="s">
        <v>87</v>
      </c>
      <c r="AV524" s="15" t="s">
        <v>175</v>
      </c>
      <c r="AW524" s="15" t="s">
        <v>38</v>
      </c>
      <c r="AX524" s="15" t="s">
        <v>85</v>
      </c>
      <c r="AY524" s="268" t="s">
        <v>167</v>
      </c>
    </row>
    <row r="525" s="2" customFormat="1" ht="16.5" customHeight="1">
      <c r="A525" s="39"/>
      <c r="B525" s="40"/>
      <c r="C525" s="219" t="s">
        <v>594</v>
      </c>
      <c r="D525" s="219" t="s">
        <v>170</v>
      </c>
      <c r="E525" s="220" t="s">
        <v>595</v>
      </c>
      <c r="F525" s="221" t="s">
        <v>596</v>
      </c>
      <c r="G525" s="222" t="s">
        <v>187</v>
      </c>
      <c r="H525" s="223">
        <v>18.399999999999999</v>
      </c>
      <c r="I525" s="224"/>
      <c r="J525" s="225">
        <f>ROUND(I525*H525,2)</f>
        <v>0</v>
      </c>
      <c r="K525" s="221" t="s">
        <v>174</v>
      </c>
      <c r="L525" s="45"/>
      <c r="M525" s="226" t="s">
        <v>40</v>
      </c>
      <c r="N525" s="227" t="s">
        <v>48</v>
      </c>
      <c r="O525" s="85"/>
      <c r="P525" s="228">
        <f>O525*H525</f>
        <v>0</v>
      </c>
      <c r="Q525" s="228">
        <v>1.0000000000000001E-05</v>
      </c>
      <c r="R525" s="228">
        <f>Q525*H525</f>
        <v>0.000184</v>
      </c>
      <c r="S525" s="228">
        <v>0</v>
      </c>
      <c r="T525" s="229">
        <f>S525*H525</f>
        <v>0</v>
      </c>
      <c r="U525" s="39"/>
      <c r="V525" s="39"/>
      <c r="W525" s="39"/>
      <c r="X525" s="39"/>
      <c r="Y525" s="39"/>
      <c r="Z525" s="39"/>
      <c r="AA525" s="39"/>
      <c r="AB525" s="39"/>
      <c r="AC525" s="39"/>
      <c r="AD525" s="39"/>
      <c r="AE525" s="39"/>
      <c r="AR525" s="230" t="s">
        <v>301</v>
      </c>
      <c r="AT525" s="230" t="s">
        <v>170</v>
      </c>
      <c r="AU525" s="230" t="s">
        <v>87</v>
      </c>
      <c r="AY525" s="18" t="s">
        <v>167</v>
      </c>
      <c r="BE525" s="231">
        <f>IF(N525="základní",J525,0)</f>
        <v>0</v>
      </c>
      <c r="BF525" s="231">
        <f>IF(N525="snížená",J525,0)</f>
        <v>0</v>
      </c>
      <c r="BG525" s="231">
        <f>IF(N525="zákl. přenesená",J525,0)</f>
        <v>0</v>
      </c>
      <c r="BH525" s="231">
        <f>IF(N525="sníž. přenesená",J525,0)</f>
        <v>0</v>
      </c>
      <c r="BI525" s="231">
        <f>IF(N525="nulová",J525,0)</f>
        <v>0</v>
      </c>
      <c r="BJ525" s="18" t="s">
        <v>85</v>
      </c>
      <c r="BK525" s="231">
        <f>ROUND(I525*H525,2)</f>
        <v>0</v>
      </c>
      <c r="BL525" s="18" t="s">
        <v>301</v>
      </c>
      <c r="BM525" s="230" t="s">
        <v>597</v>
      </c>
    </row>
    <row r="526" s="2" customFormat="1">
      <c r="A526" s="39"/>
      <c r="B526" s="40"/>
      <c r="C526" s="41"/>
      <c r="D526" s="232" t="s">
        <v>177</v>
      </c>
      <c r="E526" s="41"/>
      <c r="F526" s="233" t="s">
        <v>598</v>
      </c>
      <c r="G526" s="41"/>
      <c r="H526" s="41"/>
      <c r="I526" s="137"/>
      <c r="J526" s="41"/>
      <c r="K526" s="41"/>
      <c r="L526" s="45"/>
      <c r="M526" s="234"/>
      <c r="N526" s="235"/>
      <c r="O526" s="85"/>
      <c r="P526" s="85"/>
      <c r="Q526" s="85"/>
      <c r="R526" s="85"/>
      <c r="S526" s="85"/>
      <c r="T526" s="86"/>
      <c r="U526" s="39"/>
      <c r="V526" s="39"/>
      <c r="W526" s="39"/>
      <c r="X526" s="39"/>
      <c r="Y526" s="39"/>
      <c r="Z526" s="39"/>
      <c r="AA526" s="39"/>
      <c r="AB526" s="39"/>
      <c r="AC526" s="39"/>
      <c r="AD526" s="39"/>
      <c r="AE526" s="39"/>
      <c r="AT526" s="18" t="s">
        <v>177</v>
      </c>
      <c r="AU526" s="18" t="s">
        <v>87</v>
      </c>
    </row>
    <row r="527" s="2" customFormat="1">
      <c r="A527" s="39"/>
      <c r="B527" s="40"/>
      <c r="C527" s="41"/>
      <c r="D527" s="232" t="s">
        <v>179</v>
      </c>
      <c r="E527" s="41"/>
      <c r="F527" s="236" t="s">
        <v>593</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179</v>
      </c>
      <c r="AU527" s="18" t="s">
        <v>87</v>
      </c>
    </row>
    <row r="528" s="13" customFormat="1">
      <c r="A528" s="13"/>
      <c r="B528" s="237"/>
      <c r="C528" s="238"/>
      <c r="D528" s="232" t="s">
        <v>181</v>
      </c>
      <c r="E528" s="239" t="s">
        <v>40</v>
      </c>
      <c r="F528" s="240" t="s">
        <v>509</v>
      </c>
      <c r="G528" s="238"/>
      <c r="H528" s="239" t="s">
        <v>40</v>
      </c>
      <c r="I528" s="241"/>
      <c r="J528" s="238"/>
      <c r="K528" s="238"/>
      <c r="L528" s="242"/>
      <c r="M528" s="243"/>
      <c r="N528" s="244"/>
      <c r="O528" s="244"/>
      <c r="P528" s="244"/>
      <c r="Q528" s="244"/>
      <c r="R528" s="244"/>
      <c r="S528" s="244"/>
      <c r="T528" s="245"/>
      <c r="U528" s="13"/>
      <c r="V528" s="13"/>
      <c r="W528" s="13"/>
      <c r="X528" s="13"/>
      <c r="Y528" s="13"/>
      <c r="Z528" s="13"/>
      <c r="AA528" s="13"/>
      <c r="AB528" s="13"/>
      <c r="AC528" s="13"/>
      <c r="AD528" s="13"/>
      <c r="AE528" s="13"/>
      <c r="AT528" s="246" t="s">
        <v>181</v>
      </c>
      <c r="AU528" s="246" t="s">
        <v>87</v>
      </c>
      <c r="AV528" s="13" t="s">
        <v>85</v>
      </c>
      <c r="AW528" s="13" t="s">
        <v>38</v>
      </c>
      <c r="AX528" s="13" t="s">
        <v>77</v>
      </c>
      <c r="AY528" s="246" t="s">
        <v>167</v>
      </c>
    </row>
    <row r="529" s="14" customFormat="1">
      <c r="A529" s="14"/>
      <c r="B529" s="247"/>
      <c r="C529" s="248"/>
      <c r="D529" s="232" t="s">
        <v>181</v>
      </c>
      <c r="E529" s="249" t="s">
        <v>40</v>
      </c>
      <c r="F529" s="250" t="s">
        <v>532</v>
      </c>
      <c r="G529" s="248"/>
      <c r="H529" s="251">
        <v>9.5999999999999996</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181</v>
      </c>
      <c r="AU529" s="257" t="s">
        <v>87</v>
      </c>
      <c r="AV529" s="14" t="s">
        <v>87</v>
      </c>
      <c r="AW529" s="14" t="s">
        <v>38</v>
      </c>
      <c r="AX529" s="14" t="s">
        <v>77</v>
      </c>
      <c r="AY529" s="257" t="s">
        <v>167</v>
      </c>
    </row>
    <row r="530" s="13" customFormat="1">
      <c r="A530" s="13"/>
      <c r="B530" s="237"/>
      <c r="C530" s="238"/>
      <c r="D530" s="232" t="s">
        <v>181</v>
      </c>
      <c r="E530" s="239" t="s">
        <v>40</v>
      </c>
      <c r="F530" s="240" t="s">
        <v>533</v>
      </c>
      <c r="G530" s="238"/>
      <c r="H530" s="239" t="s">
        <v>40</v>
      </c>
      <c r="I530" s="241"/>
      <c r="J530" s="238"/>
      <c r="K530" s="238"/>
      <c r="L530" s="242"/>
      <c r="M530" s="243"/>
      <c r="N530" s="244"/>
      <c r="O530" s="244"/>
      <c r="P530" s="244"/>
      <c r="Q530" s="244"/>
      <c r="R530" s="244"/>
      <c r="S530" s="244"/>
      <c r="T530" s="245"/>
      <c r="U530" s="13"/>
      <c r="V530" s="13"/>
      <c r="W530" s="13"/>
      <c r="X530" s="13"/>
      <c r="Y530" s="13"/>
      <c r="Z530" s="13"/>
      <c r="AA530" s="13"/>
      <c r="AB530" s="13"/>
      <c r="AC530" s="13"/>
      <c r="AD530" s="13"/>
      <c r="AE530" s="13"/>
      <c r="AT530" s="246" t="s">
        <v>181</v>
      </c>
      <c r="AU530" s="246" t="s">
        <v>87</v>
      </c>
      <c r="AV530" s="13" t="s">
        <v>85</v>
      </c>
      <c r="AW530" s="13" t="s">
        <v>38</v>
      </c>
      <c r="AX530" s="13" t="s">
        <v>77</v>
      </c>
      <c r="AY530" s="246" t="s">
        <v>167</v>
      </c>
    </row>
    <row r="531" s="14" customFormat="1">
      <c r="A531" s="14"/>
      <c r="B531" s="247"/>
      <c r="C531" s="248"/>
      <c r="D531" s="232" t="s">
        <v>181</v>
      </c>
      <c r="E531" s="249" t="s">
        <v>40</v>
      </c>
      <c r="F531" s="250" t="s">
        <v>534</v>
      </c>
      <c r="G531" s="248"/>
      <c r="H531" s="251">
        <v>4.5999999999999996</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181</v>
      </c>
      <c r="AU531" s="257" t="s">
        <v>87</v>
      </c>
      <c r="AV531" s="14" t="s">
        <v>87</v>
      </c>
      <c r="AW531" s="14" t="s">
        <v>38</v>
      </c>
      <c r="AX531" s="14" t="s">
        <v>77</v>
      </c>
      <c r="AY531" s="257" t="s">
        <v>167</v>
      </c>
    </row>
    <row r="532" s="14" customFormat="1">
      <c r="A532" s="14"/>
      <c r="B532" s="247"/>
      <c r="C532" s="248"/>
      <c r="D532" s="232" t="s">
        <v>181</v>
      </c>
      <c r="E532" s="249" t="s">
        <v>40</v>
      </c>
      <c r="F532" s="250" t="s">
        <v>535</v>
      </c>
      <c r="G532" s="248"/>
      <c r="H532" s="251">
        <v>3.6000000000000001</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181</v>
      </c>
      <c r="AU532" s="257" t="s">
        <v>87</v>
      </c>
      <c r="AV532" s="14" t="s">
        <v>87</v>
      </c>
      <c r="AW532" s="14" t="s">
        <v>38</v>
      </c>
      <c r="AX532" s="14" t="s">
        <v>77</v>
      </c>
      <c r="AY532" s="257" t="s">
        <v>167</v>
      </c>
    </row>
    <row r="533" s="14" customFormat="1">
      <c r="A533" s="14"/>
      <c r="B533" s="247"/>
      <c r="C533" s="248"/>
      <c r="D533" s="232" t="s">
        <v>181</v>
      </c>
      <c r="E533" s="249" t="s">
        <v>40</v>
      </c>
      <c r="F533" s="250" t="s">
        <v>536</v>
      </c>
      <c r="G533" s="248"/>
      <c r="H533" s="251">
        <v>0.59999999999999998</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181</v>
      </c>
      <c r="AU533" s="257" t="s">
        <v>87</v>
      </c>
      <c r="AV533" s="14" t="s">
        <v>87</v>
      </c>
      <c r="AW533" s="14" t="s">
        <v>38</v>
      </c>
      <c r="AX533" s="14" t="s">
        <v>77</v>
      </c>
      <c r="AY533" s="257" t="s">
        <v>167</v>
      </c>
    </row>
    <row r="534" s="15" customFormat="1">
      <c r="A534" s="15"/>
      <c r="B534" s="258"/>
      <c r="C534" s="259"/>
      <c r="D534" s="232" t="s">
        <v>181</v>
      </c>
      <c r="E534" s="260" t="s">
        <v>40</v>
      </c>
      <c r="F534" s="261" t="s">
        <v>184</v>
      </c>
      <c r="G534" s="259"/>
      <c r="H534" s="262">
        <v>18.399999999999999</v>
      </c>
      <c r="I534" s="263"/>
      <c r="J534" s="259"/>
      <c r="K534" s="259"/>
      <c r="L534" s="264"/>
      <c r="M534" s="265"/>
      <c r="N534" s="266"/>
      <c r="O534" s="266"/>
      <c r="P534" s="266"/>
      <c r="Q534" s="266"/>
      <c r="R534" s="266"/>
      <c r="S534" s="266"/>
      <c r="T534" s="267"/>
      <c r="U534" s="15"/>
      <c r="V534" s="15"/>
      <c r="W534" s="15"/>
      <c r="X534" s="15"/>
      <c r="Y534" s="15"/>
      <c r="Z534" s="15"/>
      <c r="AA534" s="15"/>
      <c r="AB534" s="15"/>
      <c r="AC534" s="15"/>
      <c r="AD534" s="15"/>
      <c r="AE534" s="15"/>
      <c r="AT534" s="268" t="s">
        <v>181</v>
      </c>
      <c r="AU534" s="268" t="s">
        <v>87</v>
      </c>
      <c r="AV534" s="15" t="s">
        <v>175</v>
      </c>
      <c r="AW534" s="15" t="s">
        <v>38</v>
      </c>
      <c r="AX534" s="15" t="s">
        <v>85</v>
      </c>
      <c r="AY534" s="268" t="s">
        <v>167</v>
      </c>
    </row>
    <row r="535" s="2" customFormat="1" ht="24" customHeight="1">
      <c r="A535" s="39"/>
      <c r="B535" s="40"/>
      <c r="C535" s="219" t="s">
        <v>599</v>
      </c>
      <c r="D535" s="219" t="s">
        <v>170</v>
      </c>
      <c r="E535" s="220" t="s">
        <v>600</v>
      </c>
      <c r="F535" s="221" t="s">
        <v>601</v>
      </c>
      <c r="G535" s="222" t="s">
        <v>398</v>
      </c>
      <c r="H535" s="223">
        <v>9.0259999999999998</v>
      </c>
      <c r="I535" s="224"/>
      <c r="J535" s="225">
        <f>ROUND(I535*H535,2)</f>
        <v>0</v>
      </c>
      <c r="K535" s="221" t="s">
        <v>174</v>
      </c>
      <c r="L535" s="45"/>
      <c r="M535" s="226" t="s">
        <v>40</v>
      </c>
      <c r="N535" s="227" t="s">
        <v>48</v>
      </c>
      <c r="O535" s="85"/>
      <c r="P535" s="228">
        <f>O535*H535</f>
        <v>0</v>
      </c>
      <c r="Q535" s="228">
        <v>0</v>
      </c>
      <c r="R535" s="228">
        <f>Q535*H535</f>
        <v>0</v>
      </c>
      <c r="S535" s="228">
        <v>0</v>
      </c>
      <c r="T535" s="229">
        <f>S535*H535</f>
        <v>0</v>
      </c>
      <c r="U535" s="39"/>
      <c r="V535" s="39"/>
      <c r="W535" s="39"/>
      <c r="X535" s="39"/>
      <c r="Y535" s="39"/>
      <c r="Z535" s="39"/>
      <c r="AA535" s="39"/>
      <c r="AB535" s="39"/>
      <c r="AC535" s="39"/>
      <c r="AD535" s="39"/>
      <c r="AE535" s="39"/>
      <c r="AR535" s="230" t="s">
        <v>301</v>
      </c>
      <c r="AT535" s="230" t="s">
        <v>170</v>
      </c>
      <c r="AU535" s="230" t="s">
        <v>87</v>
      </c>
      <c r="AY535" s="18" t="s">
        <v>167</v>
      </c>
      <c r="BE535" s="231">
        <f>IF(N535="základní",J535,0)</f>
        <v>0</v>
      </c>
      <c r="BF535" s="231">
        <f>IF(N535="snížená",J535,0)</f>
        <v>0</v>
      </c>
      <c r="BG535" s="231">
        <f>IF(N535="zákl. přenesená",J535,0)</f>
        <v>0</v>
      </c>
      <c r="BH535" s="231">
        <f>IF(N535="sníž. přenesená",J535,0)</f>
        <v>0</v>
      </c>
      <c r="BI535" s="231">
        <f>IF(N535="nulová",J535,0)</f>
        <v>0</v>
      </c>
      <c r="BJ535" s="18" t="s">
        <v>85</v>
      </c>
      <c r="BK535" s="231">
        <f>ROUND(I535*H535,2)</f>
        <v>0</v>
      </c>
      <c r="BL535" s="18" t="s">
        <v>301</v>
      </c>
      <c r="BM535" s="230" t="s">
        <v>602</v>
      </c>
    </row>
    <row r="536" s="2" customFormat="1">
      <c r="A536" s="39"/>
      <c r="B536" s="40"/>
      <c r="C536" s="41"/>
      <c r="D536" s="232" t="s">
        <v>177</v>
      </c>
      <c r="E536" s="41"/>
      <c r="F536" s="233" t="s">
        <v>603</v>
      </c>
      <c r="G536" s="41"/>
      <c r="H536" s="41"/>
      <c r="I536" s="137"/>
      <c r="J536" s="41"/>
      <c r="K536" s="41"/>
      <c r="L536" s="45"/>
      <c r="M536" s="234"/>
      <c r="N536" s="235"/>
      <c r="O536" s="85"/>
      <c r="P536" s="85"/>
      <c r="Q536" s="85"/>
      <c r="R536" s="85"/>
      <c r="S536" s="85"/>
      <c r="T536" s="86"/>
      <c r="U536" s="39"/>
      <c r="V536" s="39"/>
      <c r="W536" s="39"/>
      <c r="X536" s="39"/>
      <c r="Y536" s="39"/>
      <c r="Z536" s="39"/>
      <c r="AA536" s="39"/>
      <c r="AB536" s="39"/>
      <c r="AC536" s="39"/>
      <c r="AD536" s="39"/>
      <c r="AE536" s="39"/>
      <c r="AT536" s="18" t="s">
        <v>177</v>
      </c>
      <c r="AU536" s="18" t="s">
        <v>87</v>
      </c>
    </row>
    <row r="537" s="2" customFormat="1" ht="24" customHeight="1">
      <c r="A537" s="39"/>
      <c r="B537" s="40"/>
      <c r="C537" s="219" t="s">
        <v>604</v>
      </c>
      <c r="D537" s="219" t="s">
        <v>170</v>
      </c>
      <c r="E537" s="220" t="s">
        <v>605</v>
      </c>
      <c r="F537" s="221" t="s">
        <v>606</v>
      </c>
      <c r="G537" s="222" t="s">
        <v>398</v>
      </c>
      <c r="H537" s="223">
        <v>0.032000000000000001</v>
      </c>
      <c r="I537" s="224"/>
      <c r="J537" s="225">
        <f>ROUND(I537*H537,2)</f>
        <v>0</v>
      </c>
      <c r="K537" s="221" t="s">
        <v>174</v>
      </c>
      <c r="L537" s="45"/>
      <c r="M537" s="226" t="s">
        <v>40</v>
      </c>
      <c r="N537" s="227" t="s">
        <v>48</v>
      </c>
      <c r="O537" s="85"/>
      <c r="P537" s="228">
        <f>O537*H537</f>
        <v>0</v>
      </c>
      <c r="Q537" s="228">
        <v>0</v>
      </c>
      <c r="R537" s="228">
        <f>Q537*H537</f>
        <v>0</v>
      </c>
      <c r="S537" s="228">
        <v>0</v>
      </c>
      <c r="T537" s="229">
        <f>S537*H537</f>
        <v>0</v>
      </c>
      <c r="U537" s="39"/>
      <c r="V537" s="39"/>
      <c r="W537" s="39"/>
      <c r="X537" s="39"/>
      <c r="Y537" s="39"/>
      <c r="Z537" s="39"/>
      <c r="AA537" s="39"/>
      <c r="AB537" s="39"/>
      <c r="AC537" s="39"/>
      <c r="AD537" s="39"/>
      <c r="AE537" s="39"/>
      <c r="AR537" s="230" t="s">
        <v>301</v>
      </c>
      <c r="AT537" s="230" t="s">
        <v>170</v>
      </c>
      <c r="AU537" s="230" t="s">
        <v>87</v>
      </c>
      <c r="AY537" s="18" t="s">
        <v>167</v>
      </c>
      <c r="BE537" s="231">
        <f>IF(N537="základní",J537,0)</f>
        <v>0</v>
      </c>
      <c r="BF537" s="231">
        <f>IF(N537="snížená",J537,0)</f>
        <v>0</v>
      </c>
      <c r="BG537" s="231">
        <f>IF(N537="zákl. přenesená",J537,0)</f>
        <v>0</v>
      </c>
      <c r="BH537" s="231">
        <f>IF(N537="sníž. přenesená",J537,0)</f>
        <v>0</v>
      </c>
      <c r="BI537" s="231">
        <f>IF(N537="nulová",J537,0)</f>
        <v>0</v>
      </c>
      <c r="BJ537" s="18" t="s">
        <v>85</v>
      </c>
      <c r="BK537" s="231">
        <f>ROUND(I537*H537,2)</f>
        <v>0</v>
      </c>
      <c r="BL537" s="18" t="s">
        <v>301</v>
      </c>
      <c r="BM537" s="230" t="s">
        <v>607</v>
      </c>
    </row>
    <row r="538" s="2" customFormat="1">
      <c r="A538" s="39"/>
      <c r="B538" s="40"/>
      <c r="C538" s="41"/>
      <c r="D538" s="232" t="s">
        <v>177</v>
      </c>
      <c r="E538" s="41"/>
      <c r="F538" s="233" t="s">
        <v>608</v>
      </c>
      <c r="G538" s="41"/>
      <c r="H538" s="41"/>
      <c r="I538" s="137"/>
      <c r="J538" s="41"/>
      <c r="K538" s="41"/>
      <c r="L538" s="45"/>
      <c r="M538" s="234"/>
      <c r="N538" s="235"/>
      <c r="O538" s="85"/>
      <c r="P538" s="85"/>
      <c r="Q538" s="85"/>
      <c r="R538" s="85"/>
      <c r="S538" s="85"/>
      <c r="T538" s="86"/>
      <c r="U538" s="39"/>
      <c r="V538" s="39"/>
      <c r="W538" s="39"/>
      <c r="X538" s="39"/>
      <c r="Y538" s="39"/>
      <c r="Z538" s="39"/>
      <c r="AA538" s="39"/>
      <c r="AB538" s="39"/>
      <c r="AC538" s="39"/>
      <c r="AD538" s="39"/>
      <c r="AE538" s="39"/>
      <c r="AT538" s="18" t="s">
        <v>177</v>
      </c>
      <c r="AU538" s="18" t="s">
        <v>87</v>
      </c>
    </row>
    <row r="539" s="2" customFormat="1">
      <c r="A539" s="39"/>
      <c r="B539" s="40"/>
      <c r="C539" s="41"/>
      <c r="D539" s="232" t="s">
        <v>179</v>
      </c>
      <c r="E539" s="41"/>
      <c r="F539" s="236" t="s">
        <v>609</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179</v>
      </c>
      <c r="AU539" s="18" t="s">
        <v>87</v>
      </c>
    </row>
    <row r="540" s="2" customFormat="1" ht="24" customHeight="1">
      <c r="A540" s="39"/>
      <c r="B540" s="40"/>
      <c r="C540" s="219" t="s">
        <v>610</v>
      </c>
      <c r="D540" s="219" t="s">
        <v>170</v>
      </c>
      <c r="E540" s="220" t="s">
        <v>611</v>
      </c>
      <c r="F540" s="221" t="s">
        <v>612</v>
      </c>
      <c r="G540" s="222" t="s">
        <v>398</v>
      </c>
      <c r="H540" s="223">
        <v>0.032000000000000001</v>
      </c>
      <c r="I540" s="224"/>
      <c r="J540" s="225">
        <f>ROUND(I540*H540,2)</f>
        <v>0</v>
      </c>
      <c r="K540" s="221" t="s">
        <v>174</v>
      </c>
      <c r="L540" s="45"/>
      <c r="M540" s="226" t="s">
        <v>40</v>
      </c>
      <c r="N540" s="227" t="s">
        <v>48</v>
      </c>
      <c r="O540" s="85"/>
      <c r="P540" s="228">
        <f>O540*H540</f>
        <v>0</v>
      </c>
      <c r="Q540" s="228">
        <v>0</v>
      </c>
      <c r="R540" s="228">
        <f>Q540*H540</f>
        <v>0</v>
      </c>
      <c r="S540" s="228">
        <v>0</v>
      </c>
      <c r="T540" s="229">
        <f>S540*H540</f>
        <v>0</v>
      </c>
      <c r="U540" s="39"/>
      <c r="V540" s="39"/>
      <c r="W540" s="39"/>
      <c r="X540" s="39"/>
      <c r="Y540" s="39"/>
      <c r="Z540" s="39"/>
      <c r="AA540" s="39"/>
      <c r="AB540" s="39"/>
      <c r="AC540" s="39"/>
      <c r="AD540" s="39"/>
      <c r="AE540" s="39"/>
      <c r="AR540" s="230" t="s">
        <v>301</v>
      </c>
      <c r="AT540" s="230" t="s">
        <v>170</v>
      </c>
      <c r="AU540" s="230" t="s">
        <v>87</v>
      </c>
      <c r="AY540" s="18" t="s">
        <v>167</v>
      </c>
      <c r="BE540" s="231">
        <f>IF(N540="základní",J540,0)</f>
        <v>0</v>
      </c>
      <c r="BF540" s="231">
        <f>IF(N540="snížená",J540,0)</f>
        <v>0</v>
      </c>
      <c r="BG540" s="231">
        <f>IF(N540="zákl. přenesená",J540,0)</f>
        <v>0</v>
      </c>
      <c r="BH540" s="231">
        <f>IF(N540="sníž. přenesená",J540,0)</f>
        <v>0</v>
      </c>
      <c r="BI540" s="231">
        <f>IF(N540="nulová",J540,0)</f>
        <v>0</v>
      </c>
      <c r="BJ540" s="18" t="s">
        <v>85</v>
      </c>
      <c r="BK540" s="231">
        <f>ROUND(I540*H540,2)</f>
        <v>0</v>
      </c>
      <c r="BL540" s="18" t="s">
        <v>301</v>
      </c>
      <c r="BM540" s="230" t="s">
        <v>613</v>
      </c>
    </row>
    <row r="541" s="2" customFormat="1">
      <c r="A541" s="39"/>
      <c r="B541" s="40"/>
      <c r="C541" s="41"/>
      <c r="D541" s="232" t="s">
        <v>177</v>
      </c>
      <c r="E541" s="41"/>
      <c r="F541" s="233" t="s">
        <v>614</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177</v>
      </c>
      <c r="AU541" s="18" t="s">
        <v>87</v>
      </c>
    </row>
    <row r="542" s="2" customFormat="1">
      <c r="A542" s="39"/>
      <c r="B542" s="40"/>
      <c r="C542" s="41"/>
      <c r="D542" s="232" t="s">
        <v>179</v>
      </c>
      <c r="E542" s="41"/>
      <c r="F542" s="236" t="s">
        <v>609</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179</v>
      </c>
      <c r="AU542" s="18" t="s">
        <v>87</v>
      </c>
    </row>
    <row r="543" s="12" customFormat="1" ht="22.8" customHeight="1">
      <c r="A543" s="12"/>
      <c r="B543" s="203"/>
      <c r="C543" s="204"/>
      <c r="D543" s="205" t="s">
        <v>76</v>
      </c>
      <c r="E543" s="217" t="s">
        <v>615</v>
      </c>
      <c r="F543" s="217" t="s">
        <v>616</v>
      </c>
      <c r="G543" s="204"/>
      <c r="H543" s="204"/>
      <c r="I543" s="207"/>
      <c r="J543" s="218">
        <f>BK543</f>
        <v>0</v>
      </c>
      <c r="K543" s="204"/>
      <c r="L543" s="209"/>
      <c r="M543" s="210"/>
      <c r="N543" s="211"/>
      <c r="O543" s="211"/>
      <c r="P543" s="212">
        <f>SUM(P544:P590)</f>
        <v>0</v>
      </c>
      <c r="Q543" s="211"/>
      <c r="R543" s="212">
        <f>SUM(R544:R590)</f>
        <v>0.11957000000000002</v>
      </c>
      <c r="S543" s="211"/>
      <c r="T543" s="213">
        <f>SUM(T544:T590)</f>
        <v>0.038790000000000005</v>
      </c>
      <c r="U543" s="12"/>
      <c r="V543" s="12"/>
      <c r="W543" s="12"/>
      <c r="X543" s="12"/>
      <c r="Y543" s="12"/>
      <c r="Z543" s="12"/>
      <c r="AA543" s="12"/>
      <c r="AB543" s="12"/>
      <c r="AC543" s="12"/>
      <c r="AD543" s="12"/>
      <c r="AE543" s="12"/>
      <c r="AR543" s="214" t="s">
        <v>87</v>
      </c>
      <c r="AT543" s="215" t="s">
        <v>76</v>
      </c>
      <c r="AU543" s="215" t="s">
        <v>85</v>
      </c>
      <c r="AY543" s="214" t="s">
        <v>167</v>
      </c>
      <c r="BK543" s="216">
        <f>SUM(BK544:BK590)</f>
        <v>0</v>
      </c>
    </row>
    <row r="544" s="2" customFormat="1" ht="16.5" customHeight="1">
      <c r="A544" s="39"/>
      <c r="B544" s="40"/>
      <c r="C544" s="219" t="s">
        <v>617</v>
      </c>
      <c r="D544" s="219" t="s">
        <v>170</v>
      </c>
      <c r="E544" s="220" t="s">
        <v>618</v>
      </c>
      <c r="F544" s="221" t="s">
        <v>619</v>
      </c>
      <c r="G544" s="222" t="s">
        <v>561</v>
      </c>
      <c r="H544" s="223">
        <v>1</v>
      </c>
      <c r="I544" s="224"/>
      <c r="J544" s="225">
        <f>ROUND(I544*H544,2)</f>
        <v>0</v>
      </c>
      <c r="K544" s="221" t="s">
        <v>174</v>
      </c>
      <c r="L544" s="45"/>
      <c r="M544" s="226" t="s">
        <v>40</v>
      </c>
      <c r="N544" s="227" t="s">
        <v>48</v>
      </c>
      <c r="O544" s="85"/>
      <c r="P544" s="228">
        <f>O544*H544</f>
        <v>0</v>
      </c>
      <c r="Q544" s="228">
        <v>0</v>
      </c>
      <c r="R544" s="228">
        <f>Q544*H544</f>
        <v>0</v>
      </c>
      <c r="S544" s="228">
        <v>0.01933</v>
      </c>
      <c r="T544" s="229">
        <f>S544*H544</f>
        <v>0.01933</v>
      </c>
      <c r="U544" s="39"/>
      <c r="V544" s="39"/>
      <c r="W544" s="39"/>
      <c r="X544" s="39"/>
      <c r="Y544" s="39"/>
      <c r="Z544" s="39"/>
      <c r="AA544" s="39"/>
      <c r="AB544" s="39"/>
      <c r="AC544" s="39"/>
      <c r="AD544" s="39"/>
      <c r="AE544" s="39"/>
      <c r="AR544" s="230" t="s">
        <v>301</v>
      </c>
      <c r="AT544" s="230" t="s">
        <v>170</v>
      </c>
      <c r="AU544" s="230" t="s">
        <v>87</v>
      </c>
      <c r="AY544" s="18" t="s">
        <v>167</v>
      </c>
      <c r="BE544" s="231">
        <f>IF(N544="základní",J544,0)</f>
        <v>0</v>
      </c>
      <c r="BF544" s="231">
        <f>IF(N544="snížená",J544,0)</f>
        <v>0</v>
      </c>
      <c r="BG544" s="231">
        <f>IF(N544="zákl. přenesená",J544,0)</f>
        <v>0</v>
      </c>
      <c r="BH544" s="231">
        <f>IF(N544="sníž. přenesená",J544,0)</f>
        <v>0</v>
      </c>
      <c r="BI544" s="231">
        <f>IF(N544="nulová",J544,0)</f>
        <v>0</v>
      </c>
      <c r="BJ544" s="18" t="s">
        <v>85</v>
      </c>
      <c r="BK544" s="231">
        <f>ROUND(I544*H544,2)</f>
        <v>0</v>
      </c>
      <c r="BL544" s="18" t="s">
        <v>301</v>
      </c>
      <c r="BM544" s="230" t="s">
        <v>620</v>
      </c>
    </row>
    <row r="545" s="2" customFormat="1">
      <c r="A545" s="39"/>
      <c r="B545" s="40"/>
      <c r="C545" s="41"/>
      <c r="D545" s="232" t="s">
        <v>177</v>
      </c>
      <c r="E545" s="41"/>
      <c r="F545" s="233" t="s">
        <v>621</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177</v>
      </c>
      <c r="AU545" s="18" t="s">
        <v>87</v>
      </c>
    </row>
    <row r="546" s="2" customFormat="1" ht="24" customHeight="1">
      <c r="A546" s="39"/>
      <c r="B546" s="40"/>
      <c r="C546" s="219" t="s">
        <v>622</v>
      </c>
      <c r="D546" s="219" t="s">
        <v>170</v>
      </c>
      <c r="E546" s="220" t="s">
        <v>623</v>
      </c>
      <c r="F546" s="221" t="s">
        <v>624</v>
      </c>
      <c r="G546" s="222" t="s">
        <v>561</v>
      </c>
      <c r="H546" s="223">
        <v>1</v>
      </c>
      <c r="I546" s="224"/>
      <c r="J546" s="225">
        <f>ROUND(I546*H546,2)</f>
        <v>0</v>
      </c>
      <c r="K546" s="221" t="s">
        <v>174</v>
      </c>
      <c r="L546" s="45"/>
      <c r="M546" s="226" t="s">
        <v>40</v>
      </c>
      <c r="N546" s="227" t="s">
        <v>48</v>
      </c>
      <c r="O546" s="85"/>
      <c r="P546" s="228">
        <f>O546*H546</f>
        <v>0</v>
      </c>
      <c r="Q546" s="228">
        <v>0.023199999999999998</v>
      </c>
      <c r="R546" s="228">
        <f>Q546*H546</f>
        <v>0.023199999999999998</v>
      </c>
      <c r="S546" s="228">
        <v>0</v>
      </c>
      <c r="T546" s="229">
        <f>S546*H546</f>
        <v>0</v>
      </c>
      <c r="U546" s="39"/>
      <c r="V546" s="39"/>
      <c r="W546" s="39"/>
      <c r="X546" s="39"/>
      <c r="Y546" s="39"/>
      <c r="Z546" s="39"/>
      <c r="AA546" s="39"/>
      <c r="AB546" s="39"/>
      <c r="AC546" s="39"/>
      <c r="AD546" s="39"/>
      <c r="AE546" s="39"/>
      <c r="AR546" s="230" t="s">
        <v>301</v>
      </c>
      <c r="AT546" s="230" t="s">
        <v>170</v>
      </c>
      <c r="AU546" s="230" t="s">
        <v>87</v>
      </c>
      <c r="AY546" s="18" t="s">
        <v>167</v>
      </c>
      <c r="BE546" s="231">
        <f>IF(N546="základní",J546,0)</f>
        <v>0</v>
      </c>
      <c r="BF546" s="231">
        <f>IF(N546="snížená",J546,0)</f>
        <v>0</v>
      </c>
      <c r="BG546" s="231">
        <f>IF(N546="zákl. přenesená",J546,0)</f>
        <v>0</v>
      </c>
      <c r="BH546" s="231">
        <f>IF(N546="sníž. přenesená",J546,0)</f>
        <v>0</v>
      </c>
      <c r="BI546" s="231">
        <f>IF(N546="nulová",J546,0)</f>
        <v>0</v>
      </c>
      <c r="BJ546" s="18" t="s">
        <v>85</v>
      </c>
      <c r="BK546" s="231">
        <f>ROUND(I546*H546,2)</f>
        <v>0</v>
      </c>
      <c r="BL546" s="18" t="s">
        <v>301</v>
      </c>
      <c r="BM546" s="230" t="s">
        <v>625</v>
      </c>
    </row>
    <row r="547" s="2" customFormat="1">
      <c r="A547" s="39"/>
      <c r="B547" s="40"/>
      <c r="C547" s="41"/>
      <c r="D547" s="232" t="s">
        <v>177</v>
      </c>
      <c r="E547" s="41"/>
      <c r="F547" s="233" t="s">
        <v>626</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177</v>
      </c>
      <c r="AU547" s="18" t="s">
        <v>87</v>
      </c>
    </row>
    <row r="548" s="2" customFormat="1">
      <c r="A548" s="39"/>
      <c r="B548" s="40"/>
      <c r="C548" s="41"/>
      <c r="D548" s="232" t="s">
        <v>179</v>
      </c>
      <c r="E548" s="41"/>
      <c r="F548" s="236" t="s">
        <v>627</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179</v>
      </c>
      <c r="AU548" s="18" t="s">
        <v>87</v>
      </c>
    </row>
    <row r="549" s="2" customFormat="1" ht="16.5" customHeight="1">
      <c r="A549" s="39"/>
      <c r="B549" s="40"/>
      <c r="C549" s="219" t="s">
        <v>628</v>
      </c>
      <c r="D549" s="219" t="s">
        <v>170</v>
      </c>
      <c r="E549" s="220" t="s">
        <v>629</v>
      </c>
      <c r="F549" s="221" t="s">
        <v>630</v>
      </c>
      <c r="G549" s="222" t="s">
        <v>561</v>
      </c>
      <c r="H549" s="223">
        <v>1</v>
      </c>
      <c r="I549" s="224"/>
      <c r="J549" s="225">
        <f>ROUND(I549*H549,2)</f>
        <v>0</v>
      </c>
      <c r="K549" s="221" t="s">
        <v>174</v>
      </c>
      <c r="L549" s="45"/>
      <c r="M549" s="226" t="s">
        <v>40</v>
      </c>
      <c r="N549" s="227" t="s">
        <v>48</v>
      </c>
      <c r="O549" s="85"/>
      <c r="P549" s="228">
        <f>O549*H549</f>
        <v>0</v>
      </c>
      <c r="Q549" s="228">
        <v>0</v>
      </c>
      <c r="R549" s="228">
        <f>Q549*H549</f>
        <v>0</v>
      </c>
      <c r="S549" s="228">
        <v>0.019460000000000002</v>
      </c>
      <c r="T549" s="229">
        <f>S549*H549</f>
        <v>0.019460000000000002</v>
      </c>
      <c r="U549" s="39"/>
      <c r="V549" s="39"/>
      <c r="W549" s="39"/>
      <c r="X549" s="39"/>
      <c r="Y549" s="39"/>
      <c r="Z549" s="39"/>
      <c r="AA549" s="39"/>
      <c r="AB549" s="39"/>
      <c r="AC549" s="39"/>
      <c r="AD549" s="39"/>
      <c r="AE549" s="39"/>
      <c r="AR549" s="230" t="s">
        <v>301</v>
      </c>
      <c r="AT549" s="230" t="s">
        <v>170</v>
      </c>
      <c r="AU549" s="230" t="s">
        <v>87</v>
      </c>
      <c r="AY549" s="18" t="s">
        <v>167</v>
      </c>
      <c r="BE549" s="231">
        <f>IF(N549="základní",J549,0)</f>
        <v>0</v>
      </c>
      <c r="BF549" s="231">
        <f>IF(N549="snížená",J549,0)</f>
        <v>0</v>
      </c>
      <c r="BG549" s="231">
        <f>IF(N549="zákl. přenesená",J549,0)</f>
        <v>0</v>
      </c>
      <c r="BH549" s="231">
        <f>IF(N549="sníž. přenesená",J549,0)</f>
        <v>0</v>
      </c>
      <c r="BI549" s="231">
        <f>IF(N549="nulová",J549,0)</f>
        <v>0</v>
      </c>
      <c r="BJ549" s="18" t="s">
        <v>85</v>
      </c>
      <c r="BK549" s="231">
        <f>ROUND(I549*H549,2)</f>
        <v>0</v>
      </c>
      <c r="BL549" s="18" t="s">
        <v>301</v>
      </c>
      <c r="BM549" s="230" t="s">
        <v>631</v>
      </c>
    </row>
    <row r="550" s="2" customFormat="1">
      <c r="A550" s="39"/>
      <c r="B550" s="40"/>
      <c r="C550" s="41"/>
      <c r="D550" s="232" t="s">
        <v>177</v>
      </c>
      <c r="E550" s="41"/>
      <c r="F550" s="233" t="s">
        <v>632</v>
      </c>
      <c r="G550" s="41"/>
      <c r="H550" s="41"/>
      <c r="I550" s="137"/>
      <c r="J550" s="41"/>
      <c r="K550" s="41"/>
      <c r="L550" s="45"/>
      <c r="M550" s="234"/>
      <c r="N550" s="235"/>
      <c r="O550" s="85"/>
      <c r="P550" s="85"/>
      <c r="Q550" s="85"/>
      <c r="R550" s="85"/>
      <c r="S550" s="85"/>
      <c r="T550" s="86"/>
      <c r="U550" s="39"/>
      <c r="V550" s="39"/>
      <c r="W550" s="39"/>
      <c r="X550" s="39"/>
      <c r="Y550" s="39"/>
      <c r="Z550" s="39"/>
      <c r="AA550" s="39"/>
      <c r="AB550" s="39"/>
      <c r="AC550" s="39"/>
      <c r="AD550" s="39"/>
      <c r="AE550" s="39"/>
      <c r="AT550" s="18" t="s">
        <v>177</v>
      </c>
      <c r="AU550" s="18" t="s">
        <v>87</v>
      </c>
    </row>
    <row r="551" s="2" customFormat="1" ht="24" customHeight="1">
      <c r="A551" s="39"/>
      <c r="B551" s="40"/>
      <c r="C551" s="219" t="s">
        <v>633</v>
      </c>
      <c r="D551" s="219" t="s">
        <v>170</v>
      </c>
      <c r="E551" s="220" t="s">
        <v>634</v>
      </c>
      <c r="F551" s="221" t="s">
        <v>635</v>
      </c>
      <c r="G551" s="222" t="s">
        <v>561</v>
      </c>
      <c r="H551" s="223">
        <v>1</v>
      </c>
      <c r="I551" s="224"/>
      <c r="J551" s="225">
        <f>ROUND(I551*H551,2)</f>
        <v>0</v>
      </c>
      <c r="K551" s="221" t="s">
        <v>174</v>
      </c>
      <c r="L551" s="45"/>
      <c r="M551" s="226" t="s">
        <v>40</v>
      </c>
      <c r="N551" s="227" t="s">
        <v>48</v>
      </c>
      <c r="O551" s="85"/>
      <c r="P551" s="228">
        <f>O551*H551</f>
        <v>0</v>
      </c>
      <c r="Q551" s="228">
        <v>0.02775</v>
      </c>
      <c r="R551" s="228">
        <f>Q551*H551</f>
        <v>0.02775</v>
      </c>
      <c r="S551" s="228">
        <v>0</v>
      </c>
      <c r="T551" s="229">
        <f>S551*H551</f>
        <v>0</v>
      </c>
      <c r="U551" s="39"/>
      <c r="V551" s="39"/>
      <c r="W551" s="39"/>
      <c r="X551" s="39"/>
      <c r="Y551" s="39"/>
      <c r="Z551" s="39"/>
      <c r="AA551" s="39"/>
      <c r="AB551" s="39"/>
      <c r="AC551" s="39"/>
      <c r="AD551" s="39"/>
      <c r="AE551" s="39"/>
      <c r="AR551" s="230" t="s">
        <v>301</v>
      </c>
      <c r="AT551" s="230" t="s">
        <v>170</v>
      </c>
      <c r="AU551" s="230" t="s">
        <v>87</v>
      </c>
      <c r="AY551" s="18" t="s">
        <v>167</v>
      </c>
      <c r="BE551" s="231">
        <f>IF(N551="základní",J551,0)</f>
        <v>0</v>
      </c>
      <c r="BF551" s="231">
        <f>IF(N551="snížená",J551,0)</f>
        <v>0</v>
      </c>
      <c r="BG551" s="231">
        <f>IF(N551="zákl. přenesená",J551,0)</f>
        <v>0</v>
      </c>
      <c r="BH551" s="231">
        <f>IF(N551="sníž. přenesená",J551,0)</f>
        <v>0</v>
      </c>
      <c r="BI551" s="231">
        <f>IF(N551="nulová",J551,0)</f>
        <v>0</v>
      </c>
      <c r="BJ551" s="18" t="s">
        <v>85</v>
      </c>
      <c r="BK551" s="231">
        <f>ROUND(I551*H551,2)</f>
        <v>0</v>
      </c>
      <c r="BL551" s="18" t="s">
        <v>301</v>
      </c>
      <c r="BM551" s="230" t="s">
        <v>636</v>
      </c>
    </row>
    <row r="552" s="2" customFormat="1">
      <c r="A552" s="39"/>
      <c r="B552" s="40"/>
      <c r="C552" s="41"/>
      <c r="D552" s="232" t="s">
        <v>177</v>
      </c>
      <c r="E552" s="41"/>
      <c r="F552" s="233" t="s">
        <v>637</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177</v>
      </c>
      <c r="AU552" s="18" t="s">
        <v>87</v>
      </c>
    </row>
    <row r="553" s="2" customFormat="1">
      <c r="A553" s="39"/>
      <c r="B553" s="40"/>
      <c r="C553" s="41"/>
      <c r="D553" s="232" t="s">
        <v>179</v>
      </c>
      <c r="E553" s="41"/>
      <c r="F553" s="236" t="s">
        <v>638</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179</v>
      </c>
      <c r="AU553" s="18" t="s">
        <v>87</v>
      </c>
    </row>
    <row r="554" s="2" customFormat="1" ht="16.5" customHeight="1">
      <c r="A554" s="39"/>
      <c r="B554" s="40"/>
      <c r="C554" s="219" t="s">
        <v>639</v>
      </c>
      <c r="D554" s="219" t="s">
        <v>170</v>
      </c>
      <c r="E554" s="220" t="s">
        <v>640</v>
      </c>
      <c r="F554" s="221" t="s">
        <v>641</v>
      </c>
      <c r="G554" s="222" t="s">
        <v>561</v>
      </c>
      <c r="H554" s="223">
        <v>1</v>
      </c>
      <c r="I554" s="224"/>
      <c r="J554" s="225">
        <f>ROUND(I554*H554,2)</f>
        <v>0</v>
      </c>
      <c r="K554" s="221" t="s">
        <v>174</v>
      </c>
      <c r="L554" s="45"/>
      <c r="M554" s="226" t="s">
        <v>40</v>
      </c>
      <c r="N554" s="227" t="s">
        <v>48</v>
      </c>
      <c r="O554" s="85"/>
      <c r="P554" s="228">
        <f>O554*H554</f>
        <v>0</v>
      </c>
      <c r="Q554" s="228">
        <v>0.01452</v>
      </c>
      <c r="R554" s="228">
        <f>Q554*H554</f>
        <v>0.01452</v>
      </c>
      <c r="S554" s="228">
        <v>0</v>
      </c>
      <c r="T554" s="229">
        <f>S554*H554</f>
        <v>0</v>
      </c>
      <c r="U554" s="39"/>
      <c r="V554" s="39"/>
      <c r="W554" s="39"/>
      <c r="X554" s="39"/>
      <c r="Y554" s="39"/>
      <c r="Z554" s="39"/>
      <c r="AA554" s="39"/>
      <c r="AB554" s="39"/>
      <c r="AC554" s="39"/>
      <c r="AD554" s="39"/>
      <c r="AE554" s="39"/>
      <c r="AR554" s="230" t="s">
        <v>301</v>
      </c>
      <c r="AT554" s="230" t="s">
        <v>170</v>
      </c>
      <c r="AU554" s="230" t="s">
        <v>87</v>
      </c>
      <c r="AY554" s="18" t="s">
        <v>167</v>
      </c>
      <c r="BE554" s="231">
        <f>IF(N554="základní",J554,0)</f>
        <v>0</v>
      </c>
      <c r="BF554" s="231">
        <f>IF(N554="snížená",J554,0)</f>
        <v>0</v>
      </c>
      <c r="BG554" s="231">
        <f>IF(N554="zákl. přenesená",J554,0)</f>
        <v>0</v>
      </c>
      <c r="BH554" s="231">
        <f>IF(N554="sníž. přenesená",J554,0)</f>
        <v>0</v>
      </c>
      <c r="BI554" s="231">
        <f>IF(N554="nulová",J554,0)</f>
        <v>0</v>
      </c>
      <c r="BJ554" s="18" t="s">
        <v>85</v>
      </c>
      <c r="BK554" s="231">
        <f>ROUND(I554*H554,2)</f>
        <v>0</v>
      </c>
      <c r="BL554" s="18" t="s">
        <v>301</v>
      </c>
      <c r="BM554" s="230" t="s">
        <v>642</v>
      </c>
    </row>
    <row r="555" s="2" customFormat="1">
      <c r="A555" s="39"/>
      <c r="B555" s="40"/>
      <c r="C555" s="41"/>
      <c r="D555" s="232" t="s">
        <v>177</v>
      </c>
      <c r="E555" s="41"/>
      <c r="F555" s="233" t="s">
        <v>643</v>
      </c>
      <c r="G555" s="41"/>
      <c r="H555" s="41"/>
      <c r="I555" s="137"/>
      <c r="J555" s="41"/>
      <c r="K555" s="41"/>
      <c r="L555" s="45"/>
      <c r="M555" s="234"/>
      <c r="N555" s="235"/>
      <c r="O555" s="85"/>
      <c r="P555" s="85"/>
      <c r="Q555" s="85"/>
      <c r="R555" s="85"/>
      <c r="S555" s="85"/>
      <c r="T555" s="86"/>
      <c r="U555" s="39"/>
      <c r="V555" s="39"/>
      <c r="W555" s="39"/>
      <c r="X555" s="39"/>
      <c r="Y555" s="39"/>
      <c r="Z555" s="39"/>
      <c r="AA555" s="39"/>
      <c r="AB555" s="39"/>
      <c r="AC555" s="39"/>
      <c r="AD555" s="39"/>
      <c r="AE555" s="39"/>
      <c r="AT555" s="18" t="s">
        <v>177</v>
      </c>
      <c r="AU555" s="18" t="s">
        <v>87</v>
      </c>
    </row>
    <row r="556" s="2" customFormat="1">
      <c r="A556" s="39"/>
      <c r="B556" s="40"/>
      <c r="C556" s="41"/>
      <c r="D556" s="232" t="s">
        <v>179</v>
      </c>
      <c r="E556" s="41"/>
      <c r="F556" s="236" t="s">
        <v>644</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179</v>
      </c>
      <c r="AU556" s="18" t="s">
        <v>87</v>
      </c>
    </row>
    <row r="557" s="2" customFormat="1" ht="24" customHeight="1">
      <c r="A557" s="39"/>
      <c r="B557" s="40"/>
      <c r="C557" s="219" t="s">
        <v>645</v>
      </c>
      <c r="D557" s="219" t="s">
        <v>170</v>
      </c>
      <c r="E557" s="220" t="s">
        <v>646</v>
      </c>
      <c r="F557" s="221" t="s">
        <v>647</v>
      </c>
      <c r="G557" s="222" t="s">
        <v>561</v>
      </c>
      <c r="H557" s="223">
        <v>1</v>
      </c>
      <c r="I557" s="224"/>
      <c r="J557" s="225">
        <f>ROUND(I557*H557,2)</f>
        <v>0</v>
      </c>
      <c r="K557" s="221" t="s">
        <v>174</v>
      </c>
      <c r="L557" s="45"/>
      <c r="M557" s="226" t="s">
        <v>40</v>
      </c>
      <c r="N557" s="227" t="s">
        <v>48</v>
      </c>
      <c r="O557" s="85"/>
      <c r="P557" s="228">
        <f>O557*H557</f>
        <v>0</v>
      </c>
      <c r="Q557" s="228">
        <v>0.034209999999999997</v>
      </c>
      <c r="R557" s="228">
        <f>Q557*H557</f>
        <v>0.034209999999999997</v>
      </c>
      <c r="S557" s="228">
        <v>0</v>
      </c>
      <c r="T557" s="229">
        <f>S557*H557</f>
        <v>0</v>
      </c>
      <c r="U557" s="39"/>
      <c r="V557" s="39"/>
      <c r="W557" s="39"/>
      <c r="X557" s="39"/>
      <c r="Y557" s="39"/>
      <c r="Z557" s="39"/>
      <c r="AA557" s="39"/>
      <c r="AB557" s="39"/>
      <c r="AC557" s="39"/>
      <c r="AD557" s="39"/>
      <c r="AE557" s="39"/>
      <c r="AR557" s="230" t="s">
        <v>301</v>
      </c>
      <c r="AT557" s="230" t="s">
        <v>170</v>
      </c>
      <c r="AU557" s="230" t="s">
        <v>87</v>
      </c>
      <c r="AY557" s="18" t="s">
        <v>167</v>
      </c>
      <c r="BE557" s="231">
        <f>IF(N557="základní",J557,0)</f>
        <v>0</v>
      </c>
      <c r="BF557" s="231">
        <f>IF(N557="snížená",J557,0)</f>
        <v>0</v>
      </c>
      <c r="BG557" s="231">
        <f>IF(N557="zákl. přenesená",J557,0)</f>
        <v>0</v>
      </c>
      <c r="BH557" s="231">
        <f>IF(N557="sníž. přenesená",J557,0)</f>
        <v>0</v>
      </c>
      <c r="BI557" s="231">
        <f>IF(N557="nulová",J557,0)</f>
        <v>0</v>
      </c>
      <c r="BJ557" s="18" t="s">
        <v>85</v>
      </c>
      <c r="BK557" s="231">
        <f>ROUND(I557*H557,2)</f>
        <v>0</v>
      </c>
      <c r="BL557" s="18" t="s">
        <v>301</v>
      </c>
      <c r="BM557" s="230" t="s">
        <v>648</v>
      </c>
    </row>
    <row r="558" s="2" customFormat="1">
      <c r="A558" s="39"/>
      <c r="B558" s="40"/>
      <c r="C558" s="41"/>
      <c r="D558" s="232" t="s">
        <v>177</v>
      </c>
      <c r="E558" s="41"/>
      <c r="F558" s="233" t="s">
        <v>649</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177</v>
      </c>
      <c r="AU558" s="18" t="s">
        <v>87</v>
      </c>
    </row>
    <row r="559" s="2" customFormat="1">
      <c r="A559" s="39"/>
      <c r="B559" s="40"/>
      <c r="C559" s="41"/>
      <c r="D559" s="232" t="s">
        <v>179</v>
      </c>
      <c r="E559" s="41"/>
      <c r="F559" s="236" t="s">
        <v>650</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179</v>
      </c>
      <c r="AU559" s="18" t="s">
        <v>87</v>
      </c>
    </row>
    <row r="560" s="2" customFormat="1" ht="24" customHeight="1">
      <c r="A560" s="39"/>
      <c r="B560" s="40"/>
      <c r="C560" s="219" t="s">
        <v>651</v>
      </c>
      <c r="D560" s="219" t="s">
        <v>170</v>
      </c>
      <c r="E560" s="220" t="s">
        <v>652</v>
      </c>
      <c r="F560" s="221" t="s">
        <v>653</v>
      </c>
      <c r="G560" s="222" t="s">
        <v>561</v>
      </c>
      <c r="H560" s="223">
        <v>1</v>
      </c>
      <c r="I560" s="224"/>
      <c r="J560" s="225">
        <f>ROUND(I560*H560,2)</f>
        <v>0</v>
      </c>
      <c r="K560" s="221" t="s">
        <v>174</v>
      </c>
      <c r="L560" s="45"/>
      <c r="M560" s="226" t="s">
        <v>40</v>
      </c>
      <c r="N560" s="227" t="s">
        <v>48</v>
      </c>
      <c r="O560" s="85"/>
      <c r="P560" s="228">
        <f>O560*H560</f>
        <v>0</v>
      </c>
      <c r="Q560" s="228">
        <v>0.0024199999999999998</v>
      </c>
      <c r="R560" s="228">
        <f>Q560*H560</f>
        <v>0.0024199999999999998</v>
      </c>
      <c r="S560" s="228">
        <v>0</v>
      </c>
      <c r="T560" s="229">
        <f>S560*H560</f>
        <v>0</v>
      </c>
      <c r="U560" s="39"/>
      <c r="V560" s="39"/>
      <c r="W560" s="39"/>
      <c r="X560" s="39"/>
      <c r="Y560" s="39"/>
      <c r="Z560" s="39"/>
      <c r="AA560" s="39"/>
      <c r="AB560" s="39"/>
      <c r="AC560" s="39"/>
      <c r="AD560" s="39"/>
      <c r="AE560" s="39"/>
      <c r="AR560" s="230" t="s">
        <v>301</v>
      </c>
      <c r="AT560" s="230" t="s">
        <v>170</v>
      </c>
      <c r="AU560" s="230" t="s">
        <v>87</v>
      </c>
      <c r="AY560" s="18" t="s">
        <v>167</v>
      </c>
      <c r="BE560" s="231">
        <f>IF(N560="základní",J560,0)</f>
        <v>0</v>
      </c>
      <c r="BF560" s="231">
        <f>IF(N560="snížená",J560,0)</f>
        <v>0</v>
      </c>
      <c r="BG560" s="231">
        <f>IF(N560="zákl. přenesená",J560,0)</f>
        <v>0</v>
      </c>
      <c r="BH560" s="231">
        <f>IF(N560="sníž. přenesená",J560,0)</f>
        <v>0</v>
      </c>
      <c r="BI560" s="231">
        <f>IF(N560="nulová",J560,0)</f>
        <v>0</v>
      </c>
      <c r="BJ560" s="18" t="s">
        <v>85</v>
      </c>
      <c r="BK560" s="231">
        <f>ROUND(I560*H560,2)</f>
        <v>0</v>
      </c>
      <c r="BL560" s="18" t="s">
        <v>301</v>
      </c>
      <c r="BM560" s="230" t="s">
        <v>654</v>
      </c>
    </row>
    <row r="561" s="2" customFormat="1">
      <c r="A561" s="39"/>
      <c r="B561" s="40"/>
      <c r="C561" s="41"/>
      <c r="D561" s="232" t="s">
        <v>177</v>
      </c>
      <c r="E561" s="41"/>
      <c r="F561" s="233" t="s">
        <v>653</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177</v>
      </c>
      <c r="AU561" s="18" t="s">
        <v>87</v>
      </c>
    </row>
    <row r="562" s="2" customFormat="1" ht="24" customHeight="1">
      <c r="A562" s="39"/>
      <c r="B562" s="40"/>
      <c r="C562" s="219" t="s">
        <v>655</v>
      </c>
      <c r="D562" s="219" t="s">
        <v>170</v>
      </c>
      <c r="E562" s="220" t="s">
        <v>656</v>
      </c>
      <c r="F562" s="221" t="s">
        <v>657</v>
      </c>
      <c r="G562" s="222" t="s">
        <v>561</v>
      </c>
      <c r="H562" s="223">
        <v>1</v>
      </c>
      <c r="I562" s="224"/>
      <c r="J562" s="225">
        <f>ROUND(I562*H562,2)</f>
        <v>0</v>
      </c>
      <c r="K562" s="221" t="s">
        <v>174</v>
      </c>
      <c r="L562" s="45"/>
      <c r="M562" s="226" t="s">
        <v>40</v>
      </c>
      <c r="N562" s="227" t="s">
        <v>48</v>
      </c>
      <c r="O562" s="85"/>
      <c r="P562" s="228">
        <f>O562*H562</f>
        <v>0</v>
      </c>
      <c r="Q562" s="228">
        <v>0.00051999999999999995</v>
      </c>
      <c r="R562" s="228">
        <f>Q562*H562</f>
        <v>0.00051999999999999995</v>
      </c>
      <c r="S562" s="228">
        <v>0</v>
      </c>
      <c r="T562" s="229">
        <f>S562*H562</f>
        <v>0</v>
      </c>
      <c r="U562" s="39"/>
      <c r="V562" s="39"/>
      <c r="W562" s="39"/>
      <c r="X562" s="39"/>
      <c r="Y562" s="39"/>
      <c r="Z562" s="39"/>
      <c r="AA562" s="39"/>
      <c r="AB562" s="39"/>
      <c r="AC562" s="39"/>
      <c r="AD562" s="39"/>
      <c r="AE562" s="39"/>
      <c r="AR562" s="230" t="s">
        <v>301</v>
      </c>
      <c r="AT562" s="230" t="s">
        <v>170</v>
      </c>
      <c r="AU562" s="230" t="s">
        <v>87</v>
      </c>
      <c r="AY562" s="18" t="s">
        <v>167</v>
      </c>
      <c r="BE562" s="231">
        <f>IF(N562="základní",J562,0)</f>
        <v>0</v>
      </c>
      <c r="BF562" s="231">
        <f>IF(N562="snížená",J562,0)</f>
        <v>0</v>
      </c>
      <c r="BG562" s="231">
        <f>IF(N562="zákl. přenesená",J562,0)</f>
        <v>0</v>
      </c>
      <c r="BH562" s="231">
        <f>IF(N562="sníž. přenesená",J562,0)</f>
        <v>0</v>
      </c>
      <c r="BI562" s="231">
        <f>IF(N562="nulová",J562,0)</f>
        <v>0</v>
      </c>
      <c r="BJ562" s="18" t="s">
        <v>85</v>
      </c>
      <c r="BK562" s="231">
        <f>ROUND(I562*H562,2)</f>
        <v>0</v>
      </c>
      <c r="BL562" s="18" t="s">
        <v>301</v>
      </c>
      <c r="BM562" s="230" t="s">
        <v>658</v>
      </c>
    </row>
    <row r="563" s="2" customFormat="1">
      <c r="A563" s="39"/>
      <c r="B563" s="40"/>
      <c r="C563" s="41"/>
      <c r="D563" s="232" t="s">
        <v>177</v>
      </c>
      <c r="E563" s="41"/>
      <c r="F563" s="233" t="s">
        <v>659</v>
      </c>
      <c r="G563" s="41"/>
      <c r="H563" s="41"/>
      <c r="I563" s="137"/>
      <c r="J563" s="41"/>
      <c r="K563" s="41"/>
      <c r="L563" s="45"/>
      <c r="M563" s="234"/>
      <c r="N563" s="235"/>
      <c r="O563" s="85"/>
      <c r="P563" s="85"/>
      <c r="Q563" s="85"/>
      <c r="R563" s="85"/>
      <c r="S563" s="85"/>
      <c r="T563" s="86"/>
      <c r="U563" s="39"/>
      <c r="V563" s="39"/>
      <c r="W563" s="39"/>
      <c r="X563" s="39"/>
      <c r="Y563" s="39"/>
      <c r="Z563" s="39"/>
      <c r="AA563" s="39"/>
      <c r="AB563" s="39"/>
      <c r="AC563" s="39"/>
      <c r="AD563" s="39"/>
      <c r="AE563" s="39"/>
      <c r="AT563" s="18" t="s">
        <v>177</v>
      </c>
      <c r="AU563" s="18" t="s">
        <v>87</v>
      </c>
    </row>
    <row r="564" s="2" customFormat="1" ht="24" customHeight="1">
      <c r="A564" s="39"/>
      <c r="B564" s="40"/>
      <c r="C564" s="219" t="s">
        <v>660</v>
      </c>
      <c r="D564" s="219" t="s">
        <v>170</v>
      </c>
      <c r="E564" s="220" t="s">
        <v>661</v>
      </c>
      <c r="F564" s="221" t="s">
        <v>662</v>
      </c>
      <c r="G564" s="222" t="s">
        <v>561</v>
      </c>
      <c r="H564" s="223">
        <v>1</v>
      </c>
      <c r="I564" s="224"/>
      <c r="J564" s="225">
        <f>ROUND(I564*H564,2)</f>
        <v>0</v>
      </c>
      <c r="K564" s="221" t="s">
        <v>174</v>
      </c>
      <c r="L564" s="45"/>
      <c r="M564" s="226" t="s">
        <v>40</v>
      </c>
      <c r="N564" s="227" t="s">
        <v>48</v>
      </c>
      <c r="O564" s="85"/>
      <c r="P564" s="228">
        <f>O564*H564</f>
        <v>0</v>
      </c>
      <c r="Q564" s="228">
        <v>0.0011000000000000001</v>
      </c>
      <c r="R564" s="228">
        <f>Q564*H564</f>
        <v>0.0011000000000000001</v>
      </c>
      <c r="S564" s="228">
        <v>0</v>
      </c>
      <c r="T564" s="229">
        <f>S564*H564</f>
        <v>0</v>
      </c>
      <c r="U564" s="39"/>
      <c r="V564" s="39"/>
      <c r="W564" s="39"/>
      <c r="X564" s="39"/>
      <c r="Y564" s="39"/>
      <c r="Z564" s="39"/>
      <c r="AA564" s="39"/>
      <c r="AB564" s="39"/>
      <c r="AC564" s="39"/>
      <c r="AD564" s="39"/>
      <c r="AE564" s="39"/>
      <c r="AR564" s="230" t="s">
        <v>301</v>
      </c>
      <c r="AT564" s="230" t="s">
        <v>170</v>
      </c>
      <c r="AU564" s="230" t="s">
        <v>87</v>
      </c>
      <c r="AY564" s="18" t="s">
        <v>167</v>
      </c>
      <c r="BE564" s="231">
        <f>IF(N564="základní",J564,0)</f>
        <v>0</v>
      </c>
      <c r="BF564" s="231">
        <f>IF(N564="snížená",J564,0)</f>
        <v>0</v>
      </c>
      <c r="BG564" s="231">
        <f>IF(N564="zákl. přenesená",J564,0)</f>
        <v>0</v>
      </c>
      <c r="BH564" s="231">
        <f>IF(N564="sníž. přenesená",J564,0)</f>
        <v>0</v>
      </c>
      <c r="BI564" s="231">
        <f>IF(N564="nulová",J564,0)</f>
        <v>0</v>
      </c>
      <c r="BJ564" s="18" t="s">
        <v>85</v>
      </c>
      <c r="BK564" s="231">
        <f>ROUND(I564*H564,2)</f>
        <v>0</v>
      </c>
      <c r="BL564" s="18" t="s">
        <v>301</v>
      </c>
      <c r="BM564" s="230" t="s">
        <v>663</v>
      </c>
    </row>
    <row r="565" s="2" customFormat="1">
      <c r="A565" s="39"/>
      <c r="B565" s="40"/>
      <c r="C565" s="41"/>
      <c r="D565" s="232" t="s">
        <v>177</v>
      </c>
      <c r="E565" s="41"/>
      <c r="F565" s="233" t="s">
        <v>662</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177</v>
      </c>
      <c r="AU565" s="18" t="s">
        <v>87</v>
      </c>
    </row>
    <row r="566" s="2" customFormat="1" ht="16.5" customHeight="1">
      <c r="A566" s="39"/>
      <c r="B566" s="40"/>
      <c r="C566" s="219" t="s">
        <v>664</v>
      </c>
      <c r="D566" s="219" t="s">
        <v>170</v>
      </c>
      <c r="E566" s="220" t="s">
        <v>665</v>
      </c>
      <c r="F566" s="221" t="s">
        <v>666</v>
      </c>
      <c r="G566" s="222" t="s">
        <v>561</v>
      </c>
      <c r="H566" s="223">
        <v>2</v>
      </c>
      <c r="I566" s="224"/>
      <c r="J566" s="225">
        <f>ROUND(I566*H566,2)</f>
        <v>0</v>
      </c>
      <c r="K566" s="221" t="s">
        <v>174</v>
      </c>
      <c r="L566" s="45"/>
      <c r="M566" s="226" t="s">
        <v>40</v>
      </c>
      <c r="N566" s="227" t="s">
        <v>48</v>
      </c>
      <c r="O566" s="85"/>
      <c r="P566" s="228">
        <f>O566*H566</f>
        <v>0</v>
      </c>
      <c r="Q566" s="228">
        <v>0.00189</v>
      </c>
      <c r="R566" s="228">
        <f>Q566*H566</f>
        <v>0.0037799999999999999</v>
      </c>
      <c r="S566" s="228">
        <v>0</v>
      </c>
      <c r="T566" s="229">
        <f>S566*H566</f>
        <v>0</v>
      </c>
      <c r="U566" s="39"/>
      <c r="V566" s="39"/>
      <c r="W566" s="39"/>
      <c r="X566" s="39"/>
      <c r="Y566" s="39"/>
      <c r="Z566" s="39"/>
      <c r="AA566" s="39"/>
      <c r="AB566" s="39"/>
      <c r="AC566" s="39"/>
      <c r="AD566" s="39"/>
      <c r="AE566" s="39"/>
      <c r="AR566" s="230" t="s">
        <v>301</v>
      </c>
      <c r="AT566" s="230" t="s">
        <v>170</v>
      </c>
      <c r="AU566" s="230" t="s">
        <v>87</v>
      </c>
      <c r="AY566" s="18" t="s">
        <v>167</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301</v>
      </c>
      <c r="BM566" s="230" t="s">
        <v>667</v>
      </c>
    </row>
    <row r="567" s="2" customFormat="1">
      <c r="A567" s="39"/>
      <c r="B567" s="40"/>
      <c r="C567" s="41"/>
      <c r="D567" s="232" t="s">
        <v>177</v>
      </c>
      <c r="E567" s="41"/>
      <c r="F567" s="233" t="s">
        <v>668</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177</v>
      </c>
      <c r="AU567" s="18" t="s">
        <v>87</v>
      </c>
    </row>
    <row r="568" s="14" customFormat="1">
      <c r="A568" s="14"/>
      <c r="B568" s="247"/>
      <c r="C568" s="248"/>
      <c r="D568" s="232" t="s">
        <v>181</v>
      </c>
      <c r="E568" s="249" t="s">
        <v>40</v>
      </c>
      <c r="F568" s="250" t="s">
        <v>87</v>
      </c>
      <c r="G568" s="248"/>
      <c r="H568" s="251">
        <v>2</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181</v>
      </c>
      <c r="AU568" s="257" t="s">
        <v>87</v>
      </c>
      <c r="AV568" s="14" t="s">
        <v>87</v>
      </c>
      <c r="AW568" s="14" t="s">
        <v>38</v>
      </c>
      <c r="AX568" s="14" t="s">
        <v>77</v>
      </c>
      <c r="AY568" s="257" t="s">
        <v>167</v>
      </c>
    </row>
    <row r="569" s="15" customFormat="1">
      <c r="A569" s="15"/>
      <c r="B569" s="258"/>
      <c r="C569" s="259"/>
      <c r="D569" s="232" t="s">
        <v>181</v>
      </c>
      <c r="E569" s="260" t="s">
        <v>40</v>
      </c>
      <c r="F569" s="261" t="s">
        <v>184</v>
      </c>
      <c r="G569" s="259"/>
      <c r="H569" s="262">
        <v>2</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181</v>
      </c>
      <c r="AU569" s="268" t="s">
        <v>87</v>
      </c>
      <c r="AV569" s="15" t="s">
        <v>175</v>
      </c>
      <c r="AW569" s="15" t="s">
        <v>38</v>
      </c>
      <c r="AX569" s="15" t="s">
        <v>85</v>
      </c>
      <c r="AY569" s="268" t="s">
        <v>167</v>
      </c>
    </row>
    <row r="570" s="2" customFormat="1" ht="24" customHeight="1">
      <c r="A570" s="39"/>
      <c r="B570" s="40"/>
      <c r="C570" s="219" t="s">
        <v>669</v>
      </c>
      <c r="D570" s="219" t="s">
        <v>170</v>
      </c>
      <c r="E570" s="220" t="s">
        <v>670</v>
      </c>
      <c r="F570" s="221" t="s">
        <v>671</v>
      </c>
      <c r="G570" s="222" t="s">
        <v>561</v>
      </c>
      <c r="H570" s="223">
        <v>1</v>
      </c>
      <c r="I570" s="224"/>
      <c r="J570" s="225">
        <f>ROUND(I570*H570,2)</f>
        <v>0</v>
      </c>
      <c r="K570" s="221" t="s">
        <v>174</v>
      </c>
      <c r="L570" s="45"/>
      <c r="M570" s="226" t="s">
        <v>40</v>
      </c>
      <c r="N570" s="227" t="s">
        <v>48</v>
      </c>
      <c r="O570" s="85"/>
      <c r="P570" s="228">
        <f>O570*H570</f>
        <v>0</v>
      </c>
      <c r="Q570" s="228">
        <v>0.0019599999999999999</v>
      </c>
      <c r="R570" s="228">
        <f>Q570*H570</f>
        <v>0.0019599999999999999</v>
      </c>
      <c r="S570" s="228">
        <v>0</v>
      </c>
      <c r="T570" s="229">
        <f>S570*H570</f>
        <v>0</v>
      </c>
      <c r="U570" s="39"/>
      <c r="V570" s="39"/>
      <c r="W570" s="39"/>
      <c r="X570" s="39"/>
      <c r="Y570" s="39"/>
      <c r="Z570" s="39"/>
      <c r="AA570" s="39"/>
      <c r="AB570" s="39"/>
      <c r="AC570" s="39"/>
      <c r="AD570" s="39"/>
      <c r="AE570" s="39"/>
      <c r="AR570" s="230" t="s">
        <v>301</v>
      </c>
      <c r="AT570" s="230" t="s">
        <v>170</v>
      </c>
      <c r="AU570" s="230" t="s">
        <v>87</v>
      </c>
      <c r="AY570" s="18" t="s">
        <v>167</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301</v>
      </c>
      <c r="BM570" s="230" t="s">
        <v>672</v>
      </c>
    </row>
    <row r="571" s="2" customFormat="1">
      <c r="A571" s="39"/>
      <c r="B571" s="40"/>
      <c r="C571" s="41"/>
      <c r="D571" s="232" t="s">
        <v>177</v>
      </c>
      <c r="E571" s="41"/>
      <c r="F571" s="233" t="s">
        <v>673</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177</v>
      </c>
      <c r="AU571" s="18" t="s">
        <v>87</v>
      </c>
    </row>
    <row r="572" s="2" customFormat="1">
      <c r="A572" s="39"/>
      <c r="B572" s="40"/>
      <c r="C572" s="41"/>
      <c r="D572" s="232" t="s">
        <v>179</v>
      </c>
      <c r="E572" s="41"/>
      <c r="F572" s="236" t="s">
        <v>674</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179</v>
      </c>
      <c r="AU572" s="18" t="s">
        <v>87</v>
      </c>
    </row>
    <row r="573" s="2" customFormat="1" ht="16.5" customHeight="1">
      <c r="A573" s="39"/>
      <c r="B573" s="40"/>
      <c r="C573" s="219" t="s">
        <v>675</v>
      </c>
      <c r="D573" s="219" t="s">
        <v>170</v>
      </c>
      <c r="E573" s="220" t="s">
        <v>676</v>
      </c>
      <c r="F573" s="221" t="s">
        <v>677</v>
      </c>
      <c r="G573" s="222" t="s">
        <v>561</v>
      </c>
      <c r="H573" s="223">
        <v>1</v>
      </c>
      <c r="I573" s="224"/>
      <c r="J573" s="225">
        <f>ROUND(I573*H573,2)</f>
        <v>0</v>
      </c>
      <c r="K573" s="221" t="s">
        <v>174</v>
      </c>
      <c r="L573" s="45"/>
      <c r="M573" s="226" t="s">
        <v>40</v>
      </c>
      <c r="N573" s="227" t="s">
        <v>48</v>
      </c>
      <c r="O573" s="85"/>
      <c r="P573" s="228">
        <f>O573*H573</f>
        <v>0</v>
      </c>
      <c r="Q573" s="228">
        <v>0.0018400000000000001</v>
      </c>
      <c r="R573" s="228">
        <f>Q573*H573</f>
        <v>0.0018400000000000001</v>
      </c>
      <c r="S573" s="228">
        <v>0</v>
      </c>
      <c r="T573" s="229">
        <f>S573*H573</f>
        <v>0</v>
      </c>
      <c r="U573" s="39"/>
      <c r="V573" s="39"/>
      <c r="W573" s="39"/>
      <c r="X573" s="39"/>
      <c r="Y573" s="39"/>
      <c r="Z573" s="39"/>
      <c r="AA573" s="39"/>
      <c r="AB573" s="39"/>
      <c r="AC573" s="39"/>
      <c r="AD573" s="39"/>
      <c r="AE573" s="39"/>
      <c r="AR573" s="230" t="s">
        <v>301</v>
      </c>
      <c r="AT573" s="230" t="s">
        <v>170</v>
      </c>
      <c r="AU573" s="230" t="s">
        <v>87</v>
      </c>
      <c r="AY573" s="18" t="s">
        <v>167</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301</v>
      </c>
      <c r="BM573" s="230" t="s">
        <v>678</v>
      </c>
    </row>
    <row r="574" s="2" customFormat="1">
      <c r="A574" s="39"/>
      <c r="B574" s="40"/>
      <c r="C574" s="41"/>
      <c r="D574" s="232" t="s">
        <v>177</v>
      </c>
      <c r="E574" s="41"/>
      <c r="F574" s="233" t="s">
        <v>679</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177</v>
      </c>
      <c r="AU574" s="18" t="s">
        <v>87</v>
      </c>
    </row>
    <row r="575" s="2" customFormat="1">
      <c r="A575" s="39"/>
      <c r="B575" s="40"/>
      <c r="C575" s="41"/>
      <c r="D575" s="232" t="s">
        <v>179</v>
      </c>
      <c r="E575" s="41"/>
      <c r="F575" s="236" t="s">
        <v>680</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179</v>
      </c>
      <c r="AU575" s="18" t="s">
        <v>87</v>
      </c>
    </row>
    <row r="576" s="2" customFormat="1" ht="24" customHeight="1">
      <c r="A576" s="39"/>
      <c r="B576" s="40"/>
      <c r="C576" s="219" t="s">
        <v>681</v>
      </c>
      <c r="D576" s="219" t="s">
        <v>170</v>
      </c>
      <c r="E576" s="220" t="s">
        <v>682</v>
      </c>
      <c r="F576" s="221" t="s">
        <v>683</v>
      </c>
      <c r="G576" s="222" t="s">
        <v>561</v>
      </c>
      <c r="H576" s="223">
        <v>1</v>
      </c>
      <c r="I576" s="224"/>
      <c r="J576" s="225">
        <f>ROUND(I576*H576,2)</f>
        <v>0</v>
      </c>
      <c r="K576" s="221" t="s">
        <v>174</v>
      </c>
      <c r="L576" s="45"/>
      <c r="M576" s="226" t="s">
        <v>40</v>
      </c>
      <c r="N576" s="227" t="s">
        <v>48</v>
      </c>
      <c r="O576" s="85"/>
      <c r="P576" s="228">
        <f>O576*H576</f>
        <v>0</v>
      </c>
      <c r="Q576" s="228">
        <v>0.0019599999999999999</v>
      </c>
      <c r="R576" s="228">
        <f>Q576*H576</f>
        <v>0.0019599999999999999</v>
      </c>
      <c r="S576" s="228">
        <v>0</v>
      </c>
      <c r="T576" s="229">
        <f>S576*H576</f>
        <v>0</v>
      </c>
      <c r="U576" s="39"/>
      <c r="V576" s="39"/>
      <c r="W576" s="39"/>
      <c r="X576" s="39"/>
      <c r="Y576" s="39"/>
      <c r="Z576" s="39"/>
      <c r="AA576" s="39"/>
      <c r="AB576" s="39"/>
      <c r="AC576" s="39"/>
      <c r="AD576" s="39"/>
      <c r="AE576" s="39"/>
      <c r="AR576" s="230" t="s">
        <v>301</v>
      </c>
      <c r="AT576" s="230" t="s">
        <v>170</v>
      </c>
      <c r="AU576" s="230" t="s">
        <v>87</v>
      </c>
      <c r="AY576" s="18" t="s">
        <v>167</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301</v>
      </c>
      <c r="BM576" s="230" t="s">
        <v>684</v>
      </c>
    </row>
    <row r="577" s="2" customFormat="1">
      <c r="A577" s="39"/>
      <c r="B577" s="40"/>
      <c r="C577" s="41"/>
      <c r="D577" s="232" t="s">
        <v>177</v>
      </c>
      <c r="E577" s="41"/>
      <c r="F577" s="233" t="s">
        <v>685</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177</v>
      </c>
      <c r="AU577" s="18" t="s">
        <v>87</v>
      </c>
    </row>
    <row r="578" s="2" customFormat="1" ht="16.5" customHeight="1">
      <c r="A578" s="39"/>
      <c r="B578" s="40"/>
      <c r="C578" s="219" t="s">
        <v>686</v>
      </c>
      <c r="D578" s="219" t="s">
        <v>170</v>
      </c>
      <c r="E578" s="220" t="s">
        <v>687</v>
      </c>
      <c r="F578" s="221" t="s">
        <v>688</v>
      </c>
      <c r="G578" s="222" t="s">
        <v>291</v>
      </c>
      <c r="H578" s="223">
        <v>1</v>
      </c>
      <c r="I578" s="224"/>
      <c r="J578" s="225">
        <f>ROUND(I578*H578,2)</f>
        <v>0</v>
      </c>
      <c r="K578" s="221" t="s">
        <v>174</v>
      </c>
      <c r="L578" s="45"/>
      <c r="M578" s="226" t="s">
        <v>40</v>
      </c>
      <c r="N578" s="227" t="s">
        <v>48</v>
      </c>
      <c r="O578" s="85"/>
      <c r="P578" s="228">
        <f>O578*H578</f>
        <v>0</v>
      </c>
      <c r="Q578" s="228">
        <v>0.00031</v>
      </c>
      <c r="R578" s="228">
        <f>Q578*H578</f>
        <v>0.00031</v>
      </c>
      <c r="S578" s="228">
        <v>0</v>
      </c>
      <c r="T578" s="229">
        <f>S578*H578</f>
        <v>0</v>
      </c>
      <c r="U578" s="39"/>
      <c r="V578" s="39"/>
      <c r="W578" s="39"/>
      <c r="X578" s="39"/>
      <c r="Y578" s="39"/>
      <c r="Z578" s="39"/>
      <c r="AA578" s="39"/>
      <c r="AB578" s="39"/>
      <c r="AC578" s="39"/>
      <c r="AD578" s="39"/>
      <c r="AE578" s="39"/>
      <c r="AR578" s="230" t="s">
        <v>301</v>
      </c>
      <c r="AT578" s="230" t="s">
        <v>170</v>
      </c>
      <c r="AU578" s="230" t="s">
        <v>87</v>
      </c>
      <c r="AY578" s="18" t="s">
        <v>167</v>
      </c>
      <c r="BE578" s="231">
        <f>IF(N578="základní",J578,0)</f>
        <v>0</v>
      </c>
      <c r="BF578" s="231">
        <f>IF(N578="snížená",J578,0)</f>
        <v>0</v>
      </c>
      <c r="BG578" s="231">
        <f>IF(N578="zákl. přenesená",J578,0)</f>
        <v>0</v>
      </c>
      <c r="BH578" s="231">
        <f>IF(N578="sníž. přenesená",J578,0)</f>
        <v>0</v>
      </c>
      <c r="BI578" s="231">
        <f>IF(N578="nulová",J578,0)</f>
        <v>0</v>
      </c>
      <c r="BJ578" s="18" t="s">
        <v>85</v>
      </c>
      <c r="BK578" s="231">
        <f>ROUND(I578*H578,2)</f>
        <v>0</v>
      </c>
      <c r="BL578" s="18" t="s">
        <v>301</v>
      </c>
      <c r="BM578" s="230" t="s">
        <v>689</v>
      </c>
    </row>
    <row r="579" s="2" customFormat="1">
      <c r="A579" s="39"/>
      <c r="B579" s="40"/>
      <c r="C579" s="41"/>
      <c r="D579" s="232" t="s">
        <v>177</v>
      </c>
      <c r="E579" s="41"/>
      <c r="F579" s="233" t="s">
        <v>688</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177</v>
      </c>
      <c r="AU579" s="18" t="s">
        <v>87</v>
      </c>
    </row>
    <row r="580" s="2" customFormat="1" ht="24" customHeight="1">
      <c r="A580" s="39"/>
      <c r="B580" s="40"/>
      <c r="C580" s="269" t="s">
        <v>690</v>
      </c>
      <c r="D580" s="269" t="s">
        <v>297</v>
      </c>
      <c r="E580" s="270" t="s">
        <v>691</v>
      </c>
      <c r="F580" s="271" t="s">
        <v>692</v>
      </c>
      <c r="G580" s="272" t="s">
        <v>291</v>
      </c>
      <c r="H580" s="273">
        <v>1</v>
      </c>
      <c r="I580" s="274"/>
      <c r="J580" s="275">
        <f>ROUND(I580*H580,2)</f>
        <v>0</v>
      </c>
      <c r="K580" s="271" t="s">
        <v>174</v>
      </c>
      <c r="L580" s="276"/>
      <c r="M580" s="277" t="s">
        <v>40</v>
      </c>
      <c r="N580" s="278" t="s">
        <v>48</v>
      </c>
      <c r="O580" s="85"/>
      <c r="P580" s="228">
        <f>O580*H580</f>
        <v>0</v>
      </c>
      <c r="Q580" s="228">
        <v>0.0060000000000000001</v>
      </c>
      <c r="R580" s="228">
        <f>Q580*H580</f>
        <v>0.0060000000000000001</v>
      </c>
      <c r="S580" s="228">
        <v>0</v>
      </c>
      <c r="T580" s="229">
        <f>S580*H580</f>
        <v>0</v>
      </c>
      <c r="U580" s="39"/>
      <c r="V580" s="39"/>
      <c r="W580" s="39"/>
      <c r="X580" s="39"/>
      <c r="Y580" s="39"/>
      <c r="Z580" s="39"/>
      <c r="AA580" s="39"/>
      <c r="AB580" s="39"/>
      <c r="AC580" s="39"/>
      <c r="AD580" s="39"/>
      <c r="AE580" s="39"/>
      <c r="AR580" s="230" t="s">
        <v>407</v>
      </c>
      <c r="AT580" s="230" t="s">
        <v>297</v>
      </c>
      <c r="AU580" s="230" t="s">
        <v>87</v>
      </c>
      <c r="AY580" s="18" t="s">
        <v>167</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301</v>
      </c>
      <c r="BM580" s="230" t="s">
        <v>693</v>
      </c>
    </row>
    <row r="581" s="2" customFormat="1">
      <c r="A581" s="39"/>
      <c r="B581" s="40"/>
      <c r="C581" s="41"/>
      <c r="D581" s="232" t="s">
        <v>177</v>
      </c>
      <c r="E581" s="41"/>
      <c r="F581" s="233" t="s">
        <v>692</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177</v>
      </c>
      <c r="AU581" s="18" t="s">
        <v>87</v>
      </c>
    </row>
    <row r="582" s="2" customFormat="1" ht="24" customHeight="1">
      <c r="A582" s="39"/>
      <c r="B582" s="40"/>
      <c r="C582" s="219" t="s">
        <v>694</v>
      </c>
      <c r="D582" s="219" t="s">
        <v>170</v>
      </c>
      <c r="E582" s="220" t="s">
        <v>695</v>
      </c>
      <c r="F582" s="221" t="s">
        <v>696</v>
      </c>
      <c r="G582" s="222" t="s">
        <v>398</v>
      </c>
      <c r="H582" s="223">
        <v>0.12</v>
      </c>
      <c r="I582" s="224"/>
      <c r="J582" s="225">
        <f>ROUND(I582*H582,2)</f>
        <v>0</v>
      </c>
      <c r="K582" s="221" t="s">
        <v>174</v>
      </c>
      <c r="L582" s="45"/>
      <c r="M582" s="226" t="s">
        <v>40</v>
      </c>
      <c r="N582" s="227" t="s">
        <v>48</v>
      </c>
      <c r="O582" s="85"/>
      <c r="P582" s="228">
        <f>O582*H582</f>
        <v>0</v>
      </c>
      <c r="Q582" s="228">
        <v>0</v>
      </c>
      <c r="R582" s="228">
        <f>Q582*H582</f>
        <v>0</v>
      </c>
      <c r="S582" s="228">
        <v>0</v>
      </c>
      <c r="T582" s="229">
        <f>S582*H582</f>
        <v>0</v>
      </c>
      <c r="U582" s="39"/>
      <c r="V582" s="39"/>
      <c r="W582" s="39"/>
      <c r="X582" s="39"/>
      <c r="Y582" s="39"/>
      <c r="Z582" s="39"/>
      <c r="AA582" s="39"/>
      <c r="AB582" s="39"/>
      <c r="AC582" s="39"/>
      <c r="AD582" s="39"/>
      <c r="AE582" s="39"/>
      <c r="AR582" s="230" t="s">
        <v>301</v>
      </c>
      <c r="AT582" s="230" t="s">
        <v>170</v>
      </c>
      <c r="AU582" s="230" t="s">
        <v>87</v>
      </c>
      <c r="AY582" s="18" t="s">
        <v>167</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301</v>
      </c>
      <c r="BM582" s="230" t="s">
        <v>697</v>
      </c>
    </row>
    <row r="583" s="2" customFormat="1">
      <c r="A583" s="39"/>
      <c r="B583" s="40"/>
      <c r="C583" s="41"/>
      <c r="D583" s="232" t="s">
        <v>177</v>
      </c>
      <c r="E583" s="41"/>
      <c r="F583" s="233" t="s">
        <v>698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177</v>
      </c>
      <c r="AU583" s="18" t="s">
        <v>87</v>
      </c>
    </row>
    <row r="584" s="2" customFormat="1">
      <c r="A584" s="39"/>
      <c r="B584" s="40"/>
      <c r="C584" s="41"/>
      <c r="D584" s="232" t="s">
        <v>179</v>
      </c>
      <c r="E584" s="41"/>
      <c r="F584" s="236" t="s">
        <v>699</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179</v>
      </c>
      <c r="AU584" s="18" t="s">
        <v>87</v>
      </c>
    </row>
    <row r="585" s="2" customFormat="1" ht="24" customHeight="1">
      <c r="A585" s="39"/>
      <c r="B585" s="40"/>
      <c r="C585" s="219" t="s">
        <v>700</v>
      </c>
      <c r="D585" s="219" t="s">
        <v>170</v>
      </c>
      <c r="E585" s="220" t="s">
        <v>701</v>
      </c>
      <c r="F585" s="221" t="s">
        <v>702</v>
      </c>
      <c r="G585" s="222" t="s">
        <v>398</v>
      </c>
      <c r="H585" s="223">
        <v>0.12</v>
      </c>
      <c r="I585" s="224"/>
      <c r="J585" s="225">
        <f>ROUND(I585*H585,2)</f>
        <v>0</v>
      </c>
      <c r="K585" s="221" t="s">
        <v>174</v>
      </c>
      <c r="L585" s="45"/>
      <c r="M585" s="226" t="s">
        <v>40</v>
      </c>
      <c r="N585" s="227" t="s">
        <v>48</v>
      </c>
      <c r="O585" s="85"/>
      <c r="P585" s="228">
        <f>O585*H585</f>
        <v>0</v>
      </c>
      <c r="Q585" s="228">
        <v>0</v>
      </c>
      <c r="R585" s="228">
        <f>Q585*H585</f>
        <v>0</v>
      </c>
      <c r="S585" s="228">
        <v>0</v>
      </c>
      <c r="T585" s="229">
        <f>S585*H585</f>
        <v>0</v>
      </c>
      <c r="U585" s="39"/>
      <c r="V585" s="39"/>
      <c r="W585" s="39"/>
      <c r="X585" s="39"/>
      <c r="Y585" s="39"/>
      <c r="Z585" s="39"/>
      <c r="AA585" s="39"/>
      <c r="AB585" s="39"/>
      <c r="AC585" s="39"/>
      <c r="AD585" s="39"/>
      <c r="AE585" s="39"/>
      <c r="AR585" s="230" t="s">
        <v>301</v>
      </c>
      <c r="AT585" s="230" t="s">
        <v>170</v>
      </c>
      <c r="AU585" s="230" t="s">
        <v>87</v>
      </c>
      <c r="AY585" s="18" t="s">
        <v>167</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301</v>
      </c>
      <c r="BM585" s="230" t="s">
        <v>703</v>
      </c>
    </row>
    <row r="586" s="2" customFormat="1">
      <c r="A586" s="39"/>
      <c r="B586" s="40"/>
      <c r="C586" s="41"/>
      <c r="D586" s="232" t="s">
        <v>177</v>
      </c>
      <c r="E586" s="41"/>
      <c r="F586" s="233" t="s">
        <v>704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177</v>
      </c>
      <c r="AU586" s="18" t="s">
        <v>87</v>
      </c>
    </row>
    <row r="587" s="2" customFormat="1">
      <c r="A587" s="39"/>
      <c r="B587" s="40"/>
      <c r="C587" s="41"/>
      <c r="D587" s="232" t="s">
        <v>179</v>
      </c>
      <c r="E587" s="41"/>
      <c r="F587" s="236" t="s">
        <v>699</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179</v>
      </c>
      <c r="AU587" s="18" t="s">
        <v>87</v>
      </c>
    </row>
    <row r="588" s="2" customFormat="1" ht="24" customHeight="1">
      <c r="A588" s="39"/>
      <c r="B588" s="40"/>
      <c r="C588" s="219" t="s">
        <v>705</v>
      </c>
      <c r="D588" s="219" t="s">
        <v>170</v>
      </c>
      <c r="E588" s="220" t="s">
        <v>706</v>
      </c>
      <c r="F588" s="221" t="s">
        <v>707</v>
      </c>
      <c r="G588" s="222" t="s">
        <v>398</v>
      </c>
      <c r="H588" s="223">
        <v>0.12</v>
      </c>
      <c r="I588" s="224"/>
      <c r="J588" s="225">
        <f>ROUND(I588*H588,2)</f>
        <v>0</v>
      </c>
      <c r="K588" s="221" t="s">
        <v>174</v>
      </c>
      <c r="L588" s="45"/>
      <c r="M588" s="226" t="s">
        <v>40</v>
      </c>
      <c r="N588" s="227" t="s">
        <v>48</v>
      </c>
      <c r="O588" s="85"/>
      <c r="P588" s="228">
        <f>O588*H588</f>
        <v>0</v>
      </c>
      <c r="Q588" s="228">
        <v>0</v>
      </c>
      <c r="R588" s="228">
        <f>Q588*H588</f>
        <v>0</v>
      </c>
      <c r="S588" s="228">
        <v>0</v>
      </c>
      <c r="T588" s="229">
        <f>S588*H588</f>
        <v>0</v>
      </c>
      <c r="U588" s="39"/>
      <c r="V588" s="39"/>
      <c r="W588" s="39"/>
      <c r="X588" s="39"/>
      <c r="Y588" s="39"/>
      <c r="Z588" s="39"/>
      <c r="AA588" s="39"/>
      <c r="AB588" s="39"/>
      <c r="AC588" s="39"/>
      <c r="AD588" s="39"/>
      <c r="AE588" s="39"/>
      <c r="AR588" s="230" t="s">
        <v>301</v>
      </c>
      <c r="AT588" s="230" t="s">
        <v>170</v>
      </c>
      <c r="AU588" s="230" t="s">
        <v>87</v>
      </c>
      <c r="AY588" s="18" t="s">
        <v>167</v>
      </c>
      <c r="BE588" s="231">
        <f>IF(N588="základní",J588,0)</f>
        <v>0</v>
      </c>
      <c r="BF588" s="231">
        <f>IF(N588="snížená",J588,0)</f>
        <v>0</v>
      </c>
      <c r="BG588" s="231">
        <f>IF(N588="zákl. přenesená",J588,0)</f>
        <v>0</v>
      </c>
      <c r="BH588" s="231">
        <f>IF(N588="sníž. přenesená",J588,0)</f>
        <v>0</v>
      </c>
      <c r="BI588" s="231">
        <f>IF(N588="nulová",J588,0)</f>
        <v>0</v>
      </c>
      <c r="BJ588" s="18" t="s">
        <v>85</v>
      </c>
      <c r="BK588" s="231">
        <f>ROUND(I588*H588,2)</f>
        <v>0</v>
      </c>
      <c r="BL588" s="18" t="s">
        <v>301</v>
      </c>
      <c r="BM588" s="230" t="s">
        <v>708</v>
      </c>
    </row>
    <row r="589" s="2" customFormat="1">
      <c r="A589" s="39"/>
      <c r="B589" s="40"/>
      <c r="C589" s="41"/>
      <c r="D589" s="232" t="s">
        <v>177</v>
      </c>
      <c r="E589" s="41"/>
      <c r="F589" s="233" t="s">
        <v>709</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177</v>
      </c>
      <c r="AU589" s="18" t="s">
        <v>87</v>
      </c>
    </row>
    <row r="590" s="2" customFormat="1">
      <c r="A590" s="39"/>
      <c r="B590" s="40"/>
      <c r="C590" s="41"/>
      <c r="D590" s="232" t="s">
        <v>179</v>
      </c>
      <c r="E590" s="41"/>
      <c r="F590" s="236" t="s">
        <v>699</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179</v>
      </c>
      <c r="AU590" s="18" t="s">
        <v>87</v>
      </c>
    </row>
    <row r="591" s="12" customFormat="1" ht="22.8" customHeight="1">
      <c r="A591" s="12"/>
      <c r="B591" s="203"/>
      <c r="C591" s="204"/>
      <c r="D591" s="205" t="s">
        <v>76</v>
      </c>
      <c r="E591" s="217" t="s">
        <v>710</v>
      </c>
      <c r="F591" s="217" t="s">
        <v>711</v>
      </c>
      <c r="G591" s="204"/>
      <c r="H591" s="204"/>
      <c r="I591" s="207"/>
      <c r="J591" s="218">
        <f>BK591</f>
        <v>0</v>
      </c>
      <c r="K591" s="204"/>
      <c r="L591" s="209"/>
      <c r="M591" s="210"/>
      <c r="N591" s="211"/>
      <c r="O591" s="211"/>
      <c r="P591" s="212">
        <f>SUM(P592:P618)</f>
        <v>0</v>
      </c>
      <c r="Q591" s="211"/>
      <c r="R591" s="212">
        <f>SUM(R592:R618)</f>
        <v>0.013397999999999999</v>
      </c>
      <c r="S591" s="211"/>
      <c r="T591" s="213">
        <f>SUM(T592:T618)</f>
        <v>0.044195999999999999</v>
      </c>
      <c r="U591" s="12"/>
      <c r="V591" s="12"/>
      <c r="W591" s="12"/>
      <c r="X591" s="12"/>
      <c r="Y591" s="12"/>
      <c r="Z591" s="12"/>
      <c r="AA591" s="12"/>
      <c r="AB591" s="12"/>
      <c r="AC591" s="12"/>
      <c r="AD591" s="12"/>
      <c r="AE591" s="12"/>
      <c r="AR591" s="214" t="s">
        <v>87</v>
      </c>
      <c r="AT591" s="215" t="s">
        <v>76</v>
      </c>
      <c r="AU591" s="215" t="s">
        <v>85</v>
      </c>
      <c r="AY591" s="214" t="s">
        <v>167</v>
      </c>
      <c r="BK591" s="216">
        <f>SUM(BK592:BK618)</f>
        <v>0</v>
      </c>
    </row>
    <row r="592" s="2" customFormat="1" ht="16.5" customHeight="1">
      <c r="A592" s="39"/>
      <c r="B592" s="40"/>
      <c r="C592" s="219" t="s">
        <v>712</v>
      </c>
      <c r="D592" s="219" t="s">
        <v>170</v>
      </c>
      <c r="E592" s="220" t="s">
        <v>713</v>
      </c>
      <c r="F592" s="221" t="s">
        <v>714</v>
      </c>
      <c r="G592" s="222" t="s">
        <v>187</v>
      </c>
      <c r="H592" s="223">
        <v>17.399999999999999</v>
      </c>
      <c r="I592" s="224"/>
      <c r="J592" s="225">
        <f>ROUND(I592*H592,2)</f>
        <v>0</v>
      </c>
      <c r="K592" s="221" t="s">
        <v>174</v>
      </c>
      <c r="L592" s="45"/>
      <c r="M592" s="226" t="s">
        <v>40</v>
      </c>
      <c r="N592" s="227" t="s">
        <v>48</v>
      </c>
      <c r="O592" s="85"/>
      <c r="P592" s="228">
        <f>O592*H592</f>
        <v>0</v>
      </c>
      <c r="Q592" s="228">
        <v>4.0000000000000003E-05</v>
      </c>
      <c r="R592" s="228">
        <f>Q592*H592</f>
        <v>0.000696</v>
      </c>
      <c r="S592" s="228">
        <v>0.0025400000000000002</v>
      </c>
      <c r="T592" s="229">
        <f>S592*H592</f>
        <v>0.044195999999999999</v>
      </c>
      <c r="U592" s="39"/>
      <c r="V592" s="39"/>
      <c r="W592" s="39"/>
      <c r="X592" s="39"/>
      <c r="Y592" s="39"/>
      <c r="Z592" s="39"/>
      <c r="AA592" s="39"/>
      <c r="AB592" s="39"/>
      <c r="AC592" s="39"/>
      <c r="AD592" s="39"/>
      <c r="AE592" s="39"/>
      <c r="AR592" s="230" t="s">
        <v>301</v>
      </c>
      <c r="AT592" s="230" t="s">
        <v>170</v>
      </c>
      <c r="AU592" s="230" t="s">
        <v>87</v>
      </c>
      <c r="AY592" s="18" t="s">
        <v>167</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301</v>
      </c>
      <c r="BM592" s="230" t="s">
        <v>715</v>
      </c>
    </row>
    <row r="593" s="2" customFormat="1">
      <c r="A593" s="39"/>
      <c r="B593" s="40"/>
      <c r="C593" s="41"/>
      <c r="D593" s="232" t="s">
        <v>177</v>
      </c>
      <c r="E593" s="41"/>
      <c r="F593" s="233" t="s">
        <v>716</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177</v>
      </c>
      <c r="AU593" s="18" t="s">
        <v>87</v>
      </c>
    </row>
    <row r="594" s="14" customFormat="1">
      <c r="A594" s="14"/>
      <c r="B594" s="247"/>
      <c r="C594" s="248"/>
      <c r="D594" s="232" t="s">
        <v>181</v>
      </c>
      <c r="E594" s="249" t="s">
        <v>40</v>
      </c>
      <c r="F594" s="250" t="s">
        <v>717</v>
      </c>
      <c r="G594" s="248"/>
      <c r="H594" s="251">
        <v>11</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181</v>
      </c>
      <c r="AU594" s="257" t="s">
        <v>87</v>
      </c>
      <c r="AV594" s="14" t="s">
        <v>87</v>
      </c>
      <c r="AW594" s="14" t="s">
        <v>38</v>
      </c>
      <c r="AX594" s="14" t="s">
        <v>77</v>
      </c>
      <c r="AY594" s="257" t="s">
        <v>167</v>
      </c>
    </row>
    <row r="595" s="14" customFormat="1">
      <c r="A595" s="14"/>
      <c r="B595" s="247"/>
      <c r="C595" s="248"/>
      <c r="D595" s="232" t="s">
        <v>181</v>
      </c>
      <c r="E595" s="249" t="s">
        <v>40</v>
      </c>
      <c r="F595" s="250" t="s">
        <v>480</v>
      </c>
      <c r="G595" s="248"/>
      <c r="H595" s="251">
        <v>6.4000000000000004</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181</v>
      </c>
      <c r="AU595" s="257" t="s">
        <v>87</v>
      </c>
      <c r="AV595" s="14" t="s">
        <v>87</v>
      </c>
      <c r="AW595" s="14" t="s">
        <v>38</v>
      </c>
      <c r="AX595" s="14" t="s">
        <v>77</v>
      </c>
      <c r="AY595" s="257" t="s">
        <v>167</v>
      </c>
    </row>
    <row r="596" s="15" customFormat="1">
      <c r="A596" s="15"/>
      <c r="B596" s="258"/>
      <c r="C596" s="259"/>
      <c r="D596" s="232" t="s">
        <v>181</v>
      </c>
      <c r="E596" s="260" t="s">
        <v>40</v>
      </c>
      <c r="F596" s="261" t="s">
        <v>184</v>
      </c>
      <c r="G596" s="259"/>
      <c r="H596" s="262">
        <v>17.399999999999999</v>
      </c>
      <c r="I596" s="263"/>
      <c r="J596" s="259"/>
      <c r="K596" s="259"/>
      <c r="L596" s="264"/>
      <c r="M596" s="265"/>
      <c r="N596" s="266"/>
      <c r="O596" s="266"/>
      <c r="P596" s="266"/>
      <c r="Q596" s="266"/>
      <c r="R596" s="266"/>
      <c r="S596" s="266"/>
      <c r="T596" s="267"/>
      <c r="U596" s="15"/>
      <c r="V596" s="15"/>
      <c r="W596" s="15"/>
      <c r="X596" s="15"/>
      <c r="Y596" s="15"/>
      <c r="Z596" s="15"/>
      <c r="AA596" s="15"/>
      <c r="AB596" s="15"/>
      <c r="AC596" s="15"/>
      <c r="AD596" s="15"/>
      <c r="AE596" s="15"/>
      <c r="AT596" s="268" t="s">
        <v>181</v>
      </c>
      <c r="AU596" s="268" t="s">
        <v>87</v>
      </c>
      <c r="AV596" s="15" t="s">
        <v>175</v>
      </c>
      <c r="AW596" s="15" t="s">
        <v>38</v>
      </c>
      <c r="AX596" s="15" t="s">
        <v>85</v>
      </c>
      <c r="AY596" s="268" t="s">
        <v>167</v>
      </c>
    </row>
    <row r="597" s="2" customFormat="1" ht="24" customHeight="1">
      <c r="A597" s="39"/>
      <c r="B597" s="40"/>
      <c r="C597" s="219" t="s">
        <v>718</v>
      </c>
      <c r="D597" s="219" t="s">
        <v>170</v>
      </c>
      <c r="E597" s="220" t="s">
        <v>719</v>
      </c>
      <c r="F597" s="221" t="s">
        <v>720</v>
      </c>
      <c r="G597" s="222" t="s">
        <v>187</v>
      </c>
      <c r="H597" s="223">
        <v>17.399999999999999</v>
      </c>
      <c r="I597" s="224"/>
      <c r="J597" s="225">
        <f>ROUND(I597*H597,2)</f>
        <v>0</v>
      </c>
      <c r="K597" s="221" t="s">
        <v>174</v>
      </c>
      <c r="L597" s="45"/>
      <c r="M597" s="226" t="s">
        <v>40</v>
      </c>
      <c r="N597" s="227" t="s">
        <v>48</v>
      </c>
      <c r="O597" s="85"/>
      <c r="P597" s="228">
        <f>O597*H597</f>
        <v>0</v>
      </c>
      <c r="Q597" s="228">
        <v>0.00056999999999999998</v>
      </c>
      <c r="R597" s="228">
        <f>Q597*H597</f>
        <v>0.009917999999999998</v>
      </c>
      <c r="S597" s="228">
        <v>0</v>
      </c>
      <c r="T597" s="229">
        <f>S597*H597</f>
        <v>0</v>
      </c>
      <c r="U597" s="39"/>
      <c r="V597" s="39"/>
      <c r="W597" s="39"/>
      <c r="X597" s="39"/>
      <c r="Y597" s="39"/>
      <c r="Z597" s="39"/>
      <c r="AA597" s="39"/>
      <c r="AB597" s="39"/>
      <c r="AC597" s="39"/>
      <c r="AD597" s="39"/>
      <c r="AE597" s="39"/>
      <c r="AR597" s="230" t="s">
        <v>301</v>
      </c>
      <c r="AT597" s="230" t="s">
        <v>170</v>
      </c>
      <c r="AU597" s="230" t="s">
        <v>87</v>
      </c>
      <c r="AY597" s="18" t="s">
        <v>167</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301</v>
      </c>
      <c r="BM597" s="230" t="s">
        <v>721</v>
      </c>
    </row>
    <row r="598" s="2" customFormat="1">
      <c r="A598" s="39"/>
      <c r="B598" s="40"/>
      <c r="C598" s="41"/>
      <c r="D598" s="232" t="s">
        <v>177</v>
      </c>
      <c r="E598" s="41"/>
      <c r="F598" s="233" t="s">
        <v>722</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177</v>
      </c>
      <c r="AU598" s="18" t="s">
        <v>87</v>
      </c>
    </row>
    <row r="599" s="14" customFormat="1">
      <c r="A599" s="14"/>
      <c r="B599" s="247"/>
      <c r="C599" s="248"/>
      <c r="D599" s="232" t="s">
        <v>181</v>
      </c>
      <c r="E599" s="249" t="s">
        <v>40</v>
      </c>
      <c r="F599" s="250" t="s">
        <v>717</v>
      </c>
      <c r="G599" s="248"/>
      <c r="H599" s="251">
        <v>11</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181</v>
      </c>
      <c r="AU599" s="257" t="s">
        <v>87</v>
      </c>
      <c r="AV599" s="14" t="s">
        <v>87</v>
      </c>
      <c r="AW599" s="14" t="s">
        <v>38</v>
      </c>
      <c r="AX599" s="14" t="s">
        <v>77</v>
      </c>
      <c r="AY599" s="257" t="s">
        <v>167</v>
      </c>
    </row>
    <row r="600" s="14" customFormat="1">
      <c r="A600" s="14"/>
      <c r="B600" s="247"/>
      <c r="C600" s="248"/>
      <c r="D600" s="232" t="s">
        <v>181</v>
      </c>
      <c r="E600" s="249" t="s">
        <v>40</v>
      </c>
      <c r="F600" s="250" t="s">
        <v>480</v>
      </c>
      <c r="G600" s="248"/>
      <c r="H600" s="251">
        <v>6.4000000000000004</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181</v>
      </c>
      <c r="AU600" s="257" t="s">
        <v>87</v>
      </c>
      <c r="AV600" s="14" t="s">
        <v>87</v>
      </c>
      <c r="AW600" s="14" t="s">
        <v>38</v>
      </c>
      <c r="AX600" s="14" t="s">
        <v>77</v>
      </c>
      <c r="AY600" s="257" t="s">
        <v>167</v>
      </c>
    </row>
    <row r="601" s="15" customFormat="1">
      <c r="A601" s="15"/>
      <c r="B601" s="258"/>
      <c r="C601" s="259"/>
      <c r="D601" s="232" t="s">
        <v>181</v>
      </c>
      <c r="E601" s="260" t="s">
        <v>40</v>
      </c>
      <c r="F601" s="261" t="s">
        <v>184</v>
      </c>
      <c r="G601" s="259"/>
      <c r="H601" s="262">
        <v>17.399999999999999</v>
      </c>
      <c r="I601" s="263"/>
      <c r="J601" s="259"/>
      <c r="K601" s="259"/>
      <c r="L601" s="264"/>
      <c r="M601" s="265"/>
      <c r="N601" s="266"/>
      <c r="O601" s="266"/>
      <c r="P601" s="266"/>
      <c r="Q601" s="266"/>
      <c r="R601" s="266"/>
      <c r="S601" s="266"/>
      <c r="T601" s="267"/>
      <c r="U601" s="15"/>
      <c r="V601" s="15"/>
      <c r="W601" s="15"/>
      <c r="X601" s="15"/>
      <c r="Y601" s="15"/>
      <c r="Z601" s="15"/>
      <c r="AA601" s="15"/>
      <c r="AB601" s="15"/>
      <c r="AC601" s="15"/>
      <c r="AD601" s="15"/>
      <c r="AE601" s="15"/>
      <c r="AT601" s="268" t="s">
        <v>181</v>
      </c>
      <c r="AU601" s="268" t="s">
        <v>87</v>
      </c>
      <c r="AV601" s="15" t="s">
        <v>175</v>
      </c>
      <c r="AW601" s="15" t="s">
        <v>38</v>
      </c>
      <c r="AX601" s="15" t="s">
        <v>85</v>
      </c>
      <c r="AY601" s="268" t="s">
        <v>167</v>
      </c>
    </row>
    <row r="602" s="2" customFormat="1" ht="16.5" customHeight="1">
      <c r="A602" s="39"/>
      <c r="B602" s="40"/>
      <c r="C602" s="219" t="s">
        <v>723</v>
      </c>
      <c r="D602" s="219" t="s">
        <v>170</v>
      </c>
      <c r="E602" s="220" t="s">
        <v>724</v>
      </c>
      <c r="F602" s="221" t="s">
        <v>725</v>
      </c>
      <c r="G602" s="222" t="s">
        <v>187</v>
      </c>
      <c r="H602" s="223">
        <v>17.399999999999999</v>
      </c>
      <c r="I602" s="224"/>
      <c r="J602" s="225">
        <f>ROUND(I602*H602,2)</f>
        <v>0</v>
      </c>
      <c r="K602" s="221" t="s">
        <v>174</v>
      </c>
      <c r="L602" s="45"/>
      <c r="M602" s="226" t="s">
        <v>40</v>
      </c>
      <c r="N602" s="227" t="s">
        <v>48</v>
      </c>
      <c r="O602" s="85"/>
      <c r="P602" s="228">
        <f>O602*H602</f>
        <v>0</v>
      </c>
      <c r="Q602" s="228">
        <v>0</v>
      </c>
      <c r="R602" s="228">
        <f>Q602*H602</f>
        <v>0</v>
      </c>
      <c r="S602" s="228">
        <v>0</v>
      </c>
      <c r="T602" s="229">
        <f>S602*H602</f>
        <v>0</v>
      </c>
      <c r="U602" s="39"/>
      <c r="V602" s="39"/>
      <c r="W602" s="39"/>
      <c r="X602" s="39"/>
      <c r="Y602" s="39"/>
      <c r="Z602" s="39"/>
      <c r="AA602" s="39"/>
      <c r="AB602" s="39"/>
      <c r="AC602" s="39"/>
      <c r="AD602" s="39"/>
      <c r="AE602" s="39"/>
      <c r="AR602" s="230" t="s">
        <v>301</v>
      </c>
      <c r="AT602" s="230" t="s">
        <v>170</v>
      </c>
      <c r="AU602" s="230" t="s">
        <v>87</v>
      </c>
      <c r="AY602" s="18" t="s">
        <v>167</v>
      </c>
      <c r="BE602" s="231">
        <f>IF(N602="základní",J602,0)</f>
        <v>0</v>
      </c>
      <c r="BF602" s="231">
        <f>IF(N602="snížená",J602,0)</f>
        <v>0</v>
      </c>
      <c r="BG602" s="231">
        <f>IF(N602="zákl. přenesená",J602,0)</f>
        <v>0</v>
      </c>
      <c r="BH602" s="231">
        <f>IF(N602="sníž. přenesená",J602,0)</f>
        <v>0</v>
      </c>
      <c r="BI602" s="231">
        <f>IF(N602="nulová",J602,0)</f>
        <v>0</v>
      </c>
      <c r="BJ602" s="18" t="s">
        <v>85</v>
      </c>
      <c r="BK602" s="231">
        <f>ROUND(I602*H602,2)</f>
        <v>0</v>
      </c>
      <c r="BL602" s="18" t="s">
        <v>301</v>
      </c>
      <c r="BM602" s="230" t="s">
        <v>726</v>
      </c>
    </row>
    <row r="603" s="2" customFormat="1">
      <c r="A603" s="39"/>
      <c r="B603" s="40"/>
      <c r="C603" s="41"/>
      <c r="D603" s="232" t="s">
        <v>177</v>
      </c>
      <c r="E603" s="41"/>
      <c r="F603" s="233" t="s">
        <v>727</v>
      </c>
      <c r="G603" s="41"/>
      <c r="H603" s="41"/>
      <c r="I603" s="137"/>
      <c r="J603" s="41"/>
      <c r="K603" s="41"/>
      <c r="L603" s="45"/>
      <c r="M603" s="234"/>
      <c r="N603" s="235"/>
      <c r="O603" s="85"/>
      <c r="P603" s="85"/>
      <c r="Q603" s="85"/>
      <c r="R603" s="85"/>
      <c r="S603" s="85"/>
      <c r="T603" s="86"/>
      <c r="U603" s="39"/>
      <c r="V603" s="39"/>
      <c r="W603" s="39"/>
      <c r="X603" s="39"/>
      <c r="Y603" s="39"/>
      <c r="Z603" s="39"/>
      <c r="AA603" s="39"/>
      <c r="AB603" s="39"/>
      <c r="AC603" s="39"/>
      <c r="AD603" s="39"/>
      <c r="AE603" s="39"/>
      <c r="AT603" s="18" t="s">
        <v>177</v>
      </c>
      <c r="AU603" s="18" t="s">
        <v>87</v>
      </c>
    </row>
    <row r="604" s="14" customFormat="1">
      <c r="A604" s="14"/>
      <c r="B604" s="247"/>
      <c r="C604" s="248"/>
      <c r="D604" s="232" t="s">
        <v>181</v>
      </c>
      <c r="E604" s="249" t="s">
        <v>40</v>
      </c>
      <c r="F604" s="250" t="s">
        <v>717</v>
      </c>
      <c r="G604" s="248"/>
      <c r="H604" s="251">
        <v>11</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181</v>
      </c>
      <c r="AU604" s="257" t="s">
        <v>87</v>
      </c>
      <c r="AV604" s="14" t="s">
        <v>87</v>
      </c>
      <c r="AW604" s="14" t="s">
        <v>38</v>
      </c>
      <c r="AX604" s="14" t="s">
        <v>77</v>
      </c>
      <c r="AY604" s="257" t="s">
        <v>167</v>
      </c>
    </row>
    <row r="605" s="14" customFormat="1">
      <c r="A605" s="14"/>
      <c r="B605" s="247"/>
      <c r="C605" s="248"/>
      <c r="D605" s="232" t="s">
        <v>181</v>
      </c>
      <c r="E605" s="249" t="s">
        <v>40</v>
      </c>
      <c r="F605" s="250" t="s">
        <v>480</v>
      </c>
      <c r="G605" s="248"/>
      <c r="H605" s="251">
        <v>6.4000000000000004</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181</v>
      </c>
      <c r="AU605" s="257" t="s">
        <v>87</v>
      </c>
      <c r="AV605" s="14" t="s">
        <v>87</v>
      </c>
      <c r="AW605" s="14" t="s">
        <v>38</v>
      </c>
      <c r="AX605" s="14" t="s">
        <v>77</v>
      </c>
      <c r="AY605" s="257" t="s">
        <v>167</v>
      </c>
    </row>
    <row r="606" s="15" customFormat="1">
      <c r="A606" s="15"/>
      <c r="B606" s="258"/>
      <c r="C606" s="259"/>
      <c r="D606" s="232" t="s">
        <v>181</v>
      </c>
      <c r="E606" s="260" t="s">
        <v>40</v>
      </c>
      <c r="F606" s="261" t="s">
        <v>184</v>
      </c>
      <c r="G606" s="259"/>
      <c r="H606" s="262">
        <v>17.399999999999999</v>
      </c>
      <c r="I606" s="263"/>
      <c r="J606" s="259"/>
      <c r="K606" s="259"/>
      <c r="L606" s="264"/>
      <c r="M606" s="265"/>
      <c r="N606" s="266"/>
      <c r="O606" s="266"/>
      <c r="P606" s="266"/>
      <c r="Q606" s="266"/>
      <c r="R606" s="266"/>
      <c r="S606" s="266"/>
      <c r="T606" s="267"/>
      <c r="U606" s="15"/>
      <c r="V606" s="15"/>
      <c r="W606" s="15"/>
      <c r="X606" s="15"/>
      <c r="Y606" s="15"/>
      <c r="Z606" s="15"/>
      <c r="AA606" s="15"/>
      <c r="AB606" s="15"/>
      <c r="AC606" s="15"/>
      <c r="AD606" s="15"/>
      <c r="AE606" s="15"/>
      <c r="AT606" s="268" t="s">
        <v>181</v>
      </c>
      <c r="AU606" s="268" t="s">
        <v>87</v>
      </c>
      <c r="AV606" s="15" t="s">
        <v>175</v>
      </c>
      <c r="AW606" s="15" t="s">
        <v>38</v>
      </c>
      <c r="AX606" s="15" t="s">
        <v>85</v>
      </c>
      <c r="AY606" s="268" t="s">
        <v>167</v>
      </c>
    </row>
    <row r="607" s="2" customFormat="1" ht="24" customHeight="1">
      <c r="A607" s="39"/>
      <c r="B607" s="40"/>
      <c r="C607" s="219" t="s">
        <v>728</v>
      </c>
      <c r="D607" s="219" t="s">
        <v>170</v>
      </c>
      <c r="E607" s="220" t="s">
        <v>729</v>
      </c>
      <c r="F607" s="221" t="s">
        <v>730</v>
      </c>
      <c r="G607" s="222" t="s">
        <v>187</v>
      </c>
      <c r="H607" s="223">
        <v>17.399999999999999</v>
      </c>
      <c r="I607" s="224"/>
      <c r="J607" s="225">
        <f>ROUND(I607*H607,2)</f>
        <v>0</v>
      </c>
      <c r="K607" s="221" t="s">
        <v>174</v>
      </c>
      <c r="L607" s="45"/>
      <c r="M607" s="226" t="s">
        <v>40</v>
      </c>
      <c r="N607" s="227" t="s">
        <v>48</v>
      </c>
      <c r="O607" s="85"/>
      <c r="P607" s="228">
        <f>O607*H607</f>
        <v>0</v>
      </c>
      <c r="Q607" s="228">
        <v>0.00016000000000000001</v>
      </c>
      <c r="R607" s="228">
        <f>Q607*H607</f>
        <v>0.002784</v>
      </c>
      <c r="S607" s="228">
        <v>0</v>
      </c>
      <c r="T607" s="229">
        <f>S607*H607</f>
        <v>0</v>
      </c>
      <c r="U607" s="39"/>
      <c r="V607" s="39"/>
      <c r="W607" s="39"/>
      <c r="X607" s="39"/>
      <c r="Y607" s="39"/>
      <c r="Z607" s="39"/>
      <c r="AA607" s="39"/>
      <c r="AB607" s="39"/>
      <c r="AC607" s="39"/>
      <c r="AD607" s="39"/>
      <c r="AE607" s="39"/>
      <c r="AR607" s="230" t="s">
        <v>301</v>
      </c>
      <c r="AT607" s="230" t="s">
        <v>170</v>
      </c>
      <c r="AU607" s="230" t="s">
        <v>87</v>
      </c>
      <c r="AY607" s="18" t="s">
        <v>167</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301</v>
      </c>
      <c r="BM607" s="230" t="s">
        <v>731</v>
      </c>
    </row>
    <row r="608" s="2" customFormat="1">
      <c r="A608" s="39"/>
      <c r="B608" s="40"/>
      <c r="C608" s="41"/>
      <c r="D608" s="232" t="s">
        <v>177</v>
      </c>
      <c r="E608" s="41"/>
      <c r="F608" s="233" t="s">
        <v>732</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177</v>
      </c>
      <c r="AU608" s="18" t="s">
        <v>87</v>
      </c>
    </row>
    <row r="609" s="2" customFormat="1">
      <c r="A609" s="39"/>
      <c r="B609" s="40"/>
      <c r="C609" s="41"/>
      <c r="D609" s="232" t="s">
        <v>179</v>
      </c>
      <c r="E609" s="41"/>
      <c r="F609" s="236" t="s">
        <v>570</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179</v>
      </c>
      <c r="AU609" s="18" t="s">
        <v>87</v>
      </c>
    </row>
    <row r="610" s="14" customFormat="1">
      <c r="A610" s="14"/>
      <c r="B610" s="247"/>
      <c r="C610" s="248"/>
      <c r="D610" s="232" t="s">
        <v>181</v>
      </c>
      <c r="E610" s="249" t="s">
        <v>40</v>
      </c>
      <c r="F610" s="250" t="s">
        <v>717</v>
      </c>
      <c r="G610" s="248"/>
      <c r="H610" s="251">
        <v>11</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181</v>
      </c>
      <c r="AU610" s="257" t="s">
        <v>87</v>
      </c>
      <c r="AV610" s="14" t="s">
        <v>87</v>
      </c>
      <c r="AW610" s="14" t="s">
        <v>38</v>
      </c>
      <c r="AX610" s="14" t="s">
        <v>77</v>
      </c>
      <c r="AY610" s="257" t="s">
        <v>167</v>
      </c>
    </row>
    <row r="611" s="14" customFormat="1">
      <c r="A611" s="14"/>
      <c r="B611" s="247"/>
      <c r="C611" s="248"/>
      <c r="D611" s="232" t="s">
        <v>181</v>
      </c>
      <c r="E611" s="249" t="s">
        <v>40</v>
      </c>
      <c r="F611" s="250" t="s">
        <v>480</v>
      </c>
      <c r="G611" s="248"/>
      <c r="H611" s="251">
        <v>6.4000000000000004</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181</v>
      </c>
      <c r="AU611" s="257" t="s">
        <v>87</v>
      </c>
      <c r="AV611" s="14" t="s">
        <v>87</v>
      </c>
      <c r="AW611" s="14" t="s">
        <v>38</v>
      </c>
      <c r="AX611" s="14" t="s">
        <v>77</v>
      </c>
      <c r="AY611" s="257" t="s">
        <v>167</v>
      </c>
    </row>
    <row r="612" s="15" customFormat="1">
      <c r="A612" s="15"/>
      <c r="B612" s="258"/>
      <c r="C612" s="259"/>
      <c r="D612" s="232" t="s">
        <v>181</v>
      </c>
      <c r="E612" s="260" t="s">
        <v>40</v>
      </c>
      <c r="F612" s="261" t="s">
        <v>184</v>
      </c>
      <c r="G612" s="259"/>
      <c r="H612" s="262">
        <v>17.399999999999999</v>
      </c>
      <c r="I612" s="263"/>
      <c r="J612" s="259"/>
      <c r="K612" s="259"/>
      <c r="L612" s="264"/>
      <c r="M612" s="265"/>
      <c r="N612" s="266"/>
      <c r="O612" s="266"/>
      <c r="P612" s="266"/>
      <c r="Q612" s="266"/>
      <c r="R612" s="266"/>
      <c r="S612" s="266"/>
      <c r="T612" s="267"/>
      <c r="U612" s="15"/>
      <c r="V612" s="15"/>
      <c r="W612" s="15"/>
      <c r="X612" s="15"/>
      <c r="Y612" s="15"/>
      <c r="Z612" s="15"/>
      <c r="AA612" s="15"/>
      <c r="AB612" s="15"/>
      <c r="AC612" s="15"/>
      <c r="AD612" s="15"/>
      <c r="AE612" s="15"/>
      <c r="AT612" s="268" t="s">
        <v>181</v>
      </c>
      <c r="AU612" s="268" t="s">
        <v>87</v>
      </c>
      <c r="AV612" s="15" t="s">
        <v>175</v>
      </c>
      <c r="AW612" s="15" t="s">
        <v>38</v>
      </c>
      <c r="AX612" s="15" t="s">
        <v>85</v>
      </c>
      <c r="AY612" s="268" t="s">
        <v>167</v>
      </c>
    </row>
    <row r="613" s="2" customFormat="1" ht="24" customHeight="1">
      <c r="A613" s="39"/>
      <c r="B613" s="40"/>
      <c r="C613" s="219" t="s">
        <v>733</v>
      </c>
      <c r="D613" s="219" t="s">
        <v>170</v>
      </c>
      <c r="E613" s="220" t="s">
        <v>734</v>
      </c>
      <c r="F613" s="221" t="s">
        <v>735</v>
      </c>
      <c r="G613" s="222" t="s">
        <v>398</v>
      </c>
      <c r="H613" s="223">
        <v>0.012999999999999999</v>
      </c>
      <c r="I613" s="224"/>
      <c r="J613" s="225">
        <f>ROUND(I613*H613,2)</f>
        <v>0</v>
      </c>
      <c r="K613" s="221" t="s">
        <v>174</v>
      </c>
      <c r="L613" s="45"/>
      <c r="M613" s="226" t="s">
        <v>40</v>
      </c>
      <c r="N613" s="227" t="s">
        <v>48</v>
      </c>
      <c r="O613" s="85"/>
      <c r="P613" s="228">
        <f>O613*H613</f>
        <v>0</v>
      </c>
      <c r="Q613" s="228">
        <v>0</v>
      </c>
      <c r="R613" s="228">
        <f>Q613*H613</f>
        <v>0</v>
      </c>
      <c r="S613" s="228">
        <v>0</v>
      </c>
      <c r="T613" s="229">
        <f>S613*H613</f>
        <v>0</v>
      </c>
      <c r="U613" s="39"/>
      <c r="V613" s="39"/>
      <c r="W613" s="39"/>
      <c r="X613" s="39"/>
      <c r="Y613" s="39"/>
      <c r="Z613" s="39"/>
      <c r="AA613" s="39"/>
      <c r="AB613" s="39"/>
      <c r="AC613" s="39"/>
      <c r="AD613" s="39"/>
      <c r="AE613" s="39"/>
      <c r="AR613" s="230" t="s">
        <v>301</v>
      </c>
      <c r="AT613" s="230" t="s">
        <v>170</v>
      </c>
      <c r="AU613" s="230" t="s">
        <v>87</v>
      </c>
      <c r="AY613" s="18" t="s">
        <v>167</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301</v>
      </c>
      <c r="BM613" s="230" t="s">
        <v>736</v>
      </c>
    </row>
    <row r="614" s="2" customFormat="1">
      <c r="A614" s="39"/>
      <c r="B614" s="40"/>
      <c r="C614" s="41"/>
      <c r="D614" s="232" t="s">
        <v>177</v>
      </c>
      <c r="E614" s="41"/>
      <c r="F614" s="233" t="s">
        <v>737</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177</v>
      </c>
      <c r="AU614" s="18" t="s">
        <v>87</v>
      </c>
    </row>
    <row r="615" s="2" customFormat="1">
      <c r="A615" s="39"/>
      <c r="B615" s="40"/>
      <c r="C615" s="41"/>
      <c r="D615" s="232" t="s">
        <v>179</v>
      </c>
      <c r="E615" s="41"/>
      <c r="F615" s="236" t="s">
        <v>472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179</v>
      </c>
      <c r="AU615" s="18" t="s">
        <v>87</v>
      </c>
    </row>
    <row r="616" s="2" customFormat="1" ht="24" customHeight="1">
      <c r="A616" s="39"/>
      <c r="B616" s="40"/>
      <c r="C616" s="219" t="s">
        <v>738</v>
      </c>
      <c r="D616" s="219" t="s">
        <v>170</v>
      </c>
      <c r="E616" s="220" t="s">
        <v>739</v>
      </c>
      <c r="F616" s="221" t="s">
        <v>740</v>
      </c>
      <c r="G616" s="222" t="s">
        <v>398</v>
      </c>
      <c r="H616" s="223">
        <v>0.012999999999999999</v>
      </c>
      <c r="I616" s="224"/>
      <c r="J616" s="225">
        <f>ROUND(I616*H616,2)</f>
        <v>0</v>
      </c>
      <c r="K616" s="221" t="s">
        <v>174</v>
      </c>
      <c r="L616" s="45"/>
      <c r="M616" s="226" t="s">
        <v>40</v>
      </c>
      <c r="N616" s="227" t="s">
        <v>48</v>
      </c>
      <c r="O616" s="85"/>
      <c r="P616" s="228">
        <f>O616*H616</f>
        <v>0</v>
      </c>
      <c r="Q616" s="228">
        <v>0</v>
      </c>
      <c r="R616" s="228">
        <f>Q616*H616</f>
        <v>0</v>
      </c>
      <c r="S616" s="228">
        <v>0</v>
      </c>
      <c r="T616" s="229">
        <f>S616*H616</f>
        <v>0</v>
      </c>
      <c r="U616" s="39"/>
      <c r="V616" s="39"/>
      <c r="W616" s="39"/>
      <c r="X616" s="39"/>
      <c r="Y616" s="39"/>
      <c r="Z616" s="39"/>
      <c r="AA616" s="39"/>
      <c r="AB616" s="39"/>
      <c r="AC616" s="39"/>
      <c r="AD616" s="39"/>
      <c r="AE616" s="39"/>
      <c r="AR616" s="230" t="s">
        <v>301</v>
      </c>
      <c r="AT616" s="230" t="s">
        <v>170</v>
      </c>
      <c r="AU616" s="230" t="s">
        <v>87</v>
      </c>
      <c r="AY616" s="18" t="s">
        <v>167</v>
      </c>
      <c r="BE616" s="231">
        <f>IF(N616="základní",J616,0)</f>
        <v>0</v>
      </c>
      <c r="BF616" s="231">
        <f>IF(N616="snížená",J616,0)</f>
        <v>0</v>
      </c>
      <c r="BG616" s="231">
        <f>IF(N616="zákl. přenesená",J616,0)</f>
        <v>0</v>
      </c>
      <c r="BH616" s="231">
        <f>IF(N616="sníž. přenesená",J616,0)</f>
        <v>0</v>
      </c>
      <c r="BI616" s="231">
        <f>IF(N616="nulová",J616,0)</f>
        <v>0</v>
      </c>
      <c r="BJ616" s="18" t="s">
        <v>85</v>
      </c>
      <c r="BK616" s="231">
        <f>ROUND(I616*H616,2)</f>
        <v>0</v>
      </c>
      <c r="BL616" s="18" t="s">
        <v>301</v>
      </c>
      <c r="BM616" s="230" t="s">
        <v>741</v>
      </c>
    </row>
    <row r="617" s="2" customFormat="1">
      <c r="A617" s="39"/>
      <c r="B617" s="40"/>
      <c r="C617" s="41"/>
      <c r="D617" s="232" t="s">
        <v>177</v>
      </c>
      <c r="E617" s="41"/>
      <c r="F617" s="233" t="s">
        <v>742</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177</v>
      </c>
      <c r="AU617" s="18" t="s">
        <v>87</v>
      </c>
    </row>
    <row r="618" s="2" customFormat="1">
      <c r="A618" s="39"/>
      <c r="B618" s="40"/>
      <c r="C618" s="41"/>
      <c r="D618" s="232" t="s">
        <v>179</v>
      </c>
      <c r="E618" s="41"/>
      <c r="F618" s="236" t="s">
        <v>472</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179</v>
      </c>
      <c r="AU618" s="18" t="s">
        <v>87</v>
      </c>
    </row>
    <row r="619" s="12" customFormat="1" ht="22.8" customHeight="1">
      <c r="A619" s="12"/>
      <c r="B619" s="203"/>
      <c r="C619" s="204"/>
      <c r="D619" s="205" t="s">
        <v>76</v>
      </c>
      <c r="E619" s="217" t="s">
        <v>743</v>
      </c>
      <c r="F619" s="217" t="s">
        <v>744</v>
      </c>
      <c r="G619" s="204"/>
      <c r="H619" s="204"/>
      <c r="I619" s="207"/>
      <c r="J619" s="218">
        <f>BK619</f>
        <v>0</v>
      </c>
      <c r="K619" s="204"/>
      <c r="L619" s="209"/>
      <c r="M619" s="210"/>
      <c r="N619" s="211"/>
      <c r="O619" s="211"/>
      <c r="P619" s="212">
        <f>SUM(P620:P628)</f>
        <v>0</v>
      </c>
      <c r="Q619" s="211"/>
      <c r="R619" s="212">
        <f>SUM(R620:R628)</f>
        <v>0.00066</v>
      </c>
      <c r="S619" s="211"/>
      <c r="T619" s="213">
        <f>SUM(T620:T628)</f>
        <v>0</v>
      </c>
      <c r="U619" s="12"/>
      <c r="V619" s="12"/>
      <c r="W619" s="12"/>
      <c r="X619" s="12"/>
      <c r="Y619" s="12"/>
      <c r="Z619" s="12"/>
      <c r="AA619" s="12"/>
      <c r="AB619" s="12"/>
      <c r="AC619" s="12"/>
      <c r="AD619" s="12"/>
      <c r="AE619" s="12"/>
      <c r="AR619" s="214" t="s">
        <v>87</v>
      </c>
      <c r="AT619" s="215" t="s">
        <v>76</v>
      </c>
      <c r="AU619" s="215" t="s">
        <v>85</v>
      </c>
      <c r="AY619" s="214" t="s">
        <v>167</v>
      </c>
      <c r="BK619" s="216">
        <f>SUM(BK620:BK628)</f>
        <v>0</v>
      </c>
    </row>
    <row r="620" s="2" customFormat="1" ht="24" customHeight="1">
      <c r="A620" s="39"/>
      <c r="B620" s="40"/>
      <c r="C620" s="219" t="s">
        <v>745</v>
      </c>
      <c r="D620" s="219" t="s">
        <v>170</v>
      </c>
      <c r="E620" s="220" t="s">
        <v>746</v>
      </c>
      <c r="F620" s="221" t="s">
        <v>747</v>
      </c>
      <c r="G620" s="222" t="s">
        <v>291</v>
      </c>
      <c r="H620" s="223">
        <v>2</v>
      </c>
      <c r="I620" s="224"/>
      <c r="J620" s="225">
        <f>ROUND(I620*H620,2)</f>
        <v>0</v>
      </c>
      <c r="K620" s="221" t="s">
        <v>458</v>
      </c>
      <c r="L620" s="45"/>
      <c r="M620" s="226" t="s">
        <v>40</v>
      </c>
      <c r="N620" s="227" t="s">
        <v>48</v>
      </c>
      <c r="O620" s="85"/>
      <c r="P620" s="228">
        <f>O620*H620</f>
        <v>0</v>
      </c>
      <c r="Q620" s="228">
        <v>0.00023000000000000001</v>
      </c>
      <c r="R620" s="228">
        <f>Q620*H620</f>
        <v>0.00046000000000000001</v>
      </c>
      <c r="S620" s="228">
        <v>0</v>
      </c>
      <c r="T620" s="229">
        <f>S620*H620</f>
        <v>0</v>
      </c>
      <c r="U620" s="39"/>
      <c r="V620" s="39"/>
      <c r="W620" s="39"/>
      <c r="X620" s="39"/>
      <c r="Y620" s="39"/>
      <c r="Z620" s="39"/>
      <c r="AA620" s="39"/>
      <c r="AB620" s="39"/>
      <c r="AC620" s="39"/>
      <c r="AD620" s="39"/>
      <c r="AE620" s="39"/>
      <c r="AR620" s="230" t="s">
        <v>301</v>
      </c>
      <c r="AT620" s="230" t="s">
        <v>170</v>
      </c>
      <c r="AU620" s="230" t="s">
        <v>87</v>
      </c>
      <c r="AY620" s="18" t="s">
        <v>167</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301</v>
      </c>
      <c r="BM620" s="230" t="s">
        <v>748</v>
      </c>
    </row>
    <row r="621" s="2" customFormat="1">
      <c r="A621" s="39"/>
      <c r="B621" s="40"/>
      <c r="C621" s="41"/>
      <c r="D621" s="232" t="s">
        <v>177</v>
      </c>
      <c r="E621" s="41"/>
      <c r="F621" s="233" t="s">
        <v>749</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177</v>
      </c>
      <c r="AU621" s="18" t="s">
        <v>87</v>
      </c>
    </row>
    <row r="622" s="2" customFormat="1">
      <c r="A622" s="39"/>
      <c r="B622" s="40"/>
      <c r="C622" s="41"/>
      <c r="D622" s="232" t="s">
        <v>179</v>
      </c>
      <c r="E622" s="41"/>
      <c r="F622" s="236" t="s">
        <v>750</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179</v>
      </c>
      <c r="AU622" s="18" t="s">
        <v>87</v>
      </c>
    </row>
    <row r="623" s="2" customFormat="1" ht="24" customHeight="1">
      <c r="A623" s="39"/>
      <c r="B623" s="40"/>
      <c r="C623" s="219" t="s">
        <v>751</v>
      </c>
      <c r="D623" s="219" t="s">
        <v>170</v>
      </c>
      <c r="E623" s="220" t="s">
        <v>752</v>
      </c>
      <c r="F623" s="221" t="s">
        <v>753</v>
      </c>
      <c r="G623" s="222" t="s">
        <v>291</v>
      </c>
      <c r="H623" s="223">
        <v>2</v>
      </c>
      <c r="I623" s="224"/>
      <c r="J623" s="225">
        <f>ROUND(I623*H623,2)</f>
        <v>0</v>
      </c>
      <c r="K623" s="221" t="s">
        <v>458</v>
      </c>
      <c r="L623" s="45"/>
      <c r="M623" s="226" t="s">
        <v>40</v>
      </c>
      <c r="N623" s="227" t="s">
        <v>48</v>
      </c>
      <c r="O623" s="85"/>
      <c r="P623" s="228">
        <f>O623*H623</f>
        <v>0</v>
      </c>
      <c r="Q623" s="228">
        <v>0.00010000000000000001</v>
      </c>
      <c r="R623" s="228">
        <f>Q623*H623</f>
        <v>0.00020000000000000001</v>
      </c>
      <c r="S623" s="228">
        <v>0</v>
      </c>
      <c r="T623" s="229">
        <f>S623*H623</f>
        <v>0</v>
      </c>
      <c r="U623" s="39"/>
      <c r="V623" s="39"/>
      <c r="W623" s="39"/>
      <c r="X623" s="39"/>
      <c r="Y623" s="39"/>
      <c r="Z623" s="39"/>
      <c r="AA623" s="39"/>
      <c r="AB623" s="39"/>
      <c r="AC623" s="39"/>
      <c r="AD623" s="39"/>
      <c r="AE623" s="39"/>
      <c r="AR623" s="230" t="s">
        <v>301</v>
      </c>
      <c r="AT623" s="230" t="s">
        <v>170</v>
      </c>
      <c r="AU623" s="230" t="s">
        <v>87</v>
      </c>
      <c r="AY623" s="18" t="s">
        <v>167</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301</v>
      </c>
      <c r="BM623" s="230" t="s">
        <v>754</v>
      </c>
    </row>
    <row r="624" s="2" customFormat="1">
      <c r="A624" s="39"/>
      <c r="B624" s="40"/>
      <c r="C624" s="41"/>
      <c r="D624" s="232" t="s">
        <v>177</v>
      </c>
      <c r="E624" s="41"/>
      <c r="F624" s="233" t="s">
        <v>755</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177</v>
      </c>
      <c r="AU624" s="18" t="s">
        <v>87</v>
      </c>
    </row>
    <row r="625" s="2" customFormat="1">
      <c r="A625" s="39"/>
      <c r="B625" s="40"/>
      <c r="C625" s="41"/>
      <c r="D625" s="232" t="s">
        <v>179</v>
      </c>
      <c r="E625" s="41"/>
      <c r="F625" s="236" t="s">
        <v>756</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179</v>
      </c>
      <c r="AU625" s="18" t="s">
        <v>87</v>
      </c>
    </row>
    <row r="626" s="2" customFormat="1" ht="24" customHeight="1">
      <c r="A626" s="39"/>
      <c r="B626" s="40"/>
      <c r="C626" s="219" t="s">
        <v>757</v>
      </c>
      <c r="D626" s="219" t="s">
        <v>170</v>
      </c>
      <c r="E626" s="220" t="s">
        <v>758</v>
      </c>
      <c r="F626" s="221" t="s">
        <v>759</v>
      </c>
      <c r="G626" s="222" t="s">
        <v>398</v>
      </c>
      <c r="H626" s="223">
        <v>0.001</v>
      </c>
      <c r="I626" s="224"/>
      <c r="J626" s="225">
        <f>ROUND(I626*H626,2)</f>
        <v>0</v>
      </c>
      <c r="K626" s="221" t="s">
        <v>458</v>
      </c>
      <c r="L626" s="45"/>
      <c r="M626" s="226" t="s">
        <v>40</v>
      </c>
      <c r="N626" s="227" t="s">
        <v>48</v>
      </c>
      <c r="O626" s="85"/>
      <c r="P626" s="228">
        <f>O626*H626</f>
        <v>0</v>
      </c>
      <c r="Q626" s="228">
        <v>0</v>
      </c>
      <c r="R626" s="228">
        <f>Q626*H626</f>
        <v>0</v>
      </c>
      <c r="S626" s="228">
        <v>0</v>
      </c>
      <c r="T626" s="229">
        <f>S626*H626</f>
        <v>0</v>
      </c>
      <c r="U626" s="39"/>
      <c r="V626" s="39"/>
      <c r="W626" s="39"/>
      <c r="X626" s="39"/>
      <c r="Y626" s="39"/>
      <c r="Z626" s="39"/>
      <c r="AA626" s="39"/>
      <c r="AB626" s="39"/>
      <c r="AC626" s="39"/>
      <c r="AD626" s="39"/>
      <c r="AE626" s="39"/>
      <c r="AR626" s="230" t="s">
        <v>301</v>
      </c>
      <c r="AT626" s="230" t="s">
        <v>170</v>
      </c>
      <c r="AU626" s="230" t="s">
        <v>87</v>
      </c>
      <c r="AY626" s="18" t="s">
        <v>167</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301</v>
      </c>
      <c r="BM626" s="230" t="s">
        <v>760</v>
      </c>
    </row>
    <row r="627" s="2" customFormat="1">
      <c r="A627" s="39"/>
      <c r="B627" s="40"/>
      <c r="C627" s="41"/>
      <c r="D627" s="232" t="s">
        <v>177</v>
      </c>
      <c r="E627" s="41"/>
      <c r="F627" s="233" t="s">
        <v>761</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177</v>
      </c>
      <c r="AU627" s="18" t="s">
        <v>87</v>
      </c>
    </row>
    <row r="628" s="2" customFormat="1">
      <c r="A628" s="39"/>
      <c r="B628" s="40"/>
      <c r="C628" s="41"/>
      <c r="D628" s="232" t="s">
        <v>179</v>
      </c>
      <c r="E628" s="41"/>
      <c r="F628" s="236" t="s">
        <v>762</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179</v>
      </c>
      <c r="AU628" s="18" t="s">
        <v>87</v>
      </c>
    </row>
    <row r="629" s="12" customFormat="1" ht="22.8" customHeight="1">
      <c r="A629" s="12"/>
      <c r="B629" s="203"/>
      <c r="C629" s="204"/>
      <c r="D629" s="205" t="s">
        <v>76</v>
      </c>
      <c r="E629" s="217" t="s">
        <v>763</v>
      </c>
      <c r="F629" s="217" t="s">
        <v>764</v>
      </c>
      <c r="G629" s="204"/>
      <c r="H629" s="204"/>
      <c r="I629" s="207"/>
      <c r="J629" s="218">
        <f>BK629</f>
        <v>0</v>
      </c>
      <c r="K629" s="204"/>
      <c r="L629" s="209"/>
      <c r="M629" s="210"/>
      <c r="N629" s="211"/>
      <c r="O629" s="211"/>
      <c r="P629" s="212">
        <f>SUM(P630:P643)</f>
        <v>0</v>
      </c>
      <c r="Q629" s="211"/>
      <c r="R629" s="212">
        <f>SUM(R630:R643)</f>
        <v>0.073840000000000003</v>
      </c>
      <c r="S629" s="211"/>
      <c r="T629" s="213">
        <f>SUM(T630:T643)</f>
        <v>0.039983999999999999</v>
      </c>
      <c r="U629" s="12"/>
      <c r="V629" s="12"/>
      <c r="W629" s="12"/>
      <c r="X629" s="12"/>
      <c r="Y629" s="12"/>
      <c r="Z629" s="12"/>
      <c r="AA629" s="12"/>
      <c r="AB629" s="12"/>
      <c r="AC629" s="12"/>
      <c r="AD629" s="12"/>
      <c r="AE629" s="12"/>
      <c r="AR629" s="214" t="s">
        <v>87</v>
      </c>
      <c r="AT629" s="215" t="s">
        <v>76</v>
      </c>
      <c r="AU629" s="215" t="s">
        <v>85</v>
      </c>
      <c r="AY629" s="214" t="s">
        <v>167</v>
      </c>
      <c r="BK629" s="216">
        <f>SUM(BK630:BK643)</f>
        <v>0</v>
      </c>
    </row>
    <row r="630" s="2" customFormat="1" ht="16.5" customHeight="1">
      <c r="A630" s="39"/>
      <c r="B630" s="40"/>
      <c r="C630" s="219" t="s">
        <v>765</v>
      </c>
      <c r="D630" s="219" t="s">
        <v>170</v>
      </c>
      <c r="E630" s="220" t="s">
        <v>766</v>
      </c>
      <c r="F630" s="221" t="s">
        <v>767</v>
      </c>
      <c r="G630" s="222" t="s">
        <v>173</v>
      </c>
      <c r="H630" s="223">
        <v>1.6799999999999999</v>
      </c>
      <c r="I630" s="224"/>
      <c r="J630" s="225">
        <f>ROUND(I630*H630,2)</f>
        <v>0</v>
      </c>
      <c r="K630" s="221" t="s">
        <v>174</v>
      </c>
      <c r="L630" s="45"/>
      <c r="M630" s="226" t="s">
        <v>40</v>
      </c>
      <c r="N630" s="227" t="s">
        <v>48</v>
      </c>
      <c r="O630" s="85"/>
      <c r="P630" s="228">
        <f>O630*H630</f>
        <v>0</v>
      </c>
      <c r="Q630" s="228">
        <v>0</v>
      </c>
      <c r="R630" s="228">
        <f>Q630*H630</f>
        <v>0</v>
      </c>
      <c r="S630" s="228">
        <v>0.023800000000000002</v>
      </c>
      <c r="T630" s="229">
        <f>S630*H630</f>
        <v>0.039983999999999999</v>
      </c>
      <c r="U630" s="39"/>
      <c r="V630" s="39"/>
      <c r="W630" s="39"/>
      <c r="X630" s="39"/>
      <c r="Y630" s="39"/>
      <c r="Z630" s="39"/>
      <c r="AA630" s="39"/>
      <c r="AB630" s="39"/>
      <c r="AC630" s="39"/>
      <c r="AD630" s="39"/>
      <c r="AE630" s="39"/>
      <c r="AR630" s="230" t="s">
        <v>301</v>
      </c>
      <c r="AT630" s="230" t="s">
        <v>170</v>
      </c>
      <c r="AU630" s="230" t="s">
        <v>87</v>
      </c>
      <c r="AY630" s="18" t="s">
        <v>167</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301</v>
      </c>
      <c r="BM630" s="230" t="s">
        <v>768</v>
      </c>
    </row>
    <row r="631" s="2" customFormat="1">
      <c r="A631" s="39"/>
      <c r="B631" s="40"/>
      <c r="C631" s="41"/>
      <c r="D631" s="232" t="s">
        <v>177</v>
      </c>
      <c r="E631" s="41"/>
      <c r="F631" s="233" t="s">
        <v>769</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177</v>
      </c>
      <c r="AU631" s="18" t="s">
        <v>87</v>
      </c>
    </row>
    <row r="632" s="14" customFormat="1">
      <c r="A632" s="14"/>
      <c r="B632" s="247"/>
      <c r="C632" s="248"/>
      <c r="D632" s="232" t="s">
        <v>181</v>
      </c>
      <c r="E632" s="249" t="s">
        <v>40</v>
      </c>
      <c r="F632" s="250" t="s">
        <v>770</v>
      </c>
      <c r="G632" s="248"/>
      <c r="H632" s="251">
        <v>1.6799999999999999</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181</v>
      </c>
      <c r="AU632" s="257" t="s">
        <v>87</v>
      </c>
      <c r="AV632" s="14" t="s">
        <v>87</v>
      </c>
      <c r="AW632" s="14" t="s">
        <v>38</v>
      </c>
      <c r="AX632" s="14" t="s">
        <v>77</v>
      </c>
      <c r="AY632" s="257" t="s">
        <v>167</v>
      </c>
    </row>
    <row r="633" s="15" customFormat="1">
      <c r="A633" s="15"/>
      <c r="B633" s="258"/>
      <c r="C633" s="259"/>
      <c r="D633" s="232" t="s">
        <v>181</v>
      </c>
      <c r="E633" s="260" t="s">
        <v>40</v>
      </c>
      <c r="F633" s="261" t="s">
        <v>184</v>
      </c>
      <c r="G633" s="259"/>
      <c r="H633" s="262">
        <v>1.6799999999999999</v>
      </c>
      <c r="I633" s="263"/>
      <c r="J633" s="259"/>
      <c r="K633" s="259"/>
      <c r="L633" s="264"/>
      <c r="M633" s="265"/>
      <c r="N633" s="266"/>
      <c r="O633" s="266"/>
      <c r="P633" s="266"/>
      <c r="Q633" s="266"/>
      <c r="R633" s="266"/>
      <c r="S633" s="266"/>
      <c r="T633" s="267"/>
      <c r="U633" s="15"/>
      <c r="V633" s="15"/>
      <c r="W633" s="15"/>
      <c r="X633" s="15"/>
      <c r="Y633" s="15"/>
      <c r="Z633" s="15"/>
      <c r="AA633" s="15"/>
      <c r="AB633" s="15"/>
      <c r="AC633" s="15"/>
      <c r="AD633" s="15"/>
      <c r="AE633" s="15"/>
      <c r="AT633" s="268" t="s">
        <v>181</v>
      </c>
      <c r="AU633" s="268" t="s">
        <v>87</v>
      </c>
      <c r="AV633" s="15" t="s">
        <v>175</v>
      </c>
      <c r="AW633" s="15" t="s">
        <v>38</v>
      </c>
      <c r="AX633" s="15" t="s">
        <v>85</v>
      </c>
      <c r="AY633" s="268" t="s">
        <v>167</v>
      </c>
    </row>
    <row r="634" s="2" customFormat="1" ht="36" customHeight="1">
      <c r="A634" s="39"/>
      <c r="B634" s="40"/>
      <c r="C634" s="219" t="s">
        <v>771</v>
      </c>
      <c r="D634" s="219" t="s">
        <v>170</v>
      </c>
      <c r="E634" s="220" t="s">
        <v>772</v>
      </c>
      <c r="F634" s="221" t="s">
        <v>773</v>
      </c>
      <c r="G634" s="222" t="s">
        <v>291</v>
      </c>
      <c r="H634" s="223">
        <v>2</v>
      </c>
      <c r="I634" s="224"/>
      <c r="J634" s="225">
        <f>ROUND(I634*H634,2)</f>
        <v>0</v>
      </c>
      <c r="K634" s="221" t="s">
        <v>174</v>
      </c>
      <c r="L634" s="45"/>
      <c r="M634" s="226" t="s">
        <v>40</v>
      </c>
      <c r="N634" s="227" t="s">
        <v>48</v>
      </c>
      <c r="O634" s="85"/>
      <c r="P634" s="228">
        <f>O634*H634</f>
        <v>0</v>
      </c>
      <c r="Q634" s="228">
        <v>0.036920000000000001</v>
      </c>
      <c r="R634" s="228">
        <f>Q634*H634</f>
        <v>0.073840000000000003</v>
      </c>
      <c r="S634" s="228">
        <v>0</v>
      </c>
      <c r="T634" s="229">
        <f>S634*H634</f>
        <v>0</v>
      </c>
      <c r="U634" s="39"/>
      <c r="V634" s="39"/>
      <c r="W634" s="39"/>
      <c r="X634" s="39"/>
      <c r="Y634" s="39"/>
      <c r="Z634" s="39"/>
      <c r="AA634" s="39"/>
      <c r="AB634" s="39"/>
      <c r="AC634" s="39"/>
      <c r="AD634" s="39"/>
      <c r="AE634" s="39"/>
      <c r="AR634" s="230" t="s">
        <v>301</v>
      </c>
      <c r="AT634" s="230" t="s">
        <v>170</v>
      </c>
      <c r="AU634" s="230" t="s">
        <v>87</v>
      </c>
      <c r="AY634" s="18" t="s">
        <v>167</v>
      </c>
      <c r="BE634" s="231">
        <f>IF(N634="základní",J634,0)</f>
        <v>0</v>
      </c>
      <c r="BF634" s="231">
        <f>IF(N634="snížená",J634,0)</f>
        <v>0</v>
      </c>
      <c r="BG634" s="231">
        <f>IF(N634="zákl. přenesená",J634,0)</f>
        <v>0</v>
      </c>
      <c r="BH634" s="231">
        <f>IF(N634="sníž. přenesená",J634,0)</f>
        <v>0</v>
      </c>
      <c r="BI634" s="231">
        <f>IF(N634="nulová",J634,0)</f>
        <v>0</v>
      </c>
      <c r="BJ634" s="18" t="s">
        <v>85</v>
      </c>
      <c r="BK634" s="231">
        <f>ROUND(I634*H634,2)</f>
        <v>0</v>
      </c>
      <c r="BL634" s="18" t="s">
        <v>301</v>
      </c>
      <c r="BM634" s="230" t="s">
        <v>774</v>
      </c>
    </row>
    <row r="635" s="2" customFormat="1">
      <c r="A635" s="39"/>
      <c r="B635" s="40"/>
      <c r="C635" s="41"/>
      <c r="D635" s="232" t="s">
        <v>177</v>
      </c>
      <c r="E635" s="41"/>
      <c r="F635" s="233" t="s">
        <v>775</v>
      </c>
      <c r="G635" s="41"/>
      <c r="H635" s="41"/>
      <c r="I635" s="137"/>
      <c r="J635" s="41"/>
      <c r="K635" s="41"/>
      <c r="L635" s="45"/>
      <c r="M635" s="234"/>
      <c r="N635" s="235"/>
      <c r="O635" s="85"/>
      <c r="P635" s="85"/>
      <c r="Q635" s="85"/>
      <c r="R635" s="85"/>
      <c r="S635" s="85"/>
      <c r="T635" s="86"/>
      <c r="U635" s="39"/>
      <c r="V635" s="39"/>
      <c r="W635" s="39"/>
      <c r="X635" s="39"/>
      <c r="Y635" s="39"/>
      <c r="Z635" s="39"/>
      <c r="AA635" s="39"/>
      <c r="AB635" s="39"/>
      <c r="AC635" s="39"/>
      <c r="AD635" s="39"/>
      <c r="AE635" s="39"/>
      <c r="AT635" s="18" t="s">
        <v>177</v>
      </c>
      <c r="AU635" s="18" t="s">
        <v>87</v>
      </c>
    </row>
    <row r="636" s="14" customFormat="1">
      <c r="A636" s="14"/>
      <c r="B636" s="247"/>
      <c r="C636" s="248"/>
      <c r="D636" s="232" t="s">
        <v>181</v>
      </c>
      <c r="E636" s="249" t="s">
        <v>40</v>
      </c>
      <c r="F636" s="250" t="s">
        <v>87</v>
      </c>
      <c r="G636" s="248"/>
      <c r="H636" s="251">
        <v>2</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181</v>
      </c>
      <c r="AU636" s="257" t="s">
        <v>87</v>
      </c>
      <c r="AV636" s="14" t="s">
        <v>87</v>
      </c>
      <c r="AW636" s="14" t="s">
        <v>38</v>
      </c>
      <c r="AX636" s="14" t="s">
        <v>77</v>
      </c>
      <c r="AY636" s="257" t="s">
        <v>167</v>
      </c>
    </row>
    <row r="637" s="15" customFormat="1">
      <c r="A637" s="15"/>
      <c r="B637" s="258"/>
      <c r="C637" s="259"/>
      <c r="D637" s="232" t="s">
        <v>181</v>
      </c>
      <c r="E637" s="260" t="s">
        <v>40</v>
      </c>
      <c r="F637" s="261" t="s">
        <v>184</v>
      </c>
      <c r="G637" s="259"/>
      <c r="H637" s="262">
        <v>2</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181</v>
      </c>
      <c r="AU637" s="268" t="s">
        <v>87</v>
      </c>
      <c r="AV637" s="15" t="s">
        <v>175</v>
      </c>
      <c r="AW637" s="15" t="s">
        <v>38</v>
      </c>
      <c r="AX637" s="15" t="s">
        <v>85</v>
      </c>
      <c r="AY637" s="268" t="s">
        <v>167</v>
      </c>
    </row>
    <row r="638" s="2" customFormat="1" ht="24" customHeight="1">
      <c r="A638" s="39"/>
      <c r="B638" s="40"/>
      <c r="C638" s="219" t="s">
        <v>776</v>
      </c>
      <c r="D638" s="219" t="s">
        <v>170</v>
      </c>
      <c r="E638" s="220" t="s">
        <v>777</v>
      </c>
      <c r="F638" s="221" t="s">
        <v>778</v>
      </c>
      <c r="G638" s="222" t="s">
        <v>398</v>
      </c>
      <c r="H638" s="223">
        <v>0.073999999999999996</v>
      </c>
      <c r="I638" s="224"/>
      <c r="J638" s="225">
        <f>ROUND(I638*H638,2)</f>
        <v>0</v>
      </c>
      <c r="K638" s="221" t="s">
        <v>174</v>
      </c>
      <c r="L638" s="45"/>
      <c r="M638" s="226" t="s">
        <v>40</v>
      </c>
      <c r="N638" s="227" t="s">
        <v>48</v>
      </c>
      <c r="O638" s="85"/>
      <c r="P638" s="228">
        <f>O638*H638</f>
        <v>0</v>
      </c>
      <c r="Q638" s="228">
        <v>0</v>
      </c>
      <c r="R638" s="228">
        <f>Q638*H638</f>
        <v>0</v>
      </c>
      <c r="S638" s="228">
        <v>0</v>
      </c>
      <c r="T638" s="229">
        <f>S638*H638</f>
        <v>0</v>
      </c>
      <c r="U638" s="39"/>
      <c r="V638" s="39"/>
      <c r="W638" s="39"/>
      <c r="X638" s="39"/>
      <c r="Y638" s="39"/>
      <c r="Z638" s="39"/>
      <c r="AA638" s="39"/>
      <c r="AB638" s="39"/>
      <c r="AC638" s="39"/>
      <c r="AD638" s="39"/>
      <c r="AE638" s="39"/>
      <c r="AR638" s="230" t="s">
        <v>301</v>
      </c>
      <c r="AT638" s="230" t="s">
        <v>170</v>
      </c>
      <c r="AU638" s="230" t="s">
        <v>87</v>
      </c>
      <c r="AY638" s="18" t="s">
        <v>167</v>
      </c>
      <c r="BE638" s="231">
        <f>IF(N638="základní",J638,0)</f>
        <v>0</v>
      </c>
      <c r="BF638" s="231">
        <f>IF(N638="snížená",J638,0)</f>
        <v>0</v>
      </c>
      <c r="BG638" s="231">
        <f>IF(N638="zákl. přenesená",J638,0)</f>
        <v>0</v>
      </c>
      <c r="BH638" s="231">
        <f>IF(N638="sníž. přenesená",J638,0)</f>
        <v>0</v>
      </c>
      <c r="BI638" s="231">
        <f>IF(N638="nulová",J638,0)</f>
        <v>0</v>
      </c>
      <c r="BJ638" s="18" t="s">
        <v>85</v>
      </c>
      <c r="BK638" s="231">
        <f>ROUND(I638*H638,2)</f>
        <v>0</v>
      </c>
      <c r="BL638" s="18" t="s">
        <v>301</v>
      </c>
      <c r="BM638" s="230" t="s">
        <v>779</v>
      </c>
    </row>
    <row r="639" s="2" customFormat="1">
      <c r="A639" s="39"/>
      <c r="B639" s="40"/>
      <c r="C639" s="41"/>
      <c r="D639" s="232" t="s">
        <v>177</v>
      </c>
      <c r="E639" s="41"/>
      <c r="F639" s="233" t="s">
        <v>780</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177</v>
      </c>
      <c r="AU639" s="18" t="s">
        <v>87</v>
      </c>
    </row>
    <row r="640" s="2" customFormat="1">
      <c r="A640" s="39"/>
      <c r="B640" s="40"/>
      <c r="C640" s="41"/>
      <c r="D640" s="232" t="s">
        <v>179</v>
      </c>
      <c r="E640" s="41"/>
      <c r="F640" s="236" t="s">
        <v>699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179</v>
      </c>
      <c r="AU640" s="18" t="s">
        <v>87</v>
      </c>
    </row>
    <row r="641" s="2" customFormat="1" ht="24" customHeight="1">
      <c r="A641" s="39"/>
      <c r="B641" s="40"/>
      <c r="C641" s="219" t="s">
        <v>781</v>
      </c>
      <c r="D641" s="219" t="s">
        <v>170</v>
      </c>
      <c r="E641" s="220" t="s">
        <v>782</v>
      </c>
      <c r="F641" s="221" t="s">
        <v>783</v>
      </c>
      <c r="G641" s="222" t="s">
        <v>398</v>
      </c>
      <c r="H641" s="223">
        <v>0.073999999999999996</v>
      </c>
      <c r="I641" s="224"/>
      <c r="J641" s="225">
        <f>ROUND(I641*H641,2)</f>
        <v>0</v>
      </c>
      <c r="K641" s="221" t="s">
        <v>174</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301</v>
      </c>
      <c r="AT641" s="230" t="s">
        <v>170</v>
      </c>
      <c r="AU641" s="230" t="s">
        <v>87</v>
      </c>
      <c r="AY641" s="18" t="s">
        <v>167</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301</v>
      </c>
      <c r="BM641" s="230" t="s">
        <v>784</v>
      </c>
    </row>
    <row r="642" s="2" customFormat="1">
      <c r="A642" s="39"/>
      <c r="B642" s="40"/>
      <c r="C642" s="41"/>
      <c r="D642" s="232" t="s">
        <v>177</v>
      </c>
      <c r="E642" s="41"/>
      <c r="F642" s="233" t="s">
        <v>785</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177</v>
      </c>
      <c r="AU642" s="18" t="s">
        <v>87</v>
      </c>
    </row>
    <row r="643" s="2" customFormat="1">
      <c r="A643" s="39"/>
      <c r="B643" s="40"/>
      <c r="C643" s="41"/>
      <c r="D643" s="232" t="s">
        <v>179</v>
      </c>
      <c r="E643" s="41"/>
      <c r="F643" s="236" t="s">
        <v>699</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179</v>
      </c>
      <c r="AU643" s="18" t="s">
        <v>87</v>
      </c>
    </row>
    <row r="644" s="12" customFormat="1" ht="22.8" customHeight="1">
      <c r="A644" s="12"/>
      <c r="B644" s="203"/>
      <c r="C644" s="204"/>
      <c r="D644" s="205" t="s">
        <v>76</v>
      </c>
      <c r="E644" s="217" t="s">
        <v>786</v>
      </c>
      <c r="F644" s="217" t="s">
        <v>787</v>
      </c>
      <c r="G644" s="204"/>
      <c r="H644" s="204"/>
      <c r="I644" s="207"/>
      <c r="J644" s="218">
        <f>BK644</f>
        <v>0</v>
      </c>
      <c r="K644" s="204"/>
      <c r="L644" s="209"/>
      <c r="M644" s="210"/>
      <c r="N644" s="211"/>
      <c r="O644" s="211"/>
      <c r="P644" s="212">
        <f>SUM(P645:P679)</f>
        <v>0</v>
      </c>
      <c r="Q644" s="211"/>
      <c r="R644" s="212">
        <f>SUM(R645:R679)</f>
        <v>0.069640000000000007</v>
      </c>
      <c r="S644" s="211"/>
      <c r="T644" s="213">
        <f>SUM(T645:T679)</f>
        <v>0</v>
      </c>
      <c r="U644" s="12"/>
      <c r="V644" s="12"/>
      <c r="W644" s="12"/>
      <c r="X644" s="12"/>
      <c r="Y644" s="12"/>
      <c r="Z644" s="12"/>
      <c r="AA644" s="12"/>
      <c r="AB644" s="12"/>
      <c r="AC644" s="12"/>
      <c r="AD644" s="12"/>
      <c r="AE644" s="12"/>
      <c r="AR644" s="214" t="s">
        <v>87</v>
      </c>
      <c r="AT644" s="215" t="s">
        <v>76</v>
      </c>
      <c r="AU644" s="215" t="s">
        <v>85</v>
      </c>
      <c r="AY644" s="214" t="s">
        <v>167</v>
      </c>
      <c r="BK644" s="216">
        <f>SUM(BK645:BK679)</f>
        <v>0</v>
      </c>
    </row>
    <row r="645" s="2" customFormat="1" ht="24" customHeight="1">
      <c r="A645" s="39"/>
      <c r="B645" s="40"/>
      <c r="C645" s="219" t="s">
        <v>788</v>
      </c>
      <c r="D645" s="219" t="s">
        <v>170</v>
      </c>
      <c r="E645" s="220" t="s">
        <v>789</v>
      </c>
      <c r="F645" s="221" t="s">
        <v>790</v>
      </c>
      <c r="G645" s="222" t="s">
        <v>187</v>
      </c>
      <c r="H645" s="223">
        <v>54</v>
      </c>
      <c r="I645" s="224"/>
      <c r="J645" s="225">
        <f>ROUND(I645*H645,2)</f>
        <v>0</v>
      </c>
      <c r="K645" s="221" t="s">
        <v>174</v>
      </c>
      <c r="L645" s="45"/>
      <c r="M645" s="226" t="s">
        <v>40</v>
      </c>
      <c r="N645" s="227" t="s">
        <v>48</v>
      </c>
      <c r="O645" s="85"/>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301</v>
      </c>
      <c r="AT645" s="230" t="s">
        <v>170</v>
      </c>
      <c r="AU645" s="230" t="s">
        <v>87</v>
      </c>
      <c r="AY645" s="18" t="s">
        <v>167</v>
      </c>
      <c r="BE645" s="231">
        <f>IF(N645="základní",J645,0)</f>
        <v>0</v>
      </c>
      <c r="BF645" s="231">
        <f>IF(N645="snížená",J645,0)</f>
        <v>0</v>
      </c>
      <c r="BG645" s="231">
        <f>IF(N645="zákl. přenesená",J645,0)</f>
        <v>0</v>
      </c>
      <c r="BH645" s="231">
        <f>IF(N645="sníž. přenesená",J645,0)</f>
        <v>0</v>
      </c>
      <c r="BI645" s="231">
        <f>IF(N645="nulová",J645,0)</f>
        <v>0</v>
      </c>
      <c r="BJ645" s="18" t="s">
        <v>85</v>
      </c>
      <c r="BK645" s="231">
        <f>ROUND(I645*H645,2)</f>
        <v>0</v>
      </c>
      <c r="BL645" s="18" t="s">
        <v>301</v>
      </c>
      <c r="BM645" s="230" t="s">
        <v>791</v>
      </c>
    </row>
    <row r="646" s="2" customFormat="1">
      <c r="A646" s="39"/>
      <c r="B646" s="40"/>
      <c r="C646" s="41"/>
      <c r="D646" s="232" t="s">
        <v>177</v>
      </c>
      <c r="E646" s="41"/>
      <c r="F646" s="233" t="s">
        <v>792</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177</v>
      </c>
      <c r="AU646" s="18" t="s">
        <v>87</v>
      </c>
    </row>
    <row r="647" s="14" customFormat="1">
      <c r="A647" s="14"/>
      <c r="B647" s="247"/>
      <c r="C647" s="248"/>
      <c r="D647" s="232" t="s">
        <v>181</v>
      </c>
      <c r="E647" s="249" t="s">
        <v>40</v>
      </c>
      <c r="F647" s="250" t="s">
        <v>552</v>
      </c>
      <c r="G647" s="248"/>
      <c r="H647" s="251">
        <v>54</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181</v>
      </c>
      <c r="AU647" s="257" t="s">
        <v>87</v>
      </c>
      <c r="AV647" s="14" t="s">
        <v>87</v>
      </c>
      <c r="AW647" s="14" t="s">
        <v>38</v>
      </c>
      <c r="AX647" s="14" t="s">
        <v>77</v>
      </c>
      <c r="AY647" s="257" t="s">
        <v>167</v>
      </c>
    </row>
    <row r="648" s="15" customFormat="1">
      <c r="A648" s="15"/>
      <c r="B648" s="258"/>
      <c r="C648" s="259"/>
      <c r="D648" s="232" t="s">
        <v>181</v>
      </c>
      <c r="E648" s="260" t="s">
        <v>40</v>
      </c>
      <c r="F648" s="261" t="s">
        <v>184</v>
      </c>
      <c r="G648" s="259"/>
      <c r="H648" s="262">
        <v>54</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181</v>
      </c>
      <c r="AU648" s="268" t="s">
        <v>87</v>
      </c>
      <c r="AV648" s="15" t="s">
        <v>175</v>
      </c>
      <c r="AW648" s="15" t="s">
        <v>38</v>
      </c>
      <c r="AX648" s="15" t="s">
        <v>85</v>
      </c>
      <c r="AY648" s="268" t="s">
        <v>167</v>
      </c>
    </row>
    <row r="649" s="2" customFormat="1" ht="24" customHeight="1">
      <c r="A649" s="39"/>
      <c r="B649" s="40"/>
      <c r="C649" s="269" t="s">
        <v>793</v>
      </c>
      <c r="D649" s="269" t="s">
        <v>297</v>
      </c>
      <c r="E649" s="270" t="s">
        <v>794</v>
      </c>
      <c r="F649" s="271" t="s">
        <v>795</v>
      </c>
      <c r="G649" s="272" t="s">
        <v>187</v>
      </c>
      <c r="H649" s="273">
        <v>54</v>
      </c>
      <c r="I649" s="274"/>
      <c r="J649" s="275">
        <f>ROUND(I649*H649,2)</f>
        <v>0</v>
      </c>
      <c r="K649" s="271" t="s">
        <v>174</v>
      </c>
      <c r="L649" s="276"/>
      <c r="M649" s="277" t="s">
        <v>40</v>
      </c>
      <c r="N649" s="278" t="s">
        <v>48</v>
      </c>
      <c r="O649" s="85"/>
      <c r="P649" s="228">
        <f>O649*H649</f>
        <v>0</v>
      </c>
      <c r="Q649" s="228">
        <v>0.00012999999999999999</v>
      </c>
      <c r="R649" s="228">
        <f>Q649*H649</f>
        <v>0.0070199999999999993</v>
      </c>
      <c r="S649" s="228">
        <v>0</v>
      </c>
      <c r="T649" s="229">
        <f>S649*H649</f>
        <v>0</v>
      </c>
      <c r="U649" s="39"/>
      <c r="V649" s="39"/>
      <c r="W649" s="39"/>
      <c r="X649" s="39"/>
      <c r="Y649" s="39"/>
      <c r="Z649" s="39"/>
      <c r="AA649" s="39"/>
      <c r="AB649" s="39"/>
      <c r="AC649" s="39"/>
      <c r="AD649" s="39"/>
      <c r="AE649" s="39"/>
      <c r="AR649" s="230" t="s">
        <v>407</v>
      </c>
      <c r="AT649" s="230" t="s">
        <v>297</v>
      </c>
      <c r="AU649" s="230" t="s">
        <v>87</v>
      </c>
      <c r="AY649" s="18" t="s">
        <v>167</v>
      </c>
      <c r="BE649" s="231">
        <f>IF(N649="základní",J649,0)</f>
        <v>0</v>
      </c>
      <c r="BF649" s="231">
        <f>IF(N649="snížená",J649,0)</f>
        <v>0</v>
      </c>
      <c r="BG649" s="231">
        <f>IF(N649="zákl. přenesená",J649,0)</f>
        <v>0</v>
      </c>
      <c r="BH649" s="231">
        <f>IF(N649="sníž. přenesená",J649,0)</f>
        <v>0</v>
      </c>
      <c r="BI649" s="231">
        <f>IF(N649="nulová",J649,0)</f>
        <v>0</v>
      </c>
      <c r="BJ649" s="18" t="s">
        <v>85</v>
      </c>
      <c r="BK649" s="231">
        <f>ROUND(I649*H649,2)</f>
        <v>0</v>
      </c>
      <c r="BL649" s="18" t="s">
        <v>301</v>
      </c>
      <c r="BM649" s="230" t="s">
        <v>796</v>
      </c>
    </row>
    <row r="650" s="2" customFormat="1">
      <c r="A650" s="39"/>
      <c r="B650" s="40"/>
      <c r="C650" s="41"/>
      <c r="D650" s="232" t="s">
        <v>177</v>
      </c>
      <c r="E650" s="41"/>
      <c r="F650" s="233" t="s">
        <v>795</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177</v>
      </c>
      <c r="AU650" s="18" t="s">
        <v>87</v>
      </c>
    </row>
    <row r="651" s="2" customFormat="1" ht="24" customHeight="1">
      <c r="A651" s="39"/>
      <c r="B651" s="40"/>
      <c r="C651" s="219" t="s">
        <v>797</v>
      </c>
      <c r="D651" s="219" t="s">
        <v>170</v>
      </c>
      <c r="E651" s="220" t="s">
        <v>798</v>
      </c>
      <c r="F651" s="221" t="s">
        <v>799</v>
      </c>
      <c r="G651" s="222" t="s">
        <v>291</v>
      </c>
      <c r="H651" s="223">
        <v>24</v>
      </c>
      <c r="I651" s="224"/>
      <c r="J651" s="225">
        <f>ROUND(I651*H651,2)</f>
        <v>0</v>
      </c>
      <c r="K651" s="221" t="s">
        <v>174</v>
      </c>
      <c r="L651" s="45"/>
      <c r="M651" s="226" t="s">
        <v>40</v>
      </c>
      <c r="N651" s="227" t="s">
        <v>48</v>
      </c>
      <c r="O651" s="85"/>
      <c r="P651" s="228">
        <f>O651*H651</f>
        <v>0</v>
      </c>
      <c r="Q651" s="228">
        <v>0</v>
      </c>
      <c r="R651" s="228">
        <f>Q651*H651</f>
        <v>0</v>
      </c>
      <c r="S651" s="228">
        <v>0</v>
      </c>
      <c r="T651" s="229">
        <f>S651*H651</f>
        <v>0</v>
      </c>
      <c r="U651" s="39"/>
      <c r="V651" s="39"/>
      <c r="W651" s="39"/>
      <c r="X651" s="39"/>
      <c r="Y651" s="39"/>
      <c r="Z651" s="39"/>
      <c r="AA651" s="39"/>
      <c r="AB651" s="39"/>
      <c r="AC651" s="39"/>
      <c r="AD651" s="39"/>
      <c r="AE651" s="39"/>
      <c r="AR651" s="230" t="s">
        <v>301</v>
      </c>
      <c r="AT651" s="230" t="s">
        <v>170</v>
      </c>
      <c r="AU651" s="230" t="s">
        <v>87</v>
      </c>
      <c r="AY651" s="18" t="s">
        <v>167</v>
      </c>
      <c r="BE651" s="231">
        <f>IF(N651="základní",J651,0)</f>
        <v>0</v>
      </c>
      <c r="BF651" s="231">
        <f>IF(N651="snížená",J651,0)</f>
        <v>0</v>
      </c>
      <c r="BG651" s="231">
        <f>IF(N651="zákl. přenesená",J651,0)</f>
        <v>0</v>
      </c>
      <c r="BH651" s="231">
        <f>IF(N651="sníž. přenesená",J651,0)</f>
        <v>0</v>
      </c>
      <c r="BI651" s="231">
        <f>IF(N651="nulová",J651,0)</f>
        <v>0</v>
      </c>
      <c r="BJ651" s="18" t="s">
        <v>85</v>
      </c>
      <c r="BK651" s="231">
        <f>ROUND(I651*H651,2)</f>
        <v>0</v>
      </c>
      <c r="BL651" s="18" t="s">
        <v>301</v>
      </c>
      <c r="BM651" s="230" t="s">
        <v>800</v>
      </c>
    </row>
    <row r="652" s="2" customFormat="1">
      <c r="A652" s="39"/>
      <c r="B652" s="40"/>
      <c r="C652" s="41"/>
      <c r="D652" s="232" t="s">
        <v>177</v>
      </c>
      <c r="E652" s="41"/>
      <c r="F652" s="233" t="s">
        <v>801</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177</v>
      </c>
      <c r="AU652" s="18" t="s">
        <v>87</v>
      </c>
    </row>
    <row r="653" s="14" customFormat="1">
      <c r="A653" s="14"/>
      <c r="B653" s="247"/>
      <c r="C653" s="248"/>
      <c r="D653" s="232" t="s">
        <v>181</v>
      </c>
      <c r="E653" s="249" t="s">
        <v>40</v>
      </c>
      <c r="F653" s="250" t="s">
        <v>345</v>
      </c>
      <c r="G653" s="248"/>
      <c r="H653" s="251">
        <v>24</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181</v>
      </c>
      <c r="AU653" s="257" t="s">
        <v>87</v>
      </c>
      <c r="AV653" s="14" t="s">
        <v>87</v>
      </c>
      <c r="AW653" s="14" t="s">
        <v>38</v>
      </c>
      <c r="AX653" s="14" t="s">
        <v>77</v>
      </c>
      <c r="AY653" s="257" t="s">
        <v>167</v>
      </c>
    </row>
    <row r="654" s="15" customFormat="1">
      <c r="A654" s="15"/>
      <c r="B654" s="258"/>
      <c r="C654" s="259"/>
      <c r="D654" s="232" t="s">
        <v>181</v>
      </c>
      <c r="E654" s="260" t="s">
        <v>40</v>
      </c>
      <c r="F654" s="261" t="s">
        <v>184</v>
      </c>
      <c r="G654" s="259"/>
      <c r="H654" s="262">
        <v>24</v>
      </c>
      <c r="I654" s="263"/>
      <c r="J654" s="259"/>
      <c r="K654" s="259"/>
      <c r="L654" s="264"/>
      <c r="M654" s="265"/>
      <c r="N654" s="266"/>
      <c r="O654" s="266"/>
      <c r="P654" s="266"/>
      <c r="Q654" s="266"/>
      <c r="R654" s="266"/>
      <c r="S654" s="266"/>
      <c r="T654" s="267"/>
      <c r="U654" s="15"/>
      <c r="V654" s="15"/>
      <c r="W654" s="15"/>
      <c r="X654" s="15"/>
      <c r="Y654" s="15"/>
      <c r="Z654" s="15"/>
      <c r="AA654" s="15"/>
      <c r="AB654" s="15"/>
      <c r="AC654" s="15"/>
      <c r="AD654" s="15"/>
      <c r="AE654" s="15"/>
      <c r="AT654" s="268" t="s">
        <v>181</v>
      </c>
      <c r="AU654" s="268" t="s">
        <v>87</v>
      </c>
      <c r="AV654" s="15" t="s">
        <v>175</v>
      </c>
      <c r="AW654" s="15" t="s">
        <v>38</v>
      </c>
      <c r="AX654" s="15" t="s">
        <v>85</v>
      </c>
      <c r="AY654" s="268" t="s">
        <v>167</v>
      </c>
    </row>
    <row r="655" s="2" customFormat="1" ht="24" customHeight="1">
      <c r="A655" s="39"/>
      <c r="B655" s="40"/>
      <c r="C655" s="219" t="s">
        <v>802</v>
      </c>
      <c r="D655" s="219" t="s">
        <v>170</v>
      </c>
      <c r="E655" s="220" t="s">
        <v>803</v>
      </c>
      <c r="F655" s="221" t="s">
        <v>804</v>
      </c>
      <c r="G655" s="222" t="s">
        <v>291</v>
      </c>
      <c r="H655" s="223">
        <v>1</v>
      </c>
      <c r="I655" s="224"/>
      <c r="J655" s="225">
        <f>ROUND(I655*H655,2)</f>
        <v>0</v>
      </c>
      <c r="K655" s="221" t="s">
        <v>174</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301</v>
      </c>
      <c r="AT655" s="230" t="s">
        <v>170</v>
      </c>
      <c r="AU655" s="230" t="s">
        <v>87</v>
      </c>
      <c r="AY655" s="18" t="s">
        <v>167</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301</v>
      </c>
      <c r="BM655" s="230" t="s">
        <v>805</v>
      </c>
    </row>
    <row r="656" s="2" customFormat="1">
      <c r="A656" s="39"/>
      <c r="B656" s="40"/>
      <c r="C656" s="41"/>
      <c r="D656" s="232" t="s">
        <v>177</v>
      </c>
      <c r="E656" s="41"/>
      <c r="F656" s="233" t="s">
        <v>806</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177</v>
      </c>
      <c r="AU656" s="18" t="s">
        <v>87</v>
      </c>
    </row>
    <row r="657" s="2" customFormat="1" ht="24" customHeight="1">
      <c r="A657" s="39"/>
      <c r="B657" s="40"/>
      <c r="C657" s="269" t="s">
        <v>807</v>
      </c>
      <c r="D657" s="269" t="s">
        <v>297</v>
      </c>
      <c r="E657" s="270" t="s">
        <v>808</v>
      </c>
      <c r="F657" s="271" t="s">
        <v>809</v>
      </c>
      <c r="G657" s="272" t="s">
        <v>291</v>
      </c>
      <c r="H657" s="273">
        <v>1</v>
      </c>
      <c r="I657" s="274"/>
      <c r="J657" s="275">
        <f>ROUND(I657*H657,2)</f>
        <v>0</v>
      </c>
      <c r="K657" s="271" t="s">
        <v>174</v>
      </c>
      <c r="L657" s="276"/>
      <c r="M657" s="277" t="s">
        <v>40</v>
      </c>
      <c r="N657" s="278" t="s">
        <v>48</v>
      </c>
      <c r="O657" s="85"/>
      <c r="P657" s="228">
        <f>O657*H657</f>
        <v>0</v>
      </c>
      <c r="Q657" s="228">
        <v>0.00282</v>
      </c>
      <c r="R657" s="228">
        <f>Q657*H657</f>
        <v>0.00282</v>
      </c>
      <c r="S657" s="228">
        <v>0</v>
      </c>
      <c r="T657" s="229">
        <f>S657*H657</f>
        <v>0</v>
      </c>
      <c r="U657" s="39"/>
      <c r="V657" s="39"/>
      <c r="W657" s="39"/>
      <c r="X657" s="39"/>
      <c r="Y657" s="39"/>
      <c r="Z657" s="39"/>
      <c r="AA657" s="39"/>
      <c r="AB657" s="39"/>
      <c r="AC657" s="39"/>
      <c r="AD657" s="39"/>
      <c r="AE657" s="39"/>
      <c r="AR657" s="230" t="s">
        <v>407</v>
      </c>
      <c r="AT657" s="230" t="s">
        <v>297</v>
      </c>
      <c r="AU657" s="230" t="s">
        <v>87</v>
      </c>
      <c r="AY657" s="18" t="s">
        <v>167</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301</v>
      </c>
      <c r="BM657" s="230" t="s">
        <v>810</v>
      </c>
    </row>
    <row r="658" s="2" customFormat="1">
      <c r="A658" s="39"/>
      <c r="B658" s="40"/>
      <c r="C658" s="41"/>
      <c r="D658" s="232" t="s">
        <v>177</v>
      </c>
      <c r="E658" s="41"/>
      <c r="F658" s="233" t="s">
        <v>809</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177</v>
      </c>
      <c r="AU658" s="18" t="s">
        <v>87</v>
      </c>
    </row>
    <row r="659" s="2" customFormat="1" ht="24" customHeight="1">
      <c r="A659" s="39"/>
      <c r="B659" s="40"/>
      <c r="C659" s="219" t="s">
        <v>811</v>
      </c>
      <c r="D659" s="219" t="s">
        <v>170</v>
      </c>
      <c r="E659" s="220" t="s">
        <v>812</v>
      </c>
      <c r="F659" s="221" t="s">
        <v>813</v>
      </c>
      <c r="G659" s="222" t="s">
        <v>291</v>
      </c>
      <c r="H659" s="223">
        <v>4</v>
      </c>
      <c r="I659" s="224"/>
      <c r="J659" s="225">
        <f>ROUND(I659*H659,2)</f>
        <v>0</v>
      </c>
      <c r="K659" s="221" t="s">
        <v>174</v>
      </c>
      <c r="L659" s="45"/>
      <c r="M659" s="226" t="s">
        <v>40</v>
      </c>
      <c r="N659" s="227" t="s">
        <v>48</v>
      </c>
      <c r="O659" s="85"/>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301</v>
      </c>
      <c r="AT659" s="230" t="s">
        <v>170</v>
      </c>
      <c r="AU659" s="230" t="s">
        <v>87</v>
      </c>
      <c r="AY659" s="18" t="s">
        <v>167</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301</v>
      </c>
      <c r="BM659" s="230" t="s">
        <v>814</v>
      </c>
    </row>
    <row r="660" s="2" customFormat="1">
      <c r="A660" s="39"/>
      <c r="B660" s="40"/>
      <c r="C660" s="41"/>
      <c r="D660" s="232" t="s">
        <v>177</v>
      </c>
      <c r="E660" s="41"/>
      <c r="F660" s="233" t="s">
        <v>815</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177</v>
      </c>
      <c r="AU660" s="18" t="s">
        <v>87</v>
      </c>
    </row>
    <row r="661" s="14" customFormat="1">
      <c r="A661" s="14"/>
      <c r="B661" s="247"/>
      <c r="C661" s="248"/>
      <c r="D661" s="232" t="s">
        <v>181</v>
      </c>
      <c r="E661" s="249" t="s">
        <v>40</v>
      </c>
      <c r="F661" s="250" t="s">
        <v>175</v>
      </c>
      <c r="G661" s="248"/>
      <c r="H661" s="251">
        <v>4</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181</v>
      </c>
      <c r="AU661" s="257" t="s">
        <v>87</v>
      </c>
      <c r="AV661" s="14" t="s">
        <v>87</v>
      </c>
      <c r="AW661" s="14" t="s">
        <v>38</v>
      </c>
      <c r="AX661" s="14" t="s">
        <v>77</v>
      </c>
      <c r="AY661" s="257" t="s">
        <v>167</v>
      </c>
    </row>
    <row r="662" s="15" customFormat="1">
      <c r="A662" s="15"/>
      <c r="B662" s="258"/>
      <c r="C662" s="259"/>
      <c r="D662" s="232" t="s">
        <v>181</v>
      </c>
      <c r="E662" s="260" t="s">
        <v>40</v>
      </c>
      <c r="F662" s="261" t="s">
        <v>184</v>
      </c>
      <c r="G662" s="259"/>
      <c r="H662" s="262">
        <v>4</v>
      </c>
      <c r="I662" s="263"/>
      <c r="J662" s="259"/>
      <c r="K662" s="259"/>
      <c r="L662" s="264"/>
      <c r="M662" s="265"/>
      <c r="N662" s="266"/>
      <c r="O662" s="266"/>
      <c r="P662" s="266"/>
      <c r="Q662" s="266"/>
      <c r="R662" s="266"/>
      <c r="S662" s="266"/>
      <c r="T662" s="267"/>
      <c r="U662" s="15"/>
      <c r="V662" s="15"/>
      <c r="W662" s="15"/>
      <c r="X662" s="15"/>
      <c r="Y662" s="15"/>
      <c r="Z662" s="15"/>
      <c r="AA662" s="15"/>
      <c r="AB662" s="15"/>
      <c r="AC662" s="15"/>
      <c r="AD662" s="15"/>
      <c r="AE662" s="15"/>
      <c r="AT662" s="268" t="s">
        <v>181</v>
      </c>
      <c r="AU662" s="268" t="s">
        <v>87</v>
      </c>
      <c r="AV662" s="15" t="s">
        <v>175</v>
      </c>
      <c r="AW662" s="15" t="s">
        <v>38</v>
      </c>
      <c r="AX662" s="15" t="s">
        <v>85</v>
      </c>
      <c r="AY662" s="268" t="s">
        <v>167</v>
      </c>
    </row>
    <row r="663" s="2" customFormat="1" ht="24" customHeight="1">
      <c r="A663" s="39"/>
      <c r="B663" s="40"/>
      <c r="C663" s="269" t="s">
        <v>816</v>
      </c>
      <c r="D663" s="269" t="s">
        <v>297</v>
      </c>
      <c r="E663" s="270" t="s">
        <v>817</v>
      </c>
      <c r="F663" s="271" t="s">
        <v>818</v>
      </c>
      <c r="G663" s="272" t="s">
        <v>291</v>
      </c>
      <c r="H663" s="273">
        <v>4</v>
      </c>
      <c r="I663" s="274"/>
      <c r="J663" s="275">
        <f>ROUND(I663*H663,2)</f>
        <v>0</v>
      </c>
      <c r="K663" s="271" t="s">
        <v>174</v>
      </c>
      <c r="L663" s="276"/>
      <c r="M663" s="277" t="s">
        <v>40</v>
      </c>
      <c r="N663" s="278" t="s">
        <v>48</v>
      </c>
      <c r="O663" s="85"/>
      <c r="P663" s="228">
        <f>O663*H663</f>
        <v>0</v>
      </c>
      <c r="Q663" s="228">
        <v>0.00038999999999999999</v>
      </c>
      <c r="R663" s="228">
        <f>Q663*H663</f>
        <v>0.00156</v>
      </c>
      <c r="S663" s="228">
        <v>0</v>
      </c>
      <c r="T663" s="229">
        <f>S663*H663</f>
        <v>0</v>
      </c>
      <c r="U663" s="39"/>
      <c r="V663" s="39"/>
      <c r="W663" s="39"/>
      <c r="X663" s="39"/>
      <c r="Y663" s="39"/>
      <c r="Z663" s="39"/>
      <c r="AA663" s="39"/>
      <c r="AB663" s="39"/>
      <c r="AC663" s="39"/>
      <c r="AD663" s="39"/>
      <c r="AE663" s="39"/>
      <c r="AR663" s="230" t="s">
        <v>407</v>
      </c>
      <c r="AT663" s="230" t="s">
        <v>297</v>
      </c>
      <c r="AU663" s="230" t="s">
        <v>87</v>
      </c>
      <c r="AY663" s="18" t="s">
        <v>167</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301</v>
      </c>
      <c r="BM663" s="230" t="s">
        <v>819</v>
      </c>
    </row>
    <row r="664" s="2" customFormat="1">
      <c r="A664" s="39"/>
      <c r="B664" s="40"/>
      <c r="C664" s="41"/>
      <c r="D664" s="232" t="s">
        <v>177</v>
      </c>
      <c r="E664" s="41"/>
      <c r="F664" s="233" t="s">
        <v>818</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177</v>
      </c>
      <c r="AU664" s="18" t="s">
        <v>87</v>
      </c>
    </row>
    <row r="665" s="2" customFormat="1" ht="24" customHeight="1">
      <c r="A665" s="39"/>
      <c r="B665" s="40"/>
      <c r="C665" s="219" t="s">
        <v>820</v>
      </c>
      <c r="D665" s="219" t="s">
        <v>170</v>
      </c>
      <c r="E665" s="220" t="s">
        <v>821</v>
      </c>
      <c r="F665" s="221" t="s">
        <v>822</v>
      </c>
      <c r="G665" s="222" t="s">
        <v>291</v>
      </c>
      <c r="H665" s="223">
        <v>8</v>
      </c>
      <c r="I665" s="224"/>
      <c r="J665" s="225">
        <f>ROUND(I665*H665,2)</f>
        <v>0</v>
      </c>
      <c r="K665" s="221" t="s">
        <v>174</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301</v>
      </c>
      <c r="AT665" s="230" t="s">
        <v>170</v>
      </c>
      <c r="AU665" s="230" t="s">
        <v>87</v>
      </c>
      <c r="AY665" s="18" t="s">
        <v>167</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301</v>
      </c>
      <c r="BM665" s="230" t="s">
        <v>823</v>
      </c>
    </row>
    <row r="666" s="2" customFormat="1">
      <c r="A666" s="39"/>
      <c r="B666" s="40"/>
      <c r="C666" s="41"/>
      <c r="D666" s="232" t="s">
        <v>177</v>
      </c>
      <c r="E666" s="41"/>
      <c r="F666" s="233" t="s">
        <v>824</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177</v>
      </c>
      <c r="AU666" s="18" t="s">
        <v>87</v>
      </c>
    </row>
    <row r="667" s="14" customFormat="1">
      <c r="A667" s="14"/>
      <c r="B667" s="247"/>
      <c r="C667" s="248"/>
      <c r="D667" s="232" t="s">
        <v>181</v>
      </c>
      <c r="E667" s="249" t="s">
        <v>40</v>
      </c>
      <c r="F667" s="250" t="s">
        <v>244</v>
      </c>
      <c r="G667" s="248"/>
      <c r="H667" s="251">
        <v>8</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181</v>
      </c>
      <c r="AU667" s="257" t="s">
        <v>87</v>
      </c>
      <c r="AV667" s="14" t="s">
        <v>87</v>
      </c>
      <c r="AW667" s="14" t="s">
        <v>38</v>
      </c>
      <c r="AX667" s="14" t="s">
        <v>77</v>
      </c>
      <c r="AY667" s="257" t="s">
        <v>167</v>
      </c>
    </row>
    <row r="668" s="15" customFormat="1">
      <c r="A668" s="15"/>
      <c r="B668" s="258"/>
      <c r="C668" s="259"/>
      <c r="D668" s="232" t="s">
        <v>181</v>
      </c>
      <c r="E668" s="260" t="s">
        <v>40</v>
      </c>
      <c r="F668" s="261" t="s">
        <v>184</v>
      </c>
      <c r="G668" s="259"/>
      <c r="H668" s="262">
        <v>8</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181</v>
      </c>
      <c r="AU668" s="268" t="s">
        <v>87</v>
      </c>
      <c r="AV668" s="15" t="s">
        <v>175</v>
      </c>
      <c r="AW668" s="15" t="s">
        <v>38</v>
      </c>
      <c r="AX668" s="15" t="s">
        <v>85</v>
      </c>
      <c r="AY668" s="268" t="s">
        <v>167</v>
      </c>
    </row>
    <row r="669" s="2" customFormat="1" ht="16.5" customHeight="1">
      <c r="A669" s="39"/>
      <c r="B669" s="40"/>
      <c r="C669" s="269" t="s">
        <v>825</v>
      </c>
      <c r="D669" s="269" t="s">
        <v>297</v>
      </c>
      <c r="E669" s="270" t="s">
        <v>826</v>
      </c>
      <c r="F669" s="271" t="s">
        <v>827</v>
      </c>
      <c r="G669" s="272" t="s">
        <v>291</v>
      </c>
      <c r="H669" s="273">
        <v>8</v>
      </c>
      <c r="I669" s="274"/>
      <c r="J669" s="275">
        <f>ROUND(I669*H669,2)</f>
        <v>0</v>
      </c>
      <c r="K669" s="271" t="s">
        <v>174</v>
      </c>
      <c r="L669" s="276"/>
      <c r="M669" s="277" t="s">
        <v>40</v>
      </c>
      <c r="N669" s="278" t="s">
        <v>48</v>
      </c>
      <c r="O669" s="85"/>
      <c r="P669" s="228">
        <f>O669*H669</f>
        <v>0</v>
      </c>
      <c r="Q669" s="228">
        <v>0.00027999999999999998</v>
      </c>
      <c r="R669" s="228">
        <f>Q669*H669</f>
        <v>0.0022399999999999998</v>
      </c>
      <c r="S669" s="228">
        <v>0</v>
      </c>
      <c r="T669" s="229">
        <f>S669*H669</f>
        <v>0</v>
      </c>
      <c r="U669" s="39"/>
      <c r="V669" s="39"/>
      <c r="W669" s="39"/>
      <c r="X669" s="39"/>
      <c r="Y669" s="39"/>
      <c r="Z669" s="39"/>
      <c r="AA669" s="39"/>
      <c r="AB669" s="39"/>
      <c r="AC669" s="39"/>
      <c r="AD669" s="39"/>
      <c r="AE669" s="39"/>
      <c r="AR669" s="230" t="s">
        <v>407</v>
      </c>
      <c r="AT669" s="230" t="s">
        <v>297</v>
      </c>
      <c r="AU669" s="230" t="s">
        <v>87</v>
      </c>
      <c r="AY669" s="18" t="s">
        <v>167</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301</v>
      </c>
      <c r="BM669" s="230" t="s">
        <v>828</v>
      </c>
    </row>
    <row r="670" s="2" customFormat="1">
      <c r="A670" s="39"/>
      <c r="B670" s="40"/>
      <c r="C670" s="41"/>
      <c r="D670" s="232" t="s">
        <v>177</v>
      </c>
      <c r="E670" s="41"/>
      <c r="F670" s="233" t="s">
        <v>827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177</v>
      </c>
      <c r="AU670" s="18" t="s">
        <v>87</v>
      </c>
    </row>
    <row r="671" s="2" customFormat="1" ht="24" customHeight="1">
      <c r="A671" s="39"/>
      <c r="B671" s="40"/>
      <c r="C671" s="219" t="s">
        <v>829</v>
      </c>
      <c r="D671" s="219" t="s">
        <v>170</v>
      </c>
      <c r="E671" s="220" t="s">
        <v>830</v>
      </c>
      <c r="F671" s="221" t="s">
        <v>831</v>
      </c>
      <c r="G671" s="222" t="s">
        <v>291</v>
      </c>
      <c r="H671" s="223">
        <v>5</v>
      </c>
      <c r="I671" s="224"/>
      <c r="J671" s="225">
        <f>ROUND(I671*H671,2)</f>
        <v>0</v>
      </c>
      <c r="K671" s="221" t="s">
        <v>174</v>
      </c>
      <c r="L671" s="45"/>
      <c r="M671" s="226" t="s">
        <v>40</v>
      </c>
      <c r="N671" s="227" t="s">
        <v>48</v>
      </c>
      <c r="O671" s="85"/>
      <c r="P671" s="228">
        <f>O671*H671</f>
        <v>0</v>
      </c>
      <c r="Q671" s="228">
        <v>0</v>
      </c>
      <c r="R671" s="228">
        <f>Q671*H671</f>
        <v>0</v>
      </c>
      <c r="S671" s="228">
        <v>0</v>
      </c>
      <c r="T671" s="229">
        <f>S671*H671</f>
        <v>0</v>
      </c>
      <c r="U671" s="39"/>
      <c r="V671" s="39"/>
      <c r="W671" s="39"/>
      <c r="X671" s="39"/>
      <c r="Y671" s="39"/>
      <c r="Z671" s="39"/>
      <c r="AA671" s="39"/>
      <c r="AB671" s="39"/>
      <c r="AC671" s="39"/>
      <c r="AD671" s="39"/>
      <c r="AE671" s="39"/>
      <c r="AR671" s="230" t="s">
        <v>301</v>
      </c>
      <c r="AT671" s="230" t="s">
        <v>170</v>
      </c>
      <c r="AU671" s="230" t="s">
        <v>87</v>
      </c>
      <c r="AY671" s="18" t="s">
        <v>167</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301</v>
      </c>
      <c r="BM671" s="230" t="s">
        <v>832</v>
      </c>
    </row>
    <row r="672" s="2" customFormat="1">
      <c r="A672" s="39"/>
      <c r="B672" s="40"/>
      <c r="C672" s="41"/>
      <c r="D672" s="232" t="s">
        <v>177</v>
      </c>
      <c r="E672" s="41"/>
      <c r="F672" s="233" t="s">
        <v>833</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177</v>
      </c>
      <c r="AU672" s="18" t="s">
        <v>87</v>
      </c>
    </row>
    <row r="673" s="14" customFormat="1">
      <c r="A673" s="14"/>
      <c r="B673" s="247"/>
      <c r="C673" s="248"/>
      <c r="D673" s="232" t="s">
        <v>181</v>
      </c>
      <c r="E673" s="249" t="s">
        <v>40</v>
      </c>
      <c r="F673" s="250" t="s">
        <v>212</v>
      </c>
      <c r="G673" s="248"/>
      <c r="H673" s="251">
        <v>5</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181</v>
      </c>
      <c r="AU673" s="257" t="s">
        <v>87</v>
      </c>
      <c r="AV673" s="14" t="s">
        <v>87</v>
      </c>
      <c r="AW673" s="14" t="s">
        <v>38</v>
      </c>
      <c r="AX673" s="14" t="s">
        <v>77</v>
      </c>
      <c r="AY673" s="257" t="s">
        <v>167</v>
      </c>
    </row>
    <row r="674" s="15" customFormat="1">
      <c r="A674" s="15"/>
      <c r="B674" s="258"/>
      <c r="C674" s="259"/>
      <c r="D674" s="232" t="s">
        <v>181</v>
      </c>
      <c r="E674" s="260" t="s">
        <v>40</v>
      </c>
      <c r="F674" s="261" t="s">
        <v>184</v>
      </c>
      <c r="G674" s="259"/>
      <c r="H674" s="262">
        <v>5</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181</v>
      </c>
      <c r="AU674" s="268" t="s">
        <v>87</v>
      </c>
      <c r="AV674" s="15" t="s">
        <v>175</v>
      </c>
      <c r="AW674" s="15" t="s">
        <v>38</v>
      </c>
      <c r="AX674" s="15" t="s">
        <v>85</v>
      </c>
      <c r="AY674" s="268" t="s">
        <v>167</v>
      </c>
    </row>
    <row r="675" s="2" customFormat="1" ht="24" customHeight="1">
      <c r="A675" s="39"/>
      <c r="B675" s="40"/>
      <c r="C675" s="269" t="s">
        <v>834</v>
      </c>
      <c r="D675" s="269" t="s">
        <v>297</v>
      </c>
      <c r="E675" s="270" t="s">
        <v>835</v>
      </c>
      <c r="F675" s="271" t="s">
        <v>836</v>
      </c>
      <c r="G675" s="272" t="s">
        <v>291</v>
      </c>
      <c r="H675" s="273">
        <v>5</v>
      </c>
      <c r="I675" s="274"/>
      <c r="J675" s="275">
        <f>ROUND(I675*H675,2)</f>
        <v>0</v>
      </c>
      <c r="K675" s="271" t="s">
        <v>174</v>
      </c>
      <c r="L675" s="276"/>
      <c r="M675" s="277" t="s">
        <v>40</v>
      </c>
      <c r="N675" s="278" t="s">
        <v>48</v>
      </c>
      <c r="O675" s="85"/>
      <c r="P675" s="228">
        <f>O675*H675</f>
        <v>0</v>
      </c>
      <c r="Q675" s="228">
        <v>0.0112</v>
      </c>
      <c r="R675" s="228">
        <f>Q675*H675</f>
        <v>0.056000000000000001</v>
      </c>
      <c r="S675" s="228">
        <v>0</v>
      </c>
      <c r="T675" s="229">
        <f>S675*H675</f>
        <v>0</v>
      </c>
      <c r="U675" s="39"/>
      <c r="V675" s="39"/>
      <c r="W675" s="39"/>
      <c r="X675" s="39"/>
      <c r="Y675" s="39"/>
      <c r="Z675" s="39"/>
      <c r="AA675" s="39"/>
      <c r="AB675" s="39"/>
      <c r="AC675" s="39"/>
      <c r="AD675" s="39"/>
      <c r="AE675" s="39"/>
      <c r="AR675" s="230" t="s">
        <v>407</v>
      </c>
      <c r="AT675" s="230" t="s">
        <v>297</v>
      </c>
      <c r="AU675" s="230" t="s">
        <v>87</v>
      </c>
      <c r="AY675" s="18" t="s">
        <v>167</v>
      </c>
      <c r="BE675" s="231">
        <f>IF(N675="základní",J675,0)</f>
        <v>0</v>
      </c>
      <c r="BF675" s="231">
        <f>IF(N675="snížená",J675,0)</f>
        <v>0</v>
      </c>
      <c r="BG675" s="231">
        <f>IF(N675="zákl. přenesená",J675,0)</f>
        <v>0</v>
      </c>
      <c r="BH675" s="231">
        <f>IF(N675="sníž. přenesená",J675,0)</f>
        <v>0</v>
      </c>
      <c r="BI675" s="231">
        <f>IF(N675="nulová",J675,0)</f>
        <v>0</v>
      </c>
      <c r="BJ675" s="18" t="s">
        <v>85</v>
      </c>
      <c r="BK675" s="231">
        <f>ROUND(I675*H675,2)</f>
        <v>0</v>
      </c>
      <c r="BL675" s="18" t="s">
        <v>301</v>
      </c>
      <c r="BM675" s="230" t="s">
        <v>837</v>
      </c>
    </row>
    <row r="676" s="2" customFormat="1">
      <c r="A676" s="39"/>
      <c r="B676" s="40"/>
      <c r="C676" s="41"/>
      <c r="D676" s="232" t="s">
        <v>177</v>
      </c>
      <c r="E676" s="41"/>
      <c r="F676" s="233" t="s">
        <v>836</v>
      </c>
      <c r="G676" s="41"/>
      <c r="H676" s="41"/>
      <c r="I676" s="137"/>
      <c r="J676" s="41"/>
      <c r="K676" s="41"/>
      <c r="L676" s="45"/>
      <c r="M676" s="234"/>
      <c r="N676" s="235"/>
      <c r="O676" s="85"/>
      <c r="P676" s="85"/>
      <c r="Q676" s="85"/>
      <c r="R676" s="85"/>
      <c r="S676" s="85"/>
      <c r="T676" s="86"/>
      <c r="U676" s="39"/>
      <c r="V676" s="39"/>
      <c r="W676" s="39"/>
      <c r="X676" s="39"/>
      <c r="Y676" s="39"/>
      <c r="Z676" s="39"/>
      <c r="AA676" s="39"/>
      <c r="AB676" s="39"/>
      <c r="AC676" s="39"/>
      <c r="AD676" s="39"/>
      <c r="AE676" s="39"/>
      <c r="AT676" s="18" t="s">
        <v>177</v>
      </c>
      <c r="AU676" s="18" t="s">
        <v>87</v>
      </c>
    </row>
    <row r="677" s="2" customFormat="1" ht="24" customHeight="1">
      <c r="A677" s="39"/>
      <c r="B677" s="40"/>
      <c r="C677" s="219" t="s">
        <v>838</v>
      </c>
      <c r="D677" s="219" t="s">
        <v>170</v>
      </c>
      <c r="E677" s="220" t="s">
        <v>839</v>
      </c>
      <c r="F677" s="221" t="s">
        <v>840</v>
      </c>
      <c r="G677" s="222" t="s">
        <v>291</v>
      </c>
      <c r="H677" s="223">
        <v>8</v>
      </c>
      <c r="I677" s="224"/>
      <c r="J677" s="225">
        <f>ROUND(I677*H677,2)</f>
        <v>0</v>
      </c>
      <c r="K677" s="221" t="s">
        <v>174</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301</v>
      </c>
      <c r="AT677" s="230" t="s">
        <v>170</v>
      </c>
      <c r="AU677" s="230" t="s">
        <v>87</v>
      </c>
      <c r="AY677" s="18" t="s">
        <v>167</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301</v>
      </c>
      <c r="BM677" s="230" t="s">
        <v>841</v>
      </c>
    </row>
    <row r="678" s="2" customFormat="1">
      <c r="A678" s="39"/>
      <c r="B678" s="40"/>
      <c r="C678" s="41"/>
      <c r="D678" s="232" t="s">
        <v>177</v>
      </c>
      <c r="E678" s="41"/>
      <c r="F678" s="233" t="s">
        <v>842</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177</v>
      </c>
      <c r="AU678" s="18" t="s">
        <v>87</v>
      </c>
    </row>
    <row r="679" s="2" customFormat="1">
      <c r="A679" s="39"/>
      <c r="B679" s="40"/>
      <c r="C679" s="41"/>
      <c r="D679" s="232" t="s">
        <v>179</v>
      </c>
      <c r="E679" s="41"/>
      <c r="F679" s="236" t="s">
        <v>843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179</v>
      </c>
      <c r="AU679" s="18" t="s">
        <v>87</v>
      </c>
    </row>
    <row r="680" s="12" customFormat="1" ht="22.8" customHeight="1">
      <c r="A680" s="12"/>
      <c r="B680" s="203"/>
      <c r="C680" s="204"/>
      <c r="D680" s="205" t="s">
        <v>76</v>
      </c>
      <c r="E680" s="217" t="s">
        <v>844</v>
      </c>
      <c r="F680" s="217" t="s">
        <v>845</v>
      </c>
      <c r="G680" s="204"/>
      <c r="H680" s="204"/>
      <c r="I680" s="207"/>
      <c r="J680" s="218">
        <f>BK680</f>
        <v>0</v>
      </c>
      <c r="K680" s="204"/>
      <c r="L680" s="209"/>
      <c r="M680" s="210"/>
      <c r="N680" s="211"/>
      <c r="O680" s="211"/>
      <c r="P680" s="212">
        <f>SUM(P681:P700)</f>
        <v>0</v>
      </c>
      <c r="Q680" s="211"/>
      <c r="R680" s="212">
        <f>SUM(R681:R700)</f>
        <v>0.0061899999999999993</v>
      </c>
      <c r="S680" s="211"/>
      <c r="T680" s="213">
        <f>SUM(T681:T700)</f>
        <v>0</v>
      </c>
      <c r="U680" s="12"/>
      <c r="V680" s="12"/>
      <c r="W680" s="12"/>
      <c r="X680" s="12"/>
      <c r="Y680" s="12"/>
      <c r="Z680" s="12"/>
      <c r="AA680" s="12"/>
      <c r="AB680" s="12"/>
      <c r="AC680" s="12"/>
      <c r="AD680" s="12"/>
      <c r="AE680" s="12"/>
      <c r="AR680" s="214" t="s">
        <v>87</v>
      </c>
      <c r="AT680" s="215" t="s">
        <v>76</v>
      </c>
      <c r="AU680" s="215" t="s">
        <v>85</v>
      </c>
      <c r="AY680" s="214" t="s">
        <v>167</v>
      </c>
      <c r="BK680" s="216">
        <f>SUM(BK681:BK700)</f>
        <v>0</v>
      </c>
    </row>
    <row r="681" s="2" customFormat="1" ht="24" customHeight="1">
      <c r="A681" s="39"/>
      <c r="B681" s="40"/>
      <c r="C681" s="219" t="s">
        <v>846</v>
      </c>
      <c r="D681" s="219" t="s">
        <v>170</v>
      </c>
      <c r="E681" s="220" t="s">
        <v>847</v>
      </c>
      <c r="F681" s="221" t="s">
        <v>848</v>
      </c>
      <c r="G681" s="222" t="s">
        <v>291</v>
      </c>
      <c r="H681" s="223">
        <v>5</v>
      </c>
      <c r="I681" s="224"/>
      <c r="J681" s="225">
        <f>ROUND(I681*H681,2)</f>
        <v>0</v>
      </c>
      <c r="K681" s="221" t="s">
        <v>174</v>
      </c>
      <c r="L681" s="45"/>
      <c r="M681" s="226" t="s">
        <v>40</v>
      </c>
      <c r="N681" s="227" t="s">
        <v>48</v>
      </c>
      <c r="O681" s="85"/>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301</v>
      </c>
      <c r="AT681" s="230" t="s">
        <v>170</v>
      </c>
      <c r="AU681" s="230" t="s">
        <v>87</v>
      </c>
      <c r="AY681" s="18" t="s">
        <v>167</v>
      </c>
      <c r="BE681" s="231">
        <f>IF(N681="základní",J681,0)</f>
        <v>0</v>
      </c>
      <c r="BF681" s="231">
        <f>IF(N681="snížená",J681,0)</f>
        <v>0</v>
      </c>
      <c r="BG681" s="231">
        <f>IF(N681="zákl. přenesená",J681,0)</f>
        <v>0</v>
      </c>
      <c r="BH681" s="231">
        <f>IF(N681="sníž. přenesená",J681,0)</f>
        <v>0</v>
      </c>
      <c r="BI681" s="231">
        <f>IF(N681="nulová",J681,0)</f>
        <v>0</v>
      </c>
      <c r="BJ681" s="18" t="s">
        <v>85</v>
      </c>
      <c r="BK681" s="231">
        <f>ROUND(I681*H681,2)</f>
        <v>0</v>
      </c>
      <c r="BL681" s="18" t="s">
        <v>301</v>
      </c>
      <c r="BM681" s="230" t="s">
        <v>849</v>
      </c>
    </row>
    <row r="682" s="2" customFormat="1">
      <c r="A682" s="39"/>
      <c r="B682" s="40"/>
      <c r="C682" s="41"/>
      <c r="D682" s="232" t="s">
        <v>177</v>
      </c>
      <c r="E682" s="41"/>
      <c r="F682" s="233" t="s">
        <v>850</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177</v>
      </c>
      <c r="AU682" s="18" t="s">
        <v>87</v>
      </c>
    </row>
    <row r="683" s="14" customFormat="1">
      <c r="A683" s="14"/>
      <c r="B683" s="247"/>
      <c r="C683" s="248"/>
      <c r="D683" s="232" t="s">
        <v>181</v>
      </c>
      <c r="E683" s="249" t="s">
        <v>40</v>
      </c>
      <c r="F683" s="250" t="s">
        <v>212</v>
      </c>
      <c r="G683" s="248"/>
      <c r="H683" s="251">
        <v>5</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181</v>
      </c>
      <c r="AU683" s="257" t="s">
        <v>87</v>
      </c>
      <c r="AV683" s="14" t="s">
        <v>87</v>
      </c>
      <c r="AW683" s="14" t="s">
        <v>38</v>
      </c>
      <c r="AX683" s="14" t="s">
        <v>77</v>
      </c>
      <c r="AY683" s="257" t="s">
        <v>167</v>
      </c>
    </row>
    <row r="684" s="15" customFormat="1">
      <c r="A684" s="15"/>
      <c r="B684" s="258"/>
      <c r="C684" s="259"/>
      <c r="D684" s="232" t="s">
        <v>181</v>
      </c>
      <c r="E684" s="260" t="s">
        <v>40</v>
      </c>
      <c r="F684" s="261" t="s">
        <v>184</v>
      </c>
      <c r="G684" s="259"/>
      <c r="H684" s="262">
        <v>5</v>
      </c>
      <c r="I684" s="263"/>
      <c r="J684" s="259"/>
      <c r="K684" s="259"/>
      <c r="L684" s="264"/>
      <c r="M684" s="265"/>
      <c r="N684" s="266"/>
      <c r="O684" s="266"/>
      <c r="P684" s="266"/>
      <c r="Q684" s="266"/>
      <c r="R684" s="266"/>
      <c r="S684" s="266"/>
      <c r="T684" s="267"/>
      <c r="U684" s="15"/>
      <c r="V684" s="15"/>
      <c r="W684" s="15"/>
      <c r="X684" s="15"/>
      <c r="Y684" s="15"/>
      <c r="Z684" s="15"/>
      <c r="AA684" s="15"/>
      <c r="AB684" s="15"/>
      <c r="AC684" s="15"/>
      <c r="AD684" s="15"/>
      <c r="AE684" s="15"/>
      <c r="AT684" s="268" t="s">
        <v>181</v>
      </c>
      <c r="AU684" s="268" t="s">
        <v>87</v>
      </c>
      <c r="AV684" s="15" t="s">
        <v>175</v>
      </c>
      <c r="AW684" s="15" t="s">
        <v>38</v>
      </c>
      <c r="AX684" s="15" t="s">
        <v>85</v>
      </c>
      <c r="AY684" s="268" t="s">
        <v>167</v>
      </c>
    </row>
    <row r="685" s="2" customFormat="1" ht="16.5" customHeight="1">
      <c r="A685" s="39"/>
      <c r="B685" s="40"/>
      <c r="C685" s="269" t="s">
        <v>851</v>
      </c>
      <c r="D685" s="269" t="s">
        <v>297</v>
      </c>
      <c r="E685" s="270" t="s">
        <v>852</v>
      </c>
      <c r="F685" s="271" t="s">
        <v>853</v>
      </c>
      <c r="G685" s="272" t="s">
        <v>291</v>
      </c>
      <c r="H685" s="273">
        <v>5</v>
      </c>
      <c r="I685" s="274"/>
      <c r="J685" s="275">
        <f>ROUND(I685*H685,2)</f>
        <v>0</v>
      </c>
      <c r="K685" s="271" t="s">
        <v>174</v>
      </c>
      <c r="L685" s="276"/>
      <c r="M685" s="277" t="s">
        <v>40</v>
      </c>
      <c r="N685" s="278" t="s">
        <v>48</v>
      </c>
      <c r="O685" s="85"/>
      <c r="P685" s="228">
        <f>O685*H685</f>
        <v>0</v>
      </c>
      <c r="Q685" s="228">
        <v>6.0000000000000002E-05</v>
      </c>
      <c r="R685" s="228">
        <f>Q685*H685</f>
        <v>0.00030000000000000003</v>
      </c>
      <c r="S685" s="228">
        <v>0</v>
      </c>
      <c r="T685" s="229">
        <f>S685*H685</f>
        <v>0</v>
      </c>
      <c r="U685" s="39"/>
      <c r="V685" s="39"/>
      <c r="W685" s="39"/>
      <c r="X685" s="39"/>
      <c r="Y685" s="39"/>
      <c r="Z685" s="39"/>
      <c r="AA685" s="39"/>
      <c r="AB685" s="39"/>
      <c r="AC685" s="39"/>
      <c r="AD685" s="39"/>
      <c r="AE685" s="39"/>
      <c r="AR685" s="230" t="s">
        <v>407</v>
      </c>
      <c r="AT685" s="230" t="s">
        <v>297</v>
      </c>
      <c r="AU685" s="230" t="s">
        <v>87</v>
      </c>
      <c r="AY685" s="18" t="s">
        <v>167</v>
      </c>
      <c r="BE685" s="231">
        <f>IF(N685="základní",J685,0)</f>
        <v>0</v>
      </c>
      <c r="BF685" s="231">
        <f>IF(N685="snížená",J685,0)</f>
        <v>0</v>
      </c>
      <c r="BG685" s="231">
        <f>IF(N685="zákl. přenesená",J685,0)</f>
        <v>0</v>
      </c>
      <c r="BH685" s="231">
        <f>IF(N685="sníž. přenesená",J685,0)</f>
        <v>0</v>
      </c>
      <c r="BI685" s="231">
        <f>IF(N685="nulová",J685,0)</f>
        <v>0</v>
      </c>
      <c r="BJ685" s="18" t="s">
        <v>85</v>
      </c>
      <c r="BK685" s="231">
        <f>ROUND(I685*H685,2)</f>
        <v>0</v>
      </c>
      <c r="BL685" s="18" t="s">
        <v>301</v>
      </c>
      <c r="BM685" s="230" t="s">
        <v>854</v>
      </c>
    </row>
    <row r="686" s="2" customFormat="1">
      <c r="A686" s="39"/>
      <c r="B686" s="40"/>
      <c r="C686" s="41"/>
      <c r="D686" s="232" t="s">
        <v>177</v>
      </c>
      <c r="E686" s="41"/>
      <c r="F686" s="233" t="s">
        <v>853</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177</v>
      </c>
      <c r="AU686" s="18" t="s">
        <v>87</v>
      </c>
    </row>
    <row r="687" s="2" customFormat="1" ht="16.5" customHeight="1">
      <c r="A687" s="39"/>
      <c r="B687" s="40"/>
      <c r="C687" s="219" t="s">
        <v>855</v>
      </c>
      <c r="D687" s="219" t="s">
        <v>170</v>
      </c>
      <c r="E687" s="220" t="s">
        <v>856</v>
      </c>
      <c r="F687" s="221" t="s">
        <v>857</v>
      </c>
      <c r="G687" s="222" t="s">
        <v>187</v>
      </c>
      <c r="H687" s="223">
        <v>15.5</v>
      </c>
      <c r="I687" s="224"/>
      <c r="J687" s="225">
        <f>ROUND(I687*H687,2)</f>
        <v>0</v>
      </c>
      <c r="K687" s="221" t="s">
        <v>174</v>
      </c>
      <c r="L687" s="45"/>
      <c r="M687" s="226" t="s">
        <v>40</v>
      </c>
      <c r="N687" s="227" t="s">
        <v>48</v>
      </c>
      <c r="O687" s="85"/>
      <c r="P687" s="228">
        <f>O687*H687</f>
        <v>0</v>
      </c>
      <c r="Q687" s="228">
        <v>0</v>
      </c>
      <c r="R687" s="228">
        <f>Q687*H687</f>
        <v>0</v>
      </c>
      <c r="S687" s="228">
        <v>0</v>
      </c>
      <c r="T687" s="229">
        <f>S687*H687</f>
        <v>0</v>
      </c>
      <c r="U687" s="39"/>
      <c r="V687" s="39"/>
      <c r="W687" s="39"/>
      <c r="X687" s="39"/>
      <c r="Y687" s="39"/>
      <c r="Z687" s="39"/>
      <c r="AA687" s="39"/>
      <c r="AB687" s="39"/>
      <c r="AC687" s="39"/>
      <c r="AD687" s="39"/>
      <c r="AE687" s="39"/>
      <c r="AR687" s="230" t="s">
        <v>301</v>
      </c>
      <c r="AT687" s="230" t="s">
        <v>170</v>
      </c>
      <c r="AU687" s="230" t="s">
        <v>87</v>
      </c>
      <c r="AY687" s="18" t="s">
        <v>167</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301</v>
      </c>
      <c r="BM687" s="230" t="s">
        <v>858</v>
      </c>
    </row>
    <row r="688" s="2" customFormat="1">
      <c r="A688" s="39"/>
      <c r="B688" s="40"/>
      <c r="C688" s="41"/>
      <c r="D688" s="232" t="s">
        <v>177</v>
      </c>
      <c r="E688" s="41"/>
      <c r="F688" s="233" t="s">
        <v>859</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177</v>
      </c>
      <c r="AU688" s="18" t="s">
        <v>87</v>
      </c>
    </row>
    <row r="689" s="2" customFormat="1">
      <c r="A689" s="39"/>
      <c r="B689" s="40"/>
      <c r="C689" s="41"/>
      <c r="D689" s="232" t="s">
        <v>179</v>
      </c>
      <c r="E689" s="41"/>
      <c r="F689" s="236" t="s">
        <v>860</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179</v>
      </c>
      <c r="AU689" s="18" t="s">
        <v>87</v>
      </c>
    </row>
    <row r="690" s="14" customFormat="1">
      <c r="A690" s="14"/>
      <c r="B690" s="247"/>
      <c r="C690" s="248"/>
      <c r="D690" s="232" t="s">
        <v>181</v>
      </c>
      <c r="E690" s="249" t="s">
        <v>40</v>
      </c>
      <c r="F690" s="250" t="s">
        <v>861</v>
      </c>
      <c r="G690" s="248"/>
      <c r="H690" s="251">
        <v>15.5</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181</v>
      </c>
      <c r="AU690" s="257" t="s">
        <v>87</v>
      </c>
      <c r="AV690" s="14" t="s">
        <v>87</v>
      </c>
      <c r="AW690" s="14" t="s">
        <v>38</v>
      </c>
      <c r="AX690" s="14" t="s">
        <v>77</v>
      </c>
      <c r="AY690" s="257" t="s">
        <v>167</v>
      </c>
    </row>
    <row r="691" s="15" customFormat="1">
      <c r="A691" s="15"/>
      <c r="B691" s="258"/>
      <c r="C691" s="259"/>
      <c r="D691" s="232" t="s">
        <v>181</v>
      </c>
      <c r="E691" s="260" t="s">
        <v>40</v>
      </c>
      <c r="F691" s="261" t="s">
        <v>184</v>
      </c>
      <c r="G691" s="259"/>
      <c r="H691" s="262">
        <v>15.5</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181</v>
      </c>
      <c r="AU691" s="268" t="s">
        <v>87</v>
      </c>
      <c r="AV691" s="15" t="s">
        <v>175</v>
      </c>
      <c r="AW691" s="15" t="s">
        <v>38</v>
      </c>
      <c r="AX691" s="15" t="s">
        <v>85</v>
      </c>
      <c r="AY691" s="268" t="s">
        <v>167</v>
      </c>
    </row>
    <row r="692" s="2" customFormat="1" ht="16.5" customHeight="1">
      <c r="A692" s="39"/>
      <c r="B692" s="40"/>
      <c r="C692" s="269" t="s">
        <v>862</v>
      </c>
      <c r="D692" s="269" t="s">
        <v>297</v>
      </c>
      <c r="E692" s="270" t="s">
        <v>863</v>
      </c>
      <c r="F692" s="271" t="s">
        <v>864</v>
      </c>
      <c r="G692" s="272" t="s">
        <v>187</v>
      </c>
      <c r="H692" s="273">
        <v>15.5</v>
      </c>
      <c r="I692" s="274"/>
      <c r="J692" s="275">
        <f>ROUND(I692*H692,2)</f>
        <v>0</v>
      </c>
      <c r="K692" s="271" t="s">
        <v>174</v>
      </c>
      <c r="L692" s="276"/>
      <c r="M692" s="277" t="s">
        <v>40</v>
      </c>
      <c r="N692" s="278" t="s">
        <v>48</v>
      </c>
      <c r="O692" s="85"/>
      <c r="P692" s="228">
        <f>O692*H692</f>
        <v>0</v>
      </c>
      <c r="Q692" s="228">
        <v>8.0000000000000007E-05</v>
      </c>
      <c r="R692" s="228">
        <f>Q692*H692</f>
        <v>0.00124</v>
      </c>
      <c r="S692" s="228">
        <v>0</v>
      </c>
      <c r="T692" s="229">
        <f>S692*H692</f>
        <v>0</v>
      </c>
      <c r="U692" s="39"/>
      <c r="V692" s="39"/>
      <c r="W692" s="39"/>
      <c r="X692" s="39"/>
      <c r="Y692" s="39"/>
      <c r="Z692" s="39"/>
      <c r="AA692" s="39"/>
      <c r="AB692" s="39"/>
      <c r="AC692" s="39"/>
      <c r="AD692" s="39"/>
      <c r="AE692" s="39"/>
      <c r="AR692" s="230" t="s">
        <v>407</v>
      </c>
      <c r="AT692" s="230" t="s">
        <v>297</v>
      </c>
      <c r="AU692" s="230" t="s">
        <v>87</v>
      </c>
      <c r="AY692" s="18" t="s">
        <v>167</v>
      </c>
      <c r="BE692" s="231">
        <f>IF(N692="základní",J692,0)</f>
        <v>0</v>
      </c>
      <c r="BF692" s="231">
        <f>IF(N692="snížená",J692,0)</f>
        <v>0</v>
      </c>
      <c r="BG692" s="231">
        <f>IF(N692="zákl. přenesená",J692,0)</f>
        <v>0</v>
      </c>
      <c r="BH692" s="231">
        <f>IF(N692="sníž. přenesená",J692,0)</f>
        <v>0</v>
      </c>
      <c r="BI692" s="231">
        <f>IF(N692="nulová",J692,0)</f>
        <v>0</v>
      </c>
      <c r="BJ692" s="18" t="s">
        <v>85</v>
      </c>
      <c r="BK692" s="231">
        <f>ROUND(I692*H692,2)</f>
        <v>0</v>
      </c>
      <c r="BL692" s="18" t="s">
        <v>301</v>
      </c>
      <c r="BM692" s="230" t="s">
        <v>865</v>
      </c>
    </row>
    <row r="693" s="2" customFormat="1">
      <c r="A693" s="39"/>
      <c r="B693" s="40"/>
      <c r="C693" s="41"/>
      <c r="D693" s="232" t="s">
        <v>177</v>
      </c>
      <c r="E693" s="41"/>
      <c r="F693" s="233" t="s">
        <v>864</v>
      </c>
      <c r="G693" s="41"/>
      <c r="H693" s="41"/>
      <c r="I693" s="137"/>
      <c r="J693" s="41"/>
      <c r="K693" s="41"/>
      <c r="L693" s="45"/>
      <c r="M693" s="234"/>
      <c r="N693" s="235"/>
      <c r="O693" s="85"/>
      <c r="P693" s="85"/>
      <c r="Q693" s="85"/>
      <c r="R693" s="85"/>
      <c r="S693" s="85"/>
      <c r="T693" s="86"/>
      <c r="U693" s="39"/>
      <c r="V693" s="39"/>
      <c r="W693" s="39"/>
      <c r="X693" s="39"/>
      <c r="Y693" s="39"/>
      <c r="Z693" s="39"/>
      <c r="AA693" s="39"/>
      <c r="AB693" s="39"/>
      <c r="AC693" s="39"/>
      <c r="AD693" s="39"/>
      <c r="AE693" s="39"/>
      <c r="AT693" s="18" t="s">
        <v>177</v>
      </c>
      <c r="AU693" s="18" t="s">
        <v>87</v>
      </c>
    </row>
    <row r="694" s="2" customFormat="1" ht="24" customHeight="1">
      <c r="A694" s="39"/>
      <c r="B694" s="40"/>
      <c r="C694" s="219" t="s">
        <v>866</v>
      </c>
      <c r="D694" s="219" t="s">
        <v>170</v>
      </c>
      <c r="E694" s="220" t="s">
        <v>867</v>
      </c>
      <c r="F694" s="221" t="s">
        <v>868</v>
      </c>
      <c r="G694" s="222" t="s">
        <v>187</v>
      </c>
      <c r="H694" s="223">
        <v>15.5</v>
      </c>
      <c r="I694" s="224"/>
      <c r="J694" s="225">
        <f>ROUND(I694*H694,2)</f>
        <v>0</v>
      </c>
      <c r="K694" s="221" t="s">
        <v>174</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301</v>
      </c>
      <c r="AT694" s="230" t="s">
        <v>170</v>
      </c>
      <c r="AU694" s="230" t="s">
        <v>87</v>
      </c>
      <c r="AY694" s="18" t="s">
        <v>167</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301</v>
      </c>
      <c r="BM694" s="230" t="s">
        <v>869</v>
      </c>
    </row>
    <row r="695" s="2" customFormat="1">
      <c r="A695" s="39"/>
      <c r="B695" s="40"/>
      <c r="C695" s="41"/>
      <c r="D695" s="232" t="s">
        <v>177</v>
      </c>
      <c r="E695" s="41"/>
      <c r="F695" s="233" t="s">
        <v>870</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177</v>
      </c>
      <c r="AU695" s="18" t="s">
        <v>87</v>
      </c>
    </row>
    <row r="696" s="2" customFormat="1">
      <c r="A696" s="39"/>
      <c r="B696" s="40"/>
      <c r="C696" s="41"/>
      <c r="D696" s="232" t="s">
        <v>179</v>
      </c>
      <c r="E696" s="41"/>
      <c r="F696" s="236" t="s">
        <v>860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179</v>
      </c>
      <c r="AU696" s="18" t="s">
        <v>87</v>
      </c>
    </row>
    <row r="697" s="14" customFormat="1">
      <c r="A697" s="14"/>
      <c r="B697" s="247"/>
      <c r="C697" s="248"/>
      <c r="D697" s="232" t="s">
        <v>181</v>
      </c>
      <c r="E697" s="249" t="s">
        <v>40</v>
      </c>
      <c r="F697" s="250" t="s">
        <v>861</v>
      </c>
      <c r="G697" s="248"/>
      <c r="H697" s="251">
        <v>15.5</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181</v>
      </c>
      <c r="AU697" s="257" t="s">
        <v>87</v>
      </c>
      <c r="AV697" s="14" t="s">
        <v>87</v>
      </c>
      <c r="AW697" s="14" t="s">
        <v>38</v>
      </c>
      <c r="AX697" s="14" t="s">
        <v>77</v>
      </c>
      <c r="AY697" s="257" t="s">
        <v>167</v>
      </c>
    </row>
    <row r="698" s="15" customFormat="1">
      <c r="A698" s="15"/>
      <c r="B698" s="258"/>
      <c r="C698" s="259"/>
      <c r="D698" s="232" t="s">
        <v>181</v>
      </c>
      <c r="E698" s="260" t="s">
        <v>40</v>
      </c>
      <c r="F698" s="261" t="s">
        <v>184</v>
      </c>
      <c r="G698" s="259"/>
      <c r="H698" s="262">
        <v>15.5</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181</v>
      </c>
      <c r="AU698" s="268" t="s">
        <v>87</v>
      </c>
      <c r="AV698" s="15" t="s">
        <v>175</v>
      </c>
      <c r="AW698" s="15" t="s">
        <v>38</v>
      </c>
      <c r="AX698" s="15" t="s">
        <v>85</v>
      </c>
      <c r="AY698" s="268" t="s">
        <v>167</v>
      </c>
    </row>
    <row r="699" s="2" customFormat="1" ht="16.5" customHeight="1">
      <c r="A699" s="39"/>
      <c r="B699" s="40"/>
      <c r="C699" s="269" t="s">
        <v>871</v>
      </c>
      <c r="D699" s="269" t="s">
        <v>297</v>
      </c>
      <c r="E699" s="270" t="s">
        <v>872</v>
      </c>
      <c r="F699" s="271" t="s">
        <v>873</v>
      </c>
      <c r="G699" s="272" t="s">
        <v>187</v>
      </c>
      <c r="H699" s="273">
        <v>15.5</v>
      </c>
      <c r="I699" s="274"/>
      <c r="J699" s="275">
        <f>ROUND(I699*H699,2)</f>
        <v>0</v>
      </c>
      <c r="K699" s="271" t="s">
        <v>174</v>
      </c>
      <c r="L699" s="276"/>
      <c r="M699" s="277" t="s">
        <v>40</v>
      </c>
      <c r="N699" s="278" t="s">
        <v>48</v>
      </c>
      <c r="O699" s="85"/>
      <c r="P699" s="228">
        <f>O699*H699</f>
        <v>0</v>
      </c>
      <c r="Q699" s="228">
        <v>0.00029999999999999997</v>
      </c>
      <c r="R699" s="228">
        <f>Q699*H699</f>
        <v>0.0046499999999999996</v>
      </c>
      <c r="S699" s="228">
        <v>0</v>
      </c>
      <c r="T699" s="229">
        <f>S699*H699</f>
        <v>0</v>
      </c>
      <c r="U699" s="39"/>
      <c r="V699" s="39"/>
      <c r="W699" s="39"/>
      <c r="X699" s="39"/>
      <c r="Y699" s="39"/>
      <c r="Z699" s="39"/>
      <c r="AA699" s="39"/>
      <c r="AB699" s="39"/>
      <c r="AC699" s="39"/>
      <c r="AD699" s="39"/>
      <c r="AE699" s="39"/>
      <c r="AR699" s="230" t="s">
        <v>407</v>
      </c>
      <c r="AT699" s="230" t="s">
        <v>297</v>
      </c>
      <c r="AU699" s="230" t="s">
        <v>87</v>
      </c>
      <c r="AY699" s="18" t="s">
        <v>167</v>
      </c>
      <c r="BE699" s="231">
        <f>IF(N699="základní",J699,0)</f>
        <v>0</v>
      </c>
      <c r="BF699" s="231">
        <f>IF(N699="snížená",J699,0)</f>
        <v>0</v>
      </c>
      <c r="BG699" s="231">
        <f>IF(N699="zákl. přenesená",J699,0)</f>
        <v>0</v>
      </c>
      <c r="BH699" s="231">
        <f>IF(N699="sníž. přenesená",J699,0)</f>
        <v>0</v>
      </c>
      <c r="BI699" s="231">
        <f>IF(N699="nulová",J699,0)</f>
        <v>0</v>
      </c>
      <c r="BJ699" s="18" t="s">
        <v>85</v>
      </c>
      <c r="BK699" s="231">
        <f>ROUND(I699*H699,2)</f>
        <v>0</v>
      </c>
      <c r="BL699" s="18" t="s">
        <v>301</v>
      </c>
      <c r="BM699" s="230" t="s">
        <v>874</v>
      </c>
    </row>
    <row r="700" s="2" customFormat="1">
      <c r="A700" s="39"/>
      <c r="B700" s="40"/>
      <c r="C700" s="41"/>
      <c r="D700" s="232" t="s">
        <v>177</v>
      </c>
      <c r="E700" s="41"/>
      <c r="F700" s="233" t="s">
        <v>873</v>
      </c>
      <c r="G700" s="41"/>
      <c r="H700" s="41"/>
      <c r="I700" s="137"/>
      <c r="J700" s="41"/>
      <c r="K700" s="41"/>
      <c r="L700" s="45"/>
      <c r="M700" s="234"/>
      <c r="N700" s="235"/>
      <c r="O700" s="85"/>
      <c r="P700" s="85"/>
      <c r="Q700" s="85"/>
      <c r="R700" s="85"/>
      <c r="S700" s="85"/>
      <c r="T700" s="86"/>
      <c r="U700" s="39"/>
      <c r="V700" s="39"/>
      <c r="W700" s="39"/>
      <c r="X700" s="39"/>
      <c r="Y700" s="39"/>
      <c r="Z700" s="39"/>
      <c r="AA700" s="39"/>
      <c r="AB700" s="39"/>
      <c r="AC700" s="39"/>
      <c r="AD700" s="39"/>
      <c r="AE700" s="39"/>
      <c r="AT700" s="18" t="s">
        <v>177</v>
      </c>
      <c r="AU700" s="18" t="s">
        <v>87</v>
      </c>
    </row>
    <row r="701" s="12" customFormat="1" ht="22.8" customHeight="1">
      <c r="A701" s="12"/>
      <c r="B701" s="203"/>
      <c r="C701" s="204"/>
      <c r="D701" s="205" t="s">
        <v>76</v>
      </c>
      <c r="E701" s="217" t="s">
        <v>875</v>
      </c>
      <c r="F701" s="217" t="s">
        <v>876</v>
      </c>
      <c r="G701" s="204"/>
      <c r="H701" s="204"/>
      <c r="I701" s="207"/>
      <c r="J701" s="218">
        <f>BK701</f>
        <v>0</v>
      </c>
      <c r="K701" s="204"/>
      <c r="L701" s="209"/>
      <c r="M701" s="210"/>
      <c r="N701" s="211"/>
      <c r="O701" s="211"/>
      <c r="P701" s="212">
        <f>SUM(P702:P720)</f>
        <v>0</v>
      </c>
      <c r="Q701" s="211"/>
      <c r="R701" s="212">
        <f>SUM(R702:R720)</f>
        <v>0.010537499999999998</v>
      </c>
      <c r="S701" s="211"/>
      <c r="T701" s="213">
        <f>SUM(T702:T720)</f>
        <v>0</v>
      </c>
      <c r="U701" s="12"/>
      <c r="V701" s="12"/>
      <c r="W701" s="12"/>
      <c r="X701" s="12"/>
      <c r="Y701" s="12"/>
      <c r="Z701" s="12"/>
      <c r="AA701" s="12"/>
      <c r="AB701" s="12"/>
      <c r="AC701" s="12"/>
      <c r="AD701" s="12"/>
      <c r="AE701" s="12"/>
      <c r="AR701" s="214" t="s">
        <v>87</v>
      </c>
      <c r="AT701" s="215" t="s">
        <v>76</v>
      </c>
      <c r="AU701" s="215" t="s">
        <v>85</v>
      </c>
      <c r="AY701" s="214" t="s">
        <v>167</v>
      </c>
      <c r="BK701" s="216">
        <f>SUM(BK702:BK720)</f>
        <v>0</v>
      </c>
    </row>
    <row r="702" s="2" customFormat="1" ht="16.5" customHeight="1">
      <c r="A702" s="39"/>
      <c r="B702" s="40"/>
      <c r="C702" s="219" t="s">
        <v>877</v>
      </c>
      <c r="D702" s="219" t="s">
        <v>170</v>
      </c>
      <c r="E702" s="220" t="s">
        <v>878</v>
      </c>
      <c r="F702" s="221" t="s">
        <v>879</v>
      </c>
      <c r="G702" s="222" t="s">
        <v>291</v>
      </c>
      <c r="H702" s="223">
        <v>1</v>
      </c>
      <c r="I702" s="224"/>
      <c r="J702" s="225">
        <f>ROUND(I702*H702,2)</f>
        <v>0</v>
      </c>
      <c r="K702" s="221" t="s">
        <v>174</v>
      </c>
      <c r="L702" s="45"/>
      <c r="M702" s="226" t="s">
        <v>40</v>
      </c>
      <c r="N702" s="227" t="s">
        <v>48</v>
      </c>
      <c r="O702" s="85"/>
      <c r="P702" s="228">
        <f>O702*H702</f>
        <v>0</v>
      </c>
      <c r="Q702" s="228">
        <v>0</v>
      </c>
      <c r="R702" s="228">
        <f>Q702*H702</f>
        <v>0</v>
      </c>
      <c r="S702" s="228">
        <v>0</v>
      </c>
      <c r="T702" s="229">
        <f>S702*H702</f>
        <v>0</v>
      </c>
      <c r="U702" s="39"/>
      <c r="V702" s="39"/>
      <c r="W702" s="39"/>
      <c r="X702" s="39"/>
      <c r="Y702" s="39"/>
      <c r="Z702" s="39"/>
      <c r="AA702" s="39"/>
      <c r="AB702" s="39"/>
      <c r="AC702" s="39"/>
      <c r="AD702" s="39"/>
      <c r="AE702" s="39"/>
      <c r="AR702" s="230" t="s">
        <v>301</v>
      </c>
      <c r="AT702" s="230" t="s">
        <v>170</v>
      </c>
      <c r="AU702" s="230" t="s">
        <v>87</v>
      </c>
      <c r="AY702" s="18" t="s">
        <v>167</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301</v>
      </c>
      <c r="BM702" s="230" t="s">
        <v>880</v>
      </c>
    </row>
    <row r="703" s="2" customFormat="1">
      <c r="A703" s="39"/>
      <c r="B703" s="40"/>
      <c r="C703" s="41"/>
      <c r="D703" s="232" t="s">
        <v>177</v>
      </c>
      <c r="E703" s="41"/>
      <c r="F703" s="233" t="s">
        <v>881</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177</v>
      </c>
      <c r="AU703" s="18" t="s">
        <v>87</v>
      </c>
    </row>
    <row r="704" s="2" customFormat="1" ht="24" customHeight="1">
      <c r="A704" s="39"/>
      <c r="B704" s="40"/>
      <c r="C704" s="269" t="s">
        <v>882</v>
      </c>
      <c r="D704" s="269" t="s">
        <v>297</v>
      </c>
      <c r="E704" s="270" t="s">
        <v>883</v>
      </c>
      <c r="F704" s="271" t="s">
        <v>884</v>
      </c>
      <c r="G704" s="272" t="s">
        <v>291</v>
      </c>
      <c r="H704" s="273">
        <v>1</v>
      </c>
      <c r="I704" s="274"/>
      <c r="J704" s="275">
        <f>ROUND(I704*H704,2)</f>
        <v>0</v>
      </c>
      <c r="K704" s="271" t="s">
        <v>174</v>
      </c>
      <c r="L704" s="276"/>
      <c r="M704" s="277" t="s">
        <v>40</v>
      </c>
      <c r="N704" s="278" t="s">
        <v>48</v>
      </c>
      <c r="O704" s="85"/>
      <c r="P704" s="228">
        <f>O704*H704</f>
        <v>0</v>
      </c>
      <c r="Q704" s="228">
        <v>0.0035999999999999999</v>
      </c>
      <c r="R704" s="228">
        <f>Q704*H704</f>
        <v>0.0035999999999999999</v>
      </c>
      <c r="S704" s="228">
        <v>0</v>
      </c>
      <c r="T704" s="229">
        <f>S704*H704</f>
        <v>0</v>
      </c>
      <c r="U704" s="39"/>
      <c r="V704" s="39"/>
      <c r="W704" s="39"/>
      <c r="X704" s="39"/>
      <c r="Y704" s="39"/>
      <c r="Z704" s="39"/>
      <c r="AA704" s="39"/>
      <c r="AB704" s="39"/>
      <c r="AC704" s="39"/>
      <c r="AD704" s="39"/>
      <c r="AE704" s="39"/>
      <c r="AR704" s="230" t="s">
        <v>407</v>
      </c>
      <c r="AT704" s="230" t="s">
        <v>297</v>
      </c>
      <c r="AU704" s="230" t="s">
        <v>87</v>
      </c>
      <c r="AY704" s="18" t="s">
        <v>167</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301</v>
      </c>
      <c r="BM704" s="230" t="s">
        <v>885</v>
      </c>
    </row>
    <row r="705" s="2" customFormat="1">
      <c r="A705" s="39"/>
      <c r="B705" s="40"/>
      <c r="C705" s="41"/>
      <c r="D705" s="232" t="s">
        <v>177</v>
      </c>
      <c r="E705" s="41"/>
      <c r="F705" s="233" t="s">
        <v>884</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177</v>
      </c>
      <c r="AU705" s="18" t="s">
        <v>87</v>
      </c>
    </row>
    <row r="706" s="2" customFormat="1" ht="24" customHeight="1">
      <c r="A706" s="39"/>
      <c r="B706" s="40"/>
      <c r="C706" s="219" t="s">
        <v>886</v>
      </c>
      <c r="D706" s="219" t="s">
        <v>170</v>
      </c>
      <c r="E706" s="220" t="s">
        <v>887</v>
      </c>
      <c r="F706" s="221" t="s">
        <v>888</v>
      </c>
      <c r="G706" s="222" t="s">
        <v>187</v>
      </c>
      <c r="H706" s="223">
        <v>4.875</v>
      </c>
      <c r="I706" s="224"/>
      <c r="J706" s="225">
        <f>ROUND(I706*H706,2)</f>
        <v>0</v>
      </c>
      <c r="K706" s="221" t="s">
        <v>458</v>
      </c>
      <c r="L706" s="45"/>
      <c r="M706" s="226" t="s">
        <v>40</v>
      </c>
      <c r="N706" s="227" t="s">
        <v>48</v>
      </c>
      <c r="O706" s="85"/>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301</v>
      </c>
      <c r="AT706" s="230" t="s">
        <v>170</v>
      </c>
      <c r="AU706" s="230" t="s">
        <v>87</v>
      </c>
      <c r="AY706" s="18" t="s">
        <v>167</v>
      </c>
      <c r="BE706" s="231">
        <f>IF(N706="základní",J706,0)</f>
        <v>0</v>
      </c>
      <c r="BF706" s="231">
        <f>IF(N706="snížená",J706,0)</f>
        <v>0</v>
      </c>
      <c r="BG706" s="231">
        <f>IF(N706="zákl. přenesená",J706,0)</f>
        <v>0</v>
      </c>
      <c r="BH706" s="231">
        <f>IF(N706="sníž. přenesená",J706,0)</f>
        <v>0</v>
      </c>
      <c r="BI706" s="231">
        <f>IF(N706="nulová",J706,0)</f>
        <v>0</v>
      </c>
      <c r="BJ706" s="18" t="s">
        <v>85</v>
      </c>
      <c r="BK706" s="231">
        <f>ROUND(I706*H706,2)</f>
        <v>0</v>
      </c>
      <c r="BL706" s="18" t="s">
        <v>301</v>
      </c>
      <c r="BM706" s="230" t="s">
        <v>889</v>
      </c>
    </row>
    <row r="707" s="2" customFormat="1">
      <c r="A707" s="39"/>
      <c r="B707" s="40"/>
      <c r="C707" s="41"/>
      <c r="D707" s="232" t="s">
        <v>177</v>
      </c>
      <c r="E707" s="41"/>
      <c r="F707" s="233" t="s">
        <v>890</v>
      </c>
      <c r="G707" s="41"/>
      <c r="H707" s="41"/>
      <c r="I707" s="137"/>
      <c r="J707" s="41"/>
      <c r="K707" s="41"/>
      <c r="L707" s="45"/>
      <c r="M707" s="234"/>
      <c r="N707" s="235"/>
      <c r="O707" s="85"/>
      <c r="P707" s="85"/>
      <c r="Q707" s="85"/>
      <c r="R707" s="85"/>
      <c r="S707" s="85"/>
      <c r="T707" s="86"/>
      <c r="U707" s="39"/>
      <c r="V707" s="39"/>
      <c r="W707" s="39"/>
      <c r="X707" s="39"/>
      <c r="Y707" s="39"/>
      <c r="Z707" s="39"/>
      <c r="AA707" s="39"/>
      <c r="AB707" s="39"/>
      <c r="AC707" s="39"/>
      <c r="AD707" s="39"/>
      <c r="AE707" s="39"/>
      <c r="AT707" s="18" t="s">
        <v>177</v>
      </c>
      <c r="AU707" s="18" t="s">
        <v>87</v>
      </c>
    </row>
    <row r="708" s="14" customFormat="1">
      <c r="A708" s="14"/>
      <c r="B708" s="247"/>
      <c r="C708" s="248"/>
      <c r="D708" s="232" t="s">
        <v>181</v>
      </c>
      <c r="E708" s="249" t="s">
        <v>40</v>
      </c>
      <c r="F708" s="250" t="s">
        <v>891</v>
      </c>
      <c r="G708" s="248"/>
      <c r="H708" s="251">
        <v>3.2999999999999998</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181</v>
      </c>
      <c r="AU708" s="257" t="s">
        <v>87</v>
      </c>
      <c r="AV708" s="14" t="s">
        <v>87</v>
      </c>
      <c r="AW708" s="14" t="s">
        <v>38</v>
      </c>
      <c r="AX708" s="14" t="s">
        <v>77</v>
      </c>
      <c r="AY708" s="257" t="s">
        <v>167</v>
      </c>
    </row>
    <row r="709" s="14" customFormat="1">
      <c r="A709" s="14"/>
      <c r="B709" s="247"/>
      <c r="C709" s="248"/>
      <c r="D709" s="232" t="s">
        <v>181</v>
      </c>
      <c r="E709" s="249" t="s">
        <v>40</v>
      </c>
      <c r="F709" s="250" t="s">
        <v>892</v>
      </c>
      <c r="G709" s="248"/>
      <c r="H709" s="251">
        <v>1.575</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181</v>
      </c>
      <c r="AU709" s="257" t="s">
        <v>87</v>
      </c>
      <c r="AV709" s="14" t="s">
        <v>87</v>
      </c>
      <c r="AW709" s="14" t="s">
        <v>38</v>
      </c>
      <c r="AX709" s="14" t="s">
        <v>77</v>
      </c>
      <c r="AY709" s="257" t="s">
        <v>167</v>
      </c>
    </row>
    <row r="710" s="15" customFormat="1">
      <c r="A710" s="15"/>
      <c r="B710" s="258"/>
      <c r="C710" s="259"/>
      <c r="D710" s="232" t="s">
        <v>181</v>
      </c>
      <c r="E710" s="260" t="s">
        <v>40</v>
      </c>
      <c r="F710" s="261" t="s">
        <v>184</v>
      </c>
      <c r="G710" s="259"/>
      <c r="H710" s="262">
        <v>4.875</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181</v>
      </c>
      <c r="AU710" s="268" t="s">
        <v>87</v>
      </c>
      <c r="AV710" s="15" t="s">
        <v>175</v>
      </c>
      <c r="AW710" s="15" t="s">
        <v>38</v>
      </c>
      <c r="AX710" s="15" t="s">
        <v>85</v>
      </c>
      <c r="AY710" s="268" t="s">
        <v>167</v>
      </c>
    </row>
    <row r="711" s="2" customFormat="1" ht="24" customHeight="1">
      <c r="A711" s="39"/>
      <c r="B711" s="40"/>
      <c r="C711" s="269" t="s">
        <v>893</v>
      </c>
      <c r="D711" s="269" t="s">
        <v>297</v>
      </c>
      <c r="E711" s="270" t="s">
        <v>894</v>
      </c>
      <c r="F711" s="271" t="s">
        <v>895</v>
      </c>
      <c r="G711" s="272" t="s">
        <v>187</v>
      </c>
      <c r="H711" s="273">
        <v>4.875</v>
      </c>
      <c r="I711" s="274"/>
      <c r="J711" s="275">
        <f>ROUND(I711*H711,2)</f>
        <v>0</v>
      </c>
      <c r="K711" s="271" t="s">
        <v>458</v>
      </c>
      <c r="L711" s="276"/>
      <c r="M711" s="277" t="s">
        <v>40</v>
      </c>
      <c r="N711" s="278" t="s">
        <v>48</v>
      </c>
      <c r="O711" s="85"/>
      <c r="P711" s="228">
        <f>O711*H711</f>
        <v>0</v>
      </c>
      <c r="Q711" s="228">
        <v>0.0012999999999999999</v>
      </c>
      <c r="R711" s="228">
        <f>Q711*H711</f>
        <v>0.0063374999999999994</v>
      </c>
      <c r="S711" s="228">
        <v>0</v>
      </c>
      <c r="T711" s="229">
        <f>S711*H711</f>
        <v>0</v>
      </c>
      <c r="U711" s="39"/>
      <c r="V711" s="39"/>
      <c r="W711" s="39"/>
      <c r="X711" s="39"/>
      <c r="Y711" s="39"/>
      <c r="Z711" s="39"/>
      <c r="AA711" s="39"/>
      <c r="AB711" s="39"/>
      <c r="AC711" s="39"/>
      <c r="AD711" s="39"/>
      <c r="AE711" s="39"/>
      <c r="AR711" s="230" t="s">
        <v>407</v>
      </c>
      <c r="AT711" s="230" t="s">
        <v>297</v>
      </c>
      <c r="AU711" s="230" t="s">
        <v>87</v>
      </c>
      <c r="AY711" s="18" t="s">
        <v>167</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301</v>
      </c>
      <c r="BM711" s="230" t="s">
        <v>896</v>
      </c>
    </row>
    <row r="712" s="2" customFormat="1">
      <c r="A712" s="39"/>
      <c r="B712" s="40"/>
      <c r="C712" s="41"/>
      <c r="D712" s="232" t="s">
        <v>177</v>
      </c>
      <c r="E712" s="41"/>
      <c r="F712" s="233" t="s">
        <v>895</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177</v>
      </c>
      <c r="AU712" s="18" t="s">
        <v>87</v>
      </c>
    </row>
    <row r="713" s="14" customFormat="1">
      <c r="A713" s="14"/>
      <c r="B713" s="247"/>
      <c r="C713" s="248"/>
      <c r="D713" s="232" t="s">
        <v>181</v>
      </c>
      <c r="E713" s="249" t="s">
        <v>40</v>
      </c>
      <c r="F713" s="250" t="s">
        <v>891</v>
      </c>
      <c r="G713" s="248"/>
      <c r="H713" s="251">
        <v>3.2999999999999998</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181</v>
      </c>
      <c r="AU713" s="257" t="s">
        <v>87</v>
      </c>
      <c r="AV713" s="14" t="s">
        <v>87</v>
      </c>
      <c r="AW713" s="14" t="s">
        <v>38</v>
      </c>
      <c r="AX713" s="14" t="s">
        <v>77</v>
      </c>
      <c r="AY713" s="257" t="s">
        <v>167</v>
      </c>
    </row>
    <row r="714" s="14" customFormat="1">
      <c r="A714" s="14"/>
      <c r="B714" s="247"/>
      <c r="C714" s="248"/>
      <c r="D714" s="232" t="s">
        <v>181</v>
      </c>
      <c r="E714" s="249" t="s">
        <v>40</v>
      </c>
      <c r="F714" s="250" t="s">
        <v>892</v>
      </c>
      <c r="G714" s="248"/>
      <c r="H714" s="251">
        <v>1.575</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181</v>
      </c>
      <c r="AU714" s="257" t="s">
        <v>87</v>
      </c>
      <c r="AV714" s="14" t="s">
        <v>87</v>
      </c>
      <c r="AW714" s="14" t="s">
        <v>38</v>
      </c>
      <c r="AX714" s="14" t="s">
        <v>77</v>
      </c>
      <c r="AY714" s="257" t="s">
        <v>167</v>
      </c>
    </row>
    <row r="715" s="15" customFormat="1">
      <c r="A715" s="15"/>
      <c r="B715" s="258"/>
      <c r="C715" s="259"/>
      <c r="D715" s="232" t="s">
        <v>181</v>
      </c>
      <c r="E715" s="260" t="s">
        <v>40</v>
      </c>
      <c r="F715" s="261" t="s">
        <v>184</v>
      </c>
      <c r="G715" s="259"/>
      <c r="H715" s="262">
        <v>4.875</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181</v>
      </c>
      <c r="AU715" s="268" t="s">
        <v>87</v>
      </c>
      <c r="AV715" s="15" t="s">
        <v>175</v>
      </c>
      <c r="AW715" s="15" t="s">
        <v>38</v>
      </c>
      <c r="AX715" s="15" t="s">
        <v>85</v>
      </c>
      <c r="AY715" s="268" t="s">
        <v>167</v>
      </c>
    </row>
    <row r="716" s="2" customFormat="1" ht="16.5" customHeight="1">
      <c r="A716" s="39"/>
      <c r="B716" s="40"/>
      <c r="C716" s="269" t="s">
        <v>897</v>
      </c>
      <c r="D716" s="269" t="s">
        <v>297</v>
      </c>
      <c r="E716" s="270" t="s">
        <v>898</v>
      </c>
      <c r="F716" s="271" t="s">
        <v>899</v>
      </c>
      <c r="G716" s="272" t="s">
        <v>291</v>
      </c>
      <c r="H716" s="273">
        <v>1</v>
      </c>
      <c r="I716" s="274"/>
      <c r="J716" s="275">
        <f>ROUND(I716*H716,2)</f>
        <v>0</v>
      </c>
      <c r="K716" s="271" t="s">
        <v>458</v>
      </c>
      <c r="L716" s="276"/>
      <c r="M716" s="277" t="s">
        <v>40</v>
      </c>
      <c r="N716" s="278" t="s">
        <v>48</v>
      </c>
      <c r="O716" s="85"/>
      <c r="P716" s="228">
        <f>O716*H716</f>
        <v>0</v>
      </c>
      <c r="Q716" s="228">
        <v>0.00059999999999999995</v>
      </c>
      <c r="R716" s="228">
        <f>Q716*H716</f>
        <v>0.00059999999999999995</v>
      </c>
      <c r="S716" s="228">
        <v>0</v>
      </c>
      <c r="T716" s="229">
        <f>S716*H716</f>
        <v>0</v>
      </c>
      <c r="U716" s="39"/>
      <c r="V716" s="39"/>
      <c r="W716" s="39"/>
      <c r="X716" s="39"/>
      <c r="Y716" s="39"/>
      <c r="Z716" s="39"/>
      <c r="AA716" s="39"/>
      <c r="AB716" s="39"/>
      <c r="AC716" s="39"/>
      <c r="AD716" s="39"/>
      <c r="AE716" s="39"/>
      <c r="AR716" s="230" t="s">
        <v>407</v>
      </c>
      <c r="AT716" s="230" t="s">
        <v>297</v>
      </c>
      <c r="AU716" s="230" t="s">
        <v>87</v>
      </c>
      <c r="AY716" s="18" t="s">
        <v>167</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301</v>
      </c>
      <c r="BM716" s="230" t="s">
        <v>900</v>
      </c>
    </row>
    <row r="717" s="2" customFormat="1">
      <c r="A717" s="39"/>
      <c r="B717" s="40"/>
      <c r="C717" s="41"/>
      <c r="D717" s="232" t="s">
        <v>177</v>
      </c>
      <c r="E717" s="41"/>
      <c r="F717" s="233" t="s">
        <v>899</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177</v>
      </c>
      <c r="AU717" s="18" t="s">
        <v>87</v>
      </c>
    </row>
    <row r="718" s="2" customFormat="1" ht="24" customHeight="1">
      <c r="A718" s="39"/>
      <c r="B718" s="40"/>
      <c r="C718" s="219" t="s">
        <v>901</v>
      </c>
      <c r="D718" s="219" t="s">
        <v>170</v>
      </c>
      <c r="E718" s="220" t="s">
        <v>902</v>
      </c>
      <c r="F718" s="221" t="s">
        <v>903</v>
      </c>
      <c r="G718" s="222" t="s">
        <v>398</v>
      </c>
      <c r="H718" s="223">
        <v>0.010999999999999999</v>
      </c>
      <c r="I718" s="224"/>
      <c r="J718" s="225">
        <f>ROUND(I718*H718,2)</f>
        <v>0</v>
      </c>
      <c r="K718" s="221" t="s">
        <v>174</v>
      </c>
      <c r="L718" s="45"/>
      <c r="M718" s="226" t="s">
        <v>40</v>
      </c>
      <c r="N718" s="227" t="s">
        <v>48</v>
      </c>
      <c r="O718" s="85"/>
      <c r="P718" s="228">
        <f>O718*H718</f>
        <v>0</v>
      </c>
      <c r="Q718" s="228">
        <v>0</v>
      </c>
      <c r="R718" s="228">
        <f>Q718*H718</f>
        <v>0</v>
      </c>
      <c r="S718" s="228">
        <v>0</v>
      </c>
      <c r="T718" s="229">
        <f>S718*H718</f>
        <v>0</v>
      </c>
      <c r="U718" s="39"/>
      <c r="V718" s="39"/>
      <c r="W718" s="39"/>
      <c r="X718" s="39"/>
      <c r="Y718" s="39"/>
      <c r="Z718" s="39"/>
      <c r="AA718" s="39"/>
      <c r="AB718" s="39"/>
      <c r="AC718" s="39"/>
      <c r="AD718" s="39"/>
      <c r="AE718" s="39"/>
      <c r="AR718" s="230" t="s">
        <v>301</v>
      </c>
      <c r="AT718" s="230" t="s">
        <v>170</v>
      </c>
      <c r="AU718" s="230" t="s">
        <v>87</v>
      </c>
      <c r="AY718" s="18" t="s">
        <v>167</v>
      </c>
      <c r="BE718" s="231">
        <f>IF(N718="základní",J718,0)</f>
        <v>0</v>
      </c>
      <c r="BF718" s="231">
        <f>IF(N718="snížená",J718,0)</f>
        <v>0</v>
      </c>
      <c r="BG718" s="231">
        <f>IF(N718="zákl. přenesená",J718,0)</f>
        <v>0</v>
      </c>
      <c r="BH718" s="231">
        <f>IF(N718="sníž. přenesená",J718,0)</f>
        <v>0</v>
      </c>
      <c r="BI718" s="231">
        <f>IF(N718="nulová",J718,0)</f>
        <v>0</v>
      </c>
      <c r="BJ718" s="18" t="s">
        <v>85</v>
      </c>
      <c r="BK718" s="231">
        <f>ROUND(I718*H718,2)</f>
        <v>0</v>
      </c>
      <c r="BL718" s="18" t="s">
        <v>301</v>
      </c>
      <c r="BM718" s="230" t="s">
        <v>904</v>
      </c>
    </row>
    <row r="719" s="2" customFormat="1">
      <c r="A719" s="39"/>
      <c r="B719" s="40"/>
      <c r="C719" s="41"/>
      <c r="D719" s="232" t="s">
        <v>177</v>
      </c>
      <c r="E719" s="41"/>
      <c r="F719" s="233" t="s">
        <v>905</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177</v>
      </c>
      <c r="AU719" s="18" t="s">
        <v>87</v>
      </c>
    </row>
    <row r="720" s="2" customFormat="1">
      <c r="A720" s="39"/>
      <c r="B720" s="40"/>
      <c r="C720" s="41"/>
      <c r="D720" s="232" t="s">
        <v>179</v>
      </c>
      <c r="E720" s="41"/>
      <c r="F720" s="236" t="s">
        <v>452</v>
      </c>
      <c r="G720" s="41"/>
      <c r="H720" s="41"/>
      <c r="I720" s="137"/>
      <c r="J720" s="41"/>
      <c r="K720" s="41"/>
      <c r="L720" s="45"/>
      <c r="M720" s="234"/>
      <c r="N720" s="235"/>
      <c r="O720" s="85"/>
      <c r="P720" s="85"/>
      <c r="Q720" s="85"/>
      <c r="R720" s="85"/>
      <c r="S720" s="85"/>
      <c r="T720" s="86"/>
      <c r="U720" s="39"/>
      <c r="V720" s="39"/>
      <c r="W720" s="39"/>
      <c r="X720" s="39"/>
      <c r="Y720" s="39"/>
      <c r="Z720" s="39"/>
      <c r="AA720" s="39"/>
      <c r="AB720" s="39"/>
      <c r="AC720" s="39"/>
      <c r="AD720" s="39"/>
      <c r="AE720" s="39"/>
      <c r="AT720" s="18" t="s">
        <v>179</v>
      </c>
      <c r="AU720" s="18" t="s">
        <v>87</v>
      </c>
    </row>
    <row r="721" s="12" customFormat="1" ht="22.8" customHeight="1">
      <c r="A721" s="12"/>
      <c r="B721" s="203"/>
      <c r="C721" s="204"/>
      <c r="D721" s="205" t="s">
        <v>76</v>
      </c>
      <c r="E721" s="217" t="s">
        <v>906</v>
      </c>
      <c r="F721" s="217" t="s">
        <v>907</v>
      </c>
      <c r="G721" s="204"/>
      <c r="H721" s="204"/>
      <c r="I721" s="207"/>
      <c r="J721" s="218">
        <f>BK721</f>
        <v>0</v>
      </c>
      <c r="K721" s="204"/>
      <c r="L721" s="209"/>
      <c r="M721" s="210"/>
      <c r="N721" s="211"/>
      <c r="O721" s="211"/>
      <c r="P721" s="212">
        <f>SUM(P722:P780)</f>
        <v>0</v>
      </c>
      <c r="Q721" s="211"/>
      <c r="R721" s="212">
        <f>SUM(R722:R780)</f>
        <v>0.24324300000000002</v>
      </c>
      <c r="S721" s="211"/>
      <c r="T721" s="213">
        <f>SUM(T722:T780)</f>
        <v>0</v>
      </c>
      <c r="U721" s="12"/>
      <c r="V721" s="12"/>
      <c r="W721" s="12"/>
      <c r="X721" s="12"/>
      <c r="Y721" s="12"/>
      <c r="Z721" s="12"/>
      <c r="AA721" s="12"/>
      <c r="AB721" s="12"/>
      <c r="AC721" s="12"/>
      <c r="AD721" s="12"/>
      <c r="AE721" s="12"/>
      <c r="AR721" s="214" t="s">
        <v>87</v>
      </c>
      <c r="AT721" s="215" t="s">
        <v>76</v>
      </c>
      <c r="AU721" s="215" t="s">
        <v>85</v>
      </c>
      <c r="AY721" s="214" t="s">
        <v>167</v>
      </c>
      <c r="BK721" s="216">
        <f>SUM(BK722:BK780)</f>
        <v>0</v>
      </c>
    </row>
    <row r="722" s="2" customFormat="1" ht="24" customHeight="1">
      <c r="A722" s="39"/>
      <c r="B722" s="40"/>
      <c r="C722" s="219" t="s">
        <v>908</v>
      </c>
      <c r="D722" s="219" t="s">
        <v>170</v>
      </c>
      <c r="E722" s="220" t="s">
        <v>909</v>
      </c>
      <c r="F722" s="221" t="s">
        <v>910</v>
      </c>
      <c r="G722" s="222" t="s">
        <v>291</v>
      </c>
      <c r="H722" s="223">
        <v>2</v>
      </c>
      <c r="I722" s="224"/>
      <c r="J722" s="225">
        <f>ROUND(I722*H722,2)</f>
        <v>0</v>
      </c>
      <c r="K722" s="221" t="s">
        <v>458</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301</v>
      </c>
      <c r="AT722" s="230" t="s">
        <v>170</v>
      </c>
      <c r="AU722" s="230" t="s">
        <v>87</v>
      </c>
      <c r="AY722" s="18" t="s">
        <v>167</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301</v>
      </c>
      <c r="BM722" s="230" t="s">
        <v>911</v>
      </c>
    </row>
    <row r="723" s="2" customFormat="1">
      <c r="A723" s="39"/>
      <c r="B723" s="40"/>
      <c r="C723" s="41"/>
      <c r="D723" s="232" t="s">
        <v>177</v>
      </c>
      <c r="E723" s="41"/>
      <c r="F723" s="233" t="s">
        <v>910</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177</v>
      </c>
      <c r="AU723" s="18" t="s">
        <v>87</v>
      </c>
    </row>
    <row r="724" s="2" customFormat="1" ht="24" customHeight="1">
      <c r="A724" s="39"/>
      <c r="B724" s="40"/>
      <c r="C724" s="219" t="s">
        <v>912</v>
      </c>
      <c r="D724" s="219" t="s">
        <v>170</v>
      </c>
      <c r="E724" s="220" t="s">
        <v>913</v>
      </c>
      <c r="F724" s="221" t="s">
        <v>914</v>
      </c>
      <c r="G724" s="222" t="s">
        <v>291</v>
      </c>
      <c r="H724" s="223">
        <v>2</v>
      </c>
      <c r="I724" s="224"/>
      <c r="J724" s="225">
        <f>ROUND(I724*H724,2)</f>
        <v>0</v>
      </c>
      <c r="K724" s="221" t="s">
        <v>458</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301</v>
      </c>
      <c r="AT724" s="230" t="s">
        <v>170</v>
      </c>
      <c r="AU724" s="230" t="s">
        <v>87</v>
      </c>
      <c r="AY724" s="18" t="s">
        <v>167</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301</v>
      </c>
      <c r="BM724" s="230" t="s">
        <v>915</v>
      </c>
    </row>
    <row r="725" s="2" customFormat="1">
      <c r="A725" s="39"/>
      <c r="B725" s="40"/>
      <c r="C725" s="41"/>
      <c r="D725" s="232" t="s">
        <v>177</v>
      </c>
      <c r="E725" s="41"/>
      <c r="F725" s="233" t="s">
        <v>916</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177</v>
      </c>
      <c r="AU725" s="18" t="s">
        <v>87</v>
      </c>
    </row>
    <row r="726" s="2" customFormat="1" ht="24" customHeight="1">
      <c r="A726" s="39"/>
      <c r="B726" s="40"/>
      <c r="C726" s="219" t="s">
        <v>917</v>
      </c>
      <c r="D726" s="219" t="s">
        <v>170</v>
      </c>
      <c r="E726" s="220" t="s">
        <v>918</v>
      </c>
      <c r="F726" s="221" t="s">
        <v>919</v>
      </c>
      <c r="G726" s="222" t="s">
        <v>173</v>
      </c>
      <c r="H726" s="223">
        <v>4.0499999999999998</v>
      </c>
      <c r="I726" s="224"/>
      <c r="J726" s="225">
        <f>ROUND(I726*H726,2)</f>
        <v>0</v>
      </c>
      <c r="K726" s="221" t="s">
        <v>174</v>
      </c>
      <c r="L726" s="45"/>
      <c r="M726" s="226" t="s">
        <v>40</v>
      </c>
      <c r="N726" s="227" t="s">
        <v>48</v>
      </c>
      <c r="O726" s="85"/>
      <c r="P726" s="228">
        <f>O726*H726</f>
        <v>0</v>
      </c>
      <c r="Q726" s="228">
        <v>0.00025999999999999998</v>
      </c>
      <c r="R726" s="228">
        <f>Q726*H726</f>
        <v>0.0010529999999999999</v>
      </c>
      <c r="S726" s="228">
        <v>0</v>
      </c>
      <c r="T726" s="229">
        <f>S726*H726</f>
        <v>0</v>
      </c>
      <c r="U726" s="39"/>
      <c r="V726" s="39"/>
      <c r="W726" s="39"/>
      <c r="X726" s="39"/>
      <c r="Y726" s="39"/>
      <c r="Z726" s="39"/>
      <c r="AA726" s="39"/>
      <c r="AB726" s="39"/>
      <c r="AC726" s="39"/>
      <c r="AD726" s="39"/>
      <c r="AE726" s="39"/>
      <c r="AR726" s="230" t="s">
        <v>301</v>
      </c>
      <c r="AT726" s="230" t="s">
        <v>170</v>
      </c>
      <c r="AU726" s="230" t="s">
        <v>87</v>
      </c>
      <c r="AY726" s="18" t="s">
        <v>167</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301</v>
      </c>
      <c r="BM726" s="230" t="s">
        <v>920</v>
      </c>
    </row>
    <row r="727" s="2" customFormat="1">
      <c r="A727" s="39"/>
      <c r="B727" s="40"/>
      <c r="C727" s="41"/>
      <c r="D727" s="232" t="s">
        <v>177</v>
      </c>
      <c r="E727" s="41"/>
      <c r="F727" s="233" t="s">
        <v>921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177</v>
      </c>
      <c r="AU727" s="18" t="s">
        <v>87</v>
      </c>
    </row>
    <row r="728" s="2" customFormat="1">
      <c r="A728" s="39"/>
      <c r="B728" s="40"/>
      <c r="C728" s="41"/>
      <c r="D728" s="232" t="s">
        <v>179</v>
      </c>
      <c r="E728" s="41"/>
      <c r="F728" s="236" t="s">
        <v>922</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179</v>
      </c>
      <c r="AU728" s="18" t="s">
        <v>87</v>
      </c>
    </row>
    <row r="729" s="14" customFormat="1">
      <c r="A729" s="14"/>
      <c r="B729" s="247"/>
      <c r="C729" s="248"/>
      <c r="D729" s="232" t="s">
        <v>181</v>
      </c>
      <c r="E729" s="249" t="s">
        <v>40</v>
      </c>
      <c r="F729" s="250" t="s">
        <v>268</v>
      </c>
      <c r="G729" s="248"/>
      <c r="H729" s="251">
        <v>4.0499999999999998</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181</v>
      </c>
      <c r="AU729" s="257" t="s">
        <v>87</v>
      </c>
      <c r="AV729" s="14" t="s">
        <v>87</v>
      </c>
      <c r="AW729" s="14" t="s">
        <v>38</v>
      </c>
      <c r="AX729" s="14" t="s">
        <v>77</v>
      </c>
      <c r="AY729" s="257" t="s">
        <v>167</v>
      </c>
    </row>
    <row r="730" s="15" customFormat="1">
      <c r="A730" s="15"/>
      <c r="B730" s="258"/>
      <c r="C730" s="259"/>
      <c r="D730" s="232" t="s">
        <v>181</v>
      </c>
      <c r="E730" s="260" t="s">
        <v>40</v>
      </c>
      <c r="F730" s="261" t="s">
        <v>184</v>
      </c>
      <c r="G730" s="259"/>
      <c r="H730" s="262">
        <v>4.0499999999999998</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181</v>
      </c>
      <c r="AU730" s="268" t="s">
        <v>87</v>
      </c>
      <c r="AV730" s="15" t="s">
        <v>175</v>
      </c>
      <c r="AW730" s="15" t="s">
        <v>38</v>
      </c>
      <c r="AX730" s="15" t="s">
        <v>85</v>
      </c>
      <c r="AY730" s="268" t="s">
        <v>167</v>
      </c>
    </row>
    <row r="731" s="2" customFormat="1" ht="24" customHeight="1">
      <c r="A731" s="39"/>
      <c r="B731" s="40"/>
      <c r="C731" s="269" t="s">
        <v>923</v>
      </c>
      <c r="D731" s="269" t="s">
        <v>297</v>
      </c>
      <c r="E731" s="270" t="s">
        <v>924</v>
      </c>
      <c r="F731" s="271" t="s">
        <v>925</v>
      </c>
      <c r="G731" s="272" t="s">
        <v>291</v>
      </c>
      <c r="H731" s="273">
        <v>2</v>
      </c>
      <c r="I731" s="274"/>
      <c r="J731" s="275">
        <f>ROUND(I731*H731,2)</f>
        <v>0</v>
      </c>
      <c r="K731" s="271" t="s">
        <v>926</v>
      </c>
      <c r="L731" s="276"/>
      <c r="M731" s="277" t="s">
        <v>40</v>
      </c>
      <c r="N731" s="278" t="s">
        <v>48</v>
      </c>
      <c r="O731" s="85"/>
      <c r="P731" s="228">
        <f>O731*H731</f>
        <v>0</v>
      </c>
      <c r="Q731" s="228">
        <v>0.071999999999999995</v>
      </c>
      <c r="R731" s="228">
        <f>Q731*H731</f>
        <v>0.14399999999999999</v>
      </c>
      <c r="S731" s="228">
        <v>0</v>
      </c>
      <c r="T731" s="229">
        <f>S731*H731</f>
        <v>0</v>
      </c>
      <c r="U731" s="39"/>
      <c r="V731" s="39"/>
      <c r="W731" s="39"/>
      <c r="X731" s="39"/>
      <c r="Y731" s="39"/>
      <c r="Z731" s="39"/>
      <c r="AA731" s="39"/>
      <c r="AB731" s="39"/>
      <c r="AC731" s="39"/>
      <c r="AD731" s="39"/>
      <c r="AE731" s="39"/>
      <c r="AR731" s="230" t="s">
        <v>407</v>
      </c>
      <c r="AT731" s="230" t="s">
        <v>297</v>
      </c>
      <c r="AU731" s="230" t="s">
        <v>87</v>
      </c>
      <c r="AY731" s="18" t="s">
        <v>167</v>
      </c>
      <c r="BE731" s="231">
        <f>IF(N731="základní",J731,0)</f>
        <v>0</v>
      </c>
      <c r="BF731" s="231">
        <f>IF(N731="snížená",J731,0)</f>
        <v>0</v>
      </c>
      <c r="BG731" s="231">
        <f>IF(N731="zákl. přenesená",J731,0)</f>
        <v>0</v>
      </c>
      <c r="BH731" s="231">
        <f>IF(N731="sníž. přenesená",J731,0)</f>
        <v>0</v>
      </c>
      <c r="BI731" s="231">
        <f>IF(N731="nulová",J731,0)</f>
        <v>0</v>
      </c>
      <c r="BJ731" s="18" t="s">
        <v>85</v>
      </c>
      <c r="BK731" s="231">
        <f>ROUND(I731*H731,2)</f>
        <v>0</v>
      </c>
      <c r="BL731" s="18" t="s">
        <v>301</v>
      </c>
      <c r="BM731" s="230" t="s">
        <v>927</v>
      </c>
    </row>
    <row r="732" s="2" customFormat="1">
      <c r="A732" s="39"/>
      <c r="B732" s="40"/>
      <c r="C732" s="41"/>
      <c r="D732" s="232" t="s">
        <v>177</v>
      </c>
      <c r="E732" s="41"/>
      <c r="F732" s="233" t="s">
        <v>928</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177</v>
      </c>
      <c r="AU732" s="18" t="s">
        <v>87</v>
      </c>
    </row>
    <row r="733" s="14" customFormat="1">
      <c r="A733" s="14"/>
      <c r="B733" s="247"/>
      <c r="C733" s="248"/>
      <c r="D733" s="232" t="s">
        <v>181</v>
      </c>
      <c r="E733" s="249" t="s">
        <v>40</v>
      </c>
      <c r="F733" s="250" t="s">
        <v>87</v>
      </c>
      <c r="G733" s="248"/>
      <c r="H733" s="251">
        <v>2</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181</v>
      </c>
      <c r="AU733" s="257" t="s">
        <v>87</v>
      </c>
      <c r="AV733" s="14" t="s">
        <v>87</v>
      </c>
      <c r="AW733" s="14" t="s">
        <v>38</v>
      </c>
      <c r="AX733" s="14" t="s">
        <v>77</v>
      </c>
      <c r="AY733" s="257" t="s">
        <v>167</v>
      </c>
    </row>
    <row r="734" s="15" customFormat="1">
      <c r="A734" s="15"/>
      <c r="B734" s="258"/>
      <c r="C734" s="259"/>
      <c r="D734" s="232" t="s">
        <v>181</v>
      </c>
      <c r="E734" s="260" t="s">
        <v>40</v>
      </c>
      <c r="F734" s="261" t="s">
        <v>184</v>
      </c>
      <c r="G734" s="259"/>
      <c r="H734" s="262">
        <v>2</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181</v>
      </c>
      <c r="AU734" s="268" t="s">
        <v>87</v>
      </c>
      <c r="AV734" s="15" t="s">
        <v>175</v>
      </c>
      <c r="AW734" s="15" t="s">
        <v>38</v>
      </c>
      <c r="AX734" s="15" t="s">
        <v>85</v>
      </c>
      <c r="AY734" s="268" t="s">
        <v>167</v>
      </c>
    </row>
    <row r="735" s="2" customFormat="1" ht="24" customHeight="1">
      <c r="A735" s="39"/>
      <c r="B735" s="40"/>
      <c r="C735" s="219" t="s">
        <v>929</v>
      </c>
      <c r="D735" s="219" t="s">
        <v>170</v>
      </c>
      <c r="E735" s="220" t="s">
        <v>930</v>
      </c>
      <c r="F735" s="221" t="s">
        <v>931</v>
      </c>
      <c r="G735" s="222" t="s">
        <v>291</v>
      </c>
      <c r="H735" s="223">
        <v>3</v>
      </c>
      <c r="I735" s="224"/>
      <c r="J735" s="225">
        <f>ROUND(I735*H735,2)</f>
        <v>0</v>
      </c>
      <c r="K735" s="221" t="s">
        <v>174</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301</v>
      </c>
      <c r="AT735" s="230" t="s">
        <v>170</v>
      </c>
      <c r="AU735" s="230" t="s">
        <v>87</v>
      </c>
      <c r="AY735" s="18" t="s">
        <v>167</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301</v>
      </c>
      <c r="BM735" s="230" t="s">
        <v>932</v>
      </c>
    </row>
    <row r="736" s="2" customFormat="1">
      <c r="A736" s="39"/>
      <c r="B736" s="40"/>
      <c r="C736" s="41"/>
      <c r="D736" s="232" t="s">
        <v>177</v>
      </c>
      <c r="E736" s="41"/>
      <c r="F736" s="233" t="s">
        <v>933</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177</v>
      </c>
      <c r="AU736" s="18" t="s">
        <v>87</v>
      </c>
    </row>
    <row r="737" s="2" customFormat="1">
      <c r="A737" s="39"/>
      <c r="B737" s="40"/>
      <c r="C737" s="41"/>
      <c r="D737" s="232" t="s">
        <v>179</v>
      </c>
      <c r="E737" s="41"/>
      <c r="F737" s="236" t="s">
        <v>934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179</v>
      </c>
      <c r="AU737" s="18" t="s">
        <v>87</v>
      </c>
    </row>
    <row r="738" s="2" customFormat="1" ht="16.5" customHeight="1">
      <c r="A738" s="39"/>
      <c r="B738" s="40"/>
      <c r="C738" s="269" t="s">
        <v>935</v>
      </c>
      <c r="D738" s="269" t="s">
        <v>297</v>
      </c>
      <c r="E738" s="270" t="s">
        <v>936</v>
      </c>
      <c r="F738" s="271" t="s">
        <v>937</v>
      </c>
      <c r="G738" s="272" t="s">
        <v>291</v>
      </c>
      <c r="H738" s="273">
        <v>1</v>
      </c>
      <c r="I738" s="274"/>
      <c r="J738" s="275">
        <f>ROUND(I738*H738,2)</f>
        <v>0</v>
      </c>
      <c r="K738" s="271" t="s">
        <v>174</v>
      </c>
      <c r="L738" s="276"/>
      <c r="M738" s="277" t="s">
        <v>40</v>
      </c>
      <c r="N738" s="278" t="s">
        <v>48</v>
      </c>
      <c r="O738" s="85"/>
      <c r="P738" s="228">
        <f>O738*H738</f>
        <v>0</v>
      </c>
      <c r="Q738" s="228">
        <v>0.0138</v>
      </c>
      <c r="R738" s="228">
        <f>Q738*H738</f>
        <v>0.0138</v>
      </c>
      <c r="S738" s="228">
        <v>0</v>
      </c>
      <c r="T738" s="229">
        <f>S738*H738</f>
        <v>0</v>
      </c>
      <c r="U738" s="39"/>
      <c r="V738" s="39"/>
      <c r="W738" s="39"/>
      <c r="X738" s="39"/>
      <c r="Y738" s="39"/>
      <c r="Z738" s="39"/>
      <c r="AA738" s="39"/>
      <c r="AB738" s="39"/>
      <c r="AC738" s="39"/>
      <c r="AD738" s="39"/>
      <c r="AE738" s="39"/>
      <c r="AR738" s="230" t="s">
        <v>407</v>
      </c>
      <c r="AT738" s="230" t="s">
        <v>297</v>
      </c>
      <c r="AU738" s="230" t="s">
        <v>87</v>
      </c>
      <c r="AY738" s="18" t="s">
        <v>167</v>
      </c>
      <c r="BE738" s="231">
        <f>IF(N738="základní",J738,0)</f>
        <v>0</v>
      </c>
      <c r="BF738" s="231">
        <f>IF(N738="snížená",J738,0)</f>
        <v>0</v>
      </c>
      <c r="BG738" s="231">
        <f>IF(N738="zákl. přenesená",J738,0)</f>
        <v>0</v>
      </c>
      <c r="BH738" s="231">
        <f>IF(N738="sníž. přenesená",J738,0)</f>
        <v>0</v>
      </c>
      <c r="BI738" s="231">
        <f>IF(N738="nulová",J738,0)</f>
        <v>0</v>
      </c>
      <c r="BJ738" s="18" t="s">
        <v>85</v>
      </c>
      <c r="BK738" s="231">
        <f>ROUND(I738*H738,2)</f>
        <v>0</v>
      </c>
      <c r="BL738" s="18" t="s">
        <v>301</v>
      </c>
      <c r="BM738" s="230" t="s">
        <v>938</v>
      </c>
    </row>
    <row r="739" s="2" customFormat="1">
      <c r="A739" s="39"/>
      <c r="B739" s="40"/>
      <c r="C739" s="41"/>
      <c r="D739" s="232" t="s">
        <v>177</v>
      </c>
      <c r="E739" s="41"/>
      <c r="F739" s="233" t="s">
        <v>937</v>
      </c>
      <c r="G739" s="41"/>
      <c r="H739" s="41"/>
      <c r="I739" s="137"/>
      <c r="J739" s="41"/>
      <c r="K739" s="41"/>
      <c r="L739" s="45"/>
      <c r="M739" s="234"/>
      <c r="N739" s="235"/>
      <c r="O739" s="85"/>
      <c r="P739" s="85"/>
      <c r="Q739" s="85"/>
      <c r="R739" s="85"/>
      <c r="S739" s="85"/>
      <c r="T739" s="86"/>
      <c r="U739" s="39"/>
      <c r="V739" s="39"/>
      <c r="W739" s="39"/>
      <c r="X739" s="39"/>
      <c r="Y739" s="39"/>
      <c r="Z739" s="39"/>
      <c r="AA739" s="39"/>
      <c r="AB739" s="39"/>
      <c r="AC739" s="39"/>
      <c r="AD739" s="39"/>
      <c r="AE739" s="39"/>
      <c r="AT739" s="18" t="s">
        <v>177</v>
      </c>
      <c r="AU739" s="18" t="s">
        <v>87</v>
      </c>
    </row>
    <row r="740" s="14" customFormat="1">
      <c r="A740" s="14"/>
      <c r="B740" s="247"/>
      <c r="C740" s="248"/>
      <c r="D740" s="232" t="s">
        <v>181</v>
      </c>
      <c r="E740" s="249" t="s">
        <v>40</v>
      </c>
      <c r="F740" s="250" t="s">
        <v>85</v>
      </c>
      <c r="G740" s="248"/>
      <c r="H740" s="251">
        <v>1</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181</v>
      </c>
      <c r="AU740" s="257" t="s">
        <v>87</v>
      </c>
      <c r="AV740" s="14" t="s">
        <v>87</v>
      </c>
      <c r="AW740" s="14" t="s">
        <v>38</v>
      </c>
      <c r="AX740" s="14" t="s">
        <v>77</v>
      </c>
      <c r="AY740" s="257" t="s">
        <v>167</v>
      </c>
    </row>
    <row r="741" s="15" customFormat="1">
      <c r="A741" s="15"/>
      <c r="B741" s="258"/>
      <c r="C741" s="259"/>
      <c r="D741" s="232" t="s">
        <v>181</v>
      </c>
      <c r="E741" s="260" t="s">
        <v>40</v>
      </c>
      <c r="F741" s="261" t="s">
        <v>184</v>
      </c>
      <c r="G741" s="259"/>
      <c r="H741" s="262">
        <v>1</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181</v>
      </c>
      <c r="AU741" s="268" t="s">
        <v>87</v>
      </c>
      <c r="AV741" s="15" t="s">
        <v>175</v>
      </c>
      <c r="AW741" s="15" t="s">
        <v>38</v>
      </c>
      <c r="AX741" s="15" t="s">
        <v>85</v>
      </c>
      <c r="AY741" s="268" t="s">
        <v>167</v>
      </c>
    </row>
    <row r="742" s="2" customFormat="1" ht="16.5" customHeight="1">
      <c r="A742" s="39"/>
      <c r="B742" s="40"/>
      <c r="C742" s="269" t="s">
        <v>939</v>
      </c>
      <c r="D742" s="269" t="s">
        <v>297</v>
      </c>
      <c r="E742" s="270" t="s">
        <v>940</v>
      </c>
      <c r="F742" s="271" t="s">
        <v>941</v>
      </c>
      <c r="G742" s="272" t="s">
        <v>291</v>
      </c>
      <c r="H742" s="273">
        <v>2</v>
      </c>
      <c r="I742" s="274"/>
      <c r="J742" s="275">
        <f>ROUND(I742*H742,2)</f>
        <v>0</v>
      </c>
      <c r="K742" s="271" t="s">
        <v>174</v>
      </c>
      <c r="L742" s="276"/>
      <c r="M742" s="277" t="s">
        <v>40</v>
      </c>
      <c r="N742" s="278" t="s">
        <v>48</v>
      </c>
      <c r="O742" s="85"/>
      <c r="P742" s="228">
        <f>O742*H742</f>
        <v>0</v>
      </c>
      <c r="Q742" s="228">
        <v>0.0195</v>
      </c>
      <c r="R742" s="228">
        <f>Q742*H742</f>
        <v>0.039</v>
      </c>
      <c r="S742" s="228">
        <v>0</v>
      </c>
      <c r="T742" s="229">
        <f>S742*H742</f>
        <v>0</v>
      </c>
      <c r="U742" s="39"/>
      <c r="V742" s="39"/>
      <c r="W742" s="39"/>
      <c r="X742" s="39"/>
      <c r="Y742" s="39"/>
      <c r="Z742" s="39"/>
      <c r="AA742" s="39"/>
      <c r="AB742" s="39"/>
      <c r="AC742" s="39"/>
      <c r="AD742" s="39"/>
      <c r="AE742" s="39"/>
      <c r="AR742" s="230" t="s">
        <v>407</v>
      </c>
      <c r="AT742" s="230" t="s">
        <v>297</v>
      </c>
      <c r="AU742" s="230" t="s">
        <v>87</v>
      </c>
      <c r="AY742" s="18" t="s">
        <v>167</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301</v>
      </c>
      <c r="BM742" s="230" t="s">
        <v>942</v>
      </c>
    </row>
    <row r="743" s="2" customFormat="1">
      <c r="A743" s="39"/>
      <c r="B743" s="40"/>
      <c r="C743" s="41"/>
      <c r="D743" s="232" t="s">
        <v>177</v>
      </c>
      <c r="E743" s="41"/>
      <c r="F743" s="233" t="s">
        <v>941</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177</v>
      </c>
      <c r="AU743" s="18" t="s">
        <v>87</v>
      </c>
    </row>
    <row r="744" s="14" customFormat="1">
      <c r="A744" s="14"/>
      <c r="B744" s="247"/>
      <c r="C744" s="248"/>
      <c r="D744" s="232" t="s">
        <v>181</v>
      </c>
      <c r="E744" s="249" t="s">
        <v>40</v>
      </c>
      <c r="F744" s="250" t="s">
        <v>87</v>
      </c>
      <c r="G744" s="248"/>
      <c r="H744" s="251">
        <v>2</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181</v>
      </c>
      <c r="AU744" s="257" t="s">
        <v>87</v>
      </c>
      <c r="AV744" s="14" t="s">
        <v>87</v>
      </c>
      <c r="AW744" s="14" t="s">
        <v>38</v>
      </c>
      <c r="AX744" s="14" t="s">
        <v>77</v>
      </c>
      <c r="AY744" s="257" t="s">
        <v>167</v>
      </c>
    </row>
    <row r="745" s="15" customFormat="1">
      <c r="A745" s="15"/>
      <c r="B745" s="258"/>
      <c r="C745" s="259"/>
      <c r="D745" s="232" t="s">
        <v>181</v>
      </c>
      <c r="E745" s="260" t="s">
        <v>40</v>
      </c>
      <c r="F745" s="261" t="s">
        <v>184</v>
      </c>
      <c r="G745" s="259"/>
      <c r="H745" s="262">
        <v>2</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181</v>
      </c>
      <c r="AU745" s="268" t="s">
        <v>87</v>
      </c>
      <c r="AV745" s="15" t="s">
        <v>175</v>
      </c>
      <c r="AW745" s="15" t="s">
        <v>38</v>
      </c>
      <c r="AX745" s="15" t="s">
        <v>85</v>
      </c>
      <c r="AY745" s="268" t="s">
        <v>167</v>
      </c>
    </row>
    <row r="746" s="2" customFormat="1" ht="24" customHeight="1">
      <c r="A746" s="39"/>
      <c r="B746" s="40"/>
      <c r="C746" s="219" t="s">
        <v>943</v>
      </c>
      <c r="D746" s="219" t="s">
        <v>170</v>
      </c>
      <c r="E746" s="220" t="s">
        <v>944</v>
      </c>
      <c r="F746" s="221" t="s">
        <v>945</v>
      </c>
      <c r="G746" s="222" t="s">
        <v>291</v>
      </c>
      <c r="H746" s="223">
        <v>1</v>
      </c>
      <c r="I746" s="224"/>
      <c r="J746" s="225">
        <f>ROUND(I746*H746,2)</f>
        <v>0</v>
      </c>
      <c r="K746" s="221" t="s">
        <v>174</v>
      </c>
      <c r="L746" s="45"/>
      <c r="M746" s="226" t="s">
        <v>40</v>
      </c>
      <c r="N746" s="227" t="s">
        <v>48</v>
      </c>
      <c r="O746" s="85"/>
      <c r="P746" s="228">
        <f>O746*H746</f>
        <v>0</v>
      </c>
      <c r="Q746" s="228">
        <v>0</v>
      </c>
      <c r="R746" s="228">
        <f>Q746*H746</f>
        <v>0</v>
      </c>
      <c r="S746" s="228">
        <v>0</v>
      </c>
      <c r="T746" s="229">
        <f>S746*H746</f>
        <v>0</v>
      </c>
      <c r="U746" s="39"/>
      <c r="V746" s="39"/>
      <c r="W746" s="39"/>
      <c r="X746" s="39"/>
      <c r="Y746" s="39"/>
      <c r="Z746" s="39"/>
      <c r="AA746" s="39"/>
      <c r="AB746" s="39"/>
      <c r="AC746" s="39"/>
      <c r="AD746" s="39"/>
      <c r="AE746" s="39"/>
      <c r="AR746" s="230" t="s">
        <v>301</v>
      </c>
      <c r="AT746" s="230" t="s">
        <v>170</v>
      </c>
      <c r="AU746" s="230" t="s">
        <v>87</v>
      </c>
      <c r="AY746" s="18" t="s">
        <v>167</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301</v>
      </c>
      <c r="BM746" s="230" t="s">
        <v>946</v>
      </c>
    </row>
    <row r="747" s="2" customFormat="1">
      <c r="A747" s="39"/>
      <c r="B747" s="40"/>
      <c r="C747" s="41"/>
      <c r="D747" s="232" t="s">
        <v>177</v>
      </c>
      <c r="E747" s="41"/>
      <c r="F747" s="233" t="s">
        <v>947</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177</v>
      </c>
      <c r="AU747" s="18" t="s">
        <v>87</v>
      </c>
    </row>
    <row r="748" s="2" customFormat="1">
      <c r="A748" s="39"/>
      <c r="B748" s="40"/>
      <c r="C748" s="41"/>
      <c r="D748" s="232" t="s">
        <v>179</v>
      </c>
      <c r="E748" s="41"/>
      <c r="F748" s="236" t="s">
        <v>934</v>
      </c>
      <c r="G748" s="41"/>
      <c r="H748" s="41"/>
      <c r="I748" s="137"/>
      <c r="J748" s="41"/>
      <c r="K748" s="41"/>
      <c r="L748" s="45"/>
      <c r="M748" s="234"/>
      <c r="N748" s="235"/>
      <c r="O748" s="85"/>
      <c r="P748" s="85"/>
      <c r="Q748" s="85"/>
      <c r="R748" s="85"/>
      <c r="S748" s="85"/>
      <c r="T748" s="86"/>
      <c r="U748" s="39"/>
      <c r="V748" s="39"/>
      <c r="W748" s="39"/>
      <c r="X748" s="39"/>
      <c r="Y748" s="39"/>
      <c r="Z748" s="39"/>
      <c r="AA748" s="39"/>
      <c r="AB748" s="39"/>
      <c r="AC748" s="39"/>
      <c r="AD748" s="39"/>
      <c r="AE748" s="39"/>
      <c r="AT748" s="18" t="s">
        <v>179</v>
      </c>
      <c r="AU748" s="18" t="s">
        <v>87</v>
      </c>
    </row>
    <row r="749" s="2" customFormat="1" ht="24" customHeight="1">
      <c r="A749" s="39"/>
      <c r="B749" s="40"/>
      <c r="C749" s="269" t="s">
        <v>948</v>
      </c>
      <c r="D749" s="269" t="s">
        <v>297</v>
      </c>
      <c r="E749" s="270" t="s">
        <v>949</v>
      </c>
      <c r="F749" s="271" t="s">
        <v>950</v>
      </c>
      <c r="G749" s="272" t="s">
        <v>291</v>
      </c>
      <c r="H749" s="273">
        <v>1</v>
      </c>
      <c r="I749" s="274"/>
      <c r="J749" s="275">
        <f>ROUND(I749*H749,2)</f>
        <v>0</v>
      </c>
      <c r="K749" s="271" t="s">
        <v>174</v>
      </c>
      <c r="L749" s="276"/>
      <c r="M749" s="277" t="s">
        <v>40</v>
      </c>
      <c r="N749" s="278" t="s">
        <v>48</v>
      </c>
      <c r="O749" s="85"/>
      <c r="P749" s="228">
        <f>O749*H749</f>
        <v>0</v>
      </c>
      <c r="Q749" s="228">
        <v>0.025000000000000001</v>
      </c>
      <c r="R749" s="228">
        <f>Q749*H749</f>
        <v>0.025000000000000001</v>
      </c>
      <c r="S749" s="228">
        <v>0</v>
      </c>
      <c r="T749" s="229">
        <f>S749*H749</f>
        <v>0</v>
      </c>
      <c r="U749" s="39"/>
      <c r="V749" s="39"/>
      <c r="W749" s="39"/>
      <c r="X749" s="39"/>
      <c r="Y749" s="39"/>
      <c r="Z749" s="39"/>
      <c r="AA749" s="39"/>
      <c r="AB749" s="39"/>
      <c r="AC749" s="39"/>
      <c r="AD749" s="39"/>
      <c r="AE749" s="39"/>
      <c r="AR749" s="230" t="s">
        <v>407</v>
      </c>
      <c r="AT749" s="230" t="s">
        <v>297</v>
      </c>
      <c r="AU749" s="230" t="s">
        <v>87</v>
      </c>
      <c r="AY749" s="18" t="s">
        <v>167</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301</v>
      </c>
      <c r="BM749" s="230" t="s">
        <v>951</v>
      </c>
    </row>
    <row r="750" s="2" customFormat="1">
      <c r="A750" s="39"/>
      <c r="B750" s="40"/>
      <c r="C750" s="41"/>
      <c r="D750" s="232" t="s">
        <v>177</v>
      </c>
      <c r="E750" s="41"/>
      <c r="F750" s="233" t="s">
        <v>950</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177</v>
      </c>
      <c r="AU750" s="18" t="s">
        <v>87</v>
      </c>
    </row>
    <row r="751" s="2" customFormat="1" ht="16.5" customHeight="1">
      <c r="A751" s="39"/>
      <c r="B751" s="40"/>
      <c r="C751" s="219" t="s">
        <v>952</v>
      </c>
      <c r="D751" s="219" t="s">
        <v>170</v>
      </c>
      <c r="E751" s="220" t="s">
        <v>953</v>
      </c>
      <c r="F751" s="221" t="s">
        <v>954</v>
      </c>
      <c r="G751" s="222" t="s">
        <v>291</v>
      </c>
      <c r="H751" s="223">
        <v>4</v>
      </c>
      <c r="I751" s="224"/>
      <c r="J751" s="225">
        <f>ROUND(I751*H751,2)</f>
        <v>0</v>
      </c>
      <c r="K751" s="221" t="s">
        <v>926</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301</v>
      </c>
      <c r="AT751" s="230" t="s">
        <v>170</v>
      </c>
      <c r="AU751" s="230" t="s">
        <v>87</v>
      </c>
      <c r="AY751" s="18" t="s">
        <v>167</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301</v>
      </c>
      <c r="BM751" s="230" t="s">
        <v>955</v>
      </c>
    </row>
    <row r="752" s="2" customFormat="1">
      <c r="A752" s="39"/>
      <c r="B752" s="40"/>
      <c r="C752" s="41"/>
      <c r="D752" s="232" t="s">
        <v>177</v>
      </c>
      <c r="E752" s="41"/>
      <c r="F752" s="233" t="s">
        <v>956</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177</v>
      </c>
      <c r="AU752" s="18" t="s">
        <v>87</v>
      </c>
    </row>
    <row r="753" s="2" customFormat="1">
      <c r="A753" s="39"/>
      <c r="B753" s="40"/>
      <c r="C753" s="41"/>
      <c r="D753" s="232" t="s">
        <v>179</v>
      </c>
      <c r="E753" s="41"/>
      <c r="F753" s="236" t="s">
        <v>957</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179</v>
      </c>
      <c r="AU753" s="18" t="s">
        <v>87</v>
      </c>
    </row>
    <row r="754" s="2" customFormat="1" ht="16.5" customHeight="1">
      <c r="A754" s="39"/>
      <c r="B754" s="40"/>
      <c r="C754" s="269" t="s">
        <v>958</v>
      </c>
      <c r="D754" s="269" t="s">
        <v>297</v>
      </c>
      <c r="E754" s="270" t="s">
        <v>959</v>
      </c>
      <c r="F754" s="271" t="s">
        <v>960</v>
      </c>
      <c r="G754" s="272" t="s">
        <v>291</v>
      </c>
      <c r="H754" s="273">
        <v>1</v>
      </c>
      <c r="I754" s="274"/>
      <c r="J754" s="275">
        <f>ROUND(I754*H754,2)</f>
        <v>0</v>
      </c>
      <c r="K754" s="271" t="s">
        <v>174</v>
      </c>
      <c r="L754" s="276"/>
      <c r="M754" s="277" t="s">
        <v>40</v>
      </c>
      <c r="N754" s="278" t="s">
        <v>48</v>
      </c>
      <c r="O754" s="85"/>
      <c r="P754" s="228">
        <f>O754*H754</f>
        <v>0</v>
      </c>
      <c r="Q754" s="228">
        <v>0.0022000000000000001</v>
      </c>
      <c r="R754" s="228">
        <f>Q754*H754</f>
        <v>0.0022000000000000001</v>
      </c>
      <c r="S754" s="228">
        <v>0</v>
      </c>
      <c r="T754" s="229">
        <f>S754*H754</f>
        <v>0</v>
      </c>
      <c r="U754" s="39"/>
      <c r="V754" s="39"/>
      <c r="W754" s="39"/>
      <c r="X754" s="39"/>
      <c r="Y754" s="39"/>
      <c r="Z754" s="39"/>
      <c r="AA754" s="39"/>
      <c r="AB754" s="39"/>
      <c r="AC754" s="39"/>
      <c r="AD754" s="39"/>
      <c r="AE754" s="39"/>
      <c r="AR754" s="230" t="s">
        <v>407</v>
      </c>
      <c r="AT754" s="230" t="s">
        <v>297</v>
      </c>
      <c r="AU754" s="230" t="s">
        <v>87</v>
      </c>
      <c r="AY754" s="18" t="s">
        <v>167</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301</v>
      </c>
      <c r="BM754" s="230" t="s">
        <v>961</v>
      </c>
    </row>
    <row r="755" s="2" customFormat="1">
      <c r="A755" s="39"/>
      <c r="B755" s="40"/>
      <c r="C755" s="41"/>
      <c r="D755" s="232" t="s">
        <v>177</v>
      </c>
      <c r="E755" s="41"/>
      <c r="F755" s="233" t="s">
        <v>960</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177</v>
      </c>
      <c r="AU755" s="18" t="s">
        <v>87</v>
      </c>
    </row>
    <row r="756" s="2" customFormat="1" ht="24" customHeight="1">
      <c r="A756" s="39"/>
      <c r="B756" s="40"/>
      <c r="C756" s="269" t="s">
        <v>962</v>
      </c>
      <c r="D756" s="269" t="s">
        <v>297</v>
      </c>
      <c r="E756" s="270" t="s">
        <v>963</v>
      </c>
      <c r="F756" s="271" t="s">
        <v>964</v>
      </c>
      <c r="G756" s="272" t="s">
        <v>291</v>
      </c>
      <c r="H756" s="273">
        <v>3</v>
      </c>
      <c r="I756" s="274"/>
      <c r="J756" s="275">
        <f>ROUND(I756*H756,2)</f>
        <v>0</v>
      </c>
      <c r="K756" s="271" t="s">
        <v>174</v>
      </c>
      <c r="L756" s="276"/>
      <c r="M756" s="277" t="s">
        <v>40</v>
      </c>
      <c r="N756" s="278" t="s">
        <v>48</v>
      </c>
      <c r="O756" s="85"/>
      <c r="P756" s="228">
        <f>O756*H756</f>
        <v>0</v>
      </c>
      <c r="Q756" s="228">
        <v>0.0011999999999999999</v>
      </c>
      <c r="R756" s="228">
        <f>Q756*H756</f>
        <v>0.0035999999999999999</v>
      </c>
      <c r="S756" s="228">
        <v>0</v>
      </c>
      <c r="T756" s="229">
        <f>S756*H756</f>
        <v>0</v>
      </c>
      <c r="U756" s="39"/>
      <c r="V756" s="39"/>
      <c r="W756" s="39"/>
      <c r="X756" s="39"/>
      <c r="Y756" s="39"/>
      <c r="Z756" s="39"/>
      <c r="AA756" s="39"/>
      <c r="AB756" s="39"/>
      <c r="AC756" s="39"/>
      <c r="AD756" s="39"/>
      <c r="AE756" s="39"/>
      <c r="AR756" s="230" t="s">
        <v>407</v>
      </c>
      <c r="AT756" s="230" t="s">
        <v>297</v>
      </c>
      <c r="AU756" s="230" t="s">
        <v>87</v>
      </c>
      <c r="AY756" s="18" t="s">
        <v>167</v>
      </c>
      <c r="BE756" s="231">
        <f>IF(N756="základní",J756,0)</f>
        <v>0</v>
      </c>
      <c r="BF756" s="231">
        <f>IF(N756="snížená",J756,0)</f>
        <v>0</v>
      </c>
      <c r="BG756" s="231">
        <f>IF(N756="zákl. přenesená",J756,0)</f>
        <v>0</v>
      </c>
      <c r="BH756" s="231">
        <f>IF(N756="sníž. přenesená",J756,0)</f>
        <v>0</v>
      </c>
      <c r="BI756" s="231">
        <f>IF(N756="nulová",J756,0)</f>
        <v>0</v>
      </c>
      <c r="BJ756" s="18" t="s">
        <v>85</v>
      </c>
      <c r="BK756" s="231">
        <f>ROUND(I756*H756,2)</f>
        <v>0</v>
      </c>
      <c r="BL756" s="18" t="s">
        <v>301</v>
      </c>
      <c r="BM756" s="230" t="s">
        <v>965</v>
      </c>
    </row>
    <row r="757" s="2" customFormat="1">
      <c r="A757" s="39"/>
      <c r="B757" s="40"/>
      <c r="C757" s="41"/>
      <c r="D757" s="232" t="s">
        <v>177</v>
      </c>
      <c r="E757" s="41"/>
      <c r="F757" s="233" t="s">
        <v>964</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177</v>
      </c>
      <c r="AU757" s="18" t="s">
        <v>87</v>
      </c>
    </row>
    <row r="758" s="2" customFormat="1" ht="24" customHeight="1">
      <c r="A758" s="39"/>
      <c r="B758" s="40"/>
      <c r="C758" s="219" t="s">
        <v>966</v>
      </c>
      <c r="D758" s="219" t="s">
        <v>170</v>
      </c>
      <c r="E758" s="220" t="s">
        <v>967</v>
      </c>
      <c r="F758" s="221" t="s">
        <v>968</v>
      </c>
      <c r="G758" s="222" t="s">
        <v>291</v>
      </c>
      <c r="H758" s="223">
        <v>2</v>
      </c>
      <c r="I758" s="224"/>
      <c r="J758" s="225">
        <f>ROUND(I758*H758,2)</f>
        <v>0</v>
      </c>
      <c r="K758" s="221" t="s">
        <v>174</v>
      </c>
      <c r="L758" s="45"/>
      <c r="M758" s="226" t="s">
        <v>40</v>
      </c>
      <c r="N758" s="227" t="s">
        <v>48</v>
      </c>
      <c r="O758" s="85"/>
      <c r="P758" s="228">
        <f>O758*H758</f>
        <v>0</v>
      </c>
      <c r="Q758" s="228">
        <v>0</v>
      </c>
      <c r="R758" s="228">
        <f>Q758*H758</f>
        <v>0</v>
      </c>
      <c r="S758" s="228">
        <v>0</v>
      </c>
      <c r="T758" s="229">
        <f>S758*H758</f>
        <v>0</v>
      </c>
      <c r="U758" s="39"/>
      <c r="V758" s="39"/>
      <c r="W758" s="39"/>
      <c r="X758" s="39"/>
      <c r="Y758" s="39"/>
      <c r="Z758" s="39"/>
      <c r="AA758" s="39"/>
      <c r="AB758" s="39"/>
      <c r="AC758" s="39"/>
      <c r="AD758" s="39"/>
      <c r="AE758" s="39"/>
      <c r="AR758" s="230" t="s">
        <v>301</v>
      </c>
      <c r="AT758" s="230" t="s">
        <v>170</v>
      </c>
      <c r="AU758" s="230" t="s">
        <v>87</v>
      </c>
      <c r="AY758" s="18" t="s">
        <v>167</v>
      </c>
      <c r="BE758" s="231">
        <f>IF(N758="základní",J758,0)</f>
        <v>0</v>
      </c>
      <c r="BF758" s="231">
        <f>IF(N758="snížená",J758,0)</f>
        <v>0</v>
      </c>
      <c r="BG758" s="231">
        <f>IF(N758="zákl. přenesená",J758,0)</f>
        <v>0</v>
      </c>
      <c r="BH758" s="231">
        <f>IF(N758="sníž. přenesená",J758,0)</f>
        <v>0</v>
      </c>
      <c r="BI758" s="231">
        <f>IF(N758="nulová",J758,0)</f>
        <v>0</v>
      </c>
      <c r="BJ758" s="18" t="s">
        <v>85</v>
      </c>
      <c r="BK758" s="231">
        <f>ROUND(I758*H758,2)</f>
        <v>0</v>
      </c>
      <c r="BL758" s="18" t="s">
        <v>301</v>
      </c>
      <c r="BM758" s="230" t="s">
        <v>969</v>
      </c>
    </row>
    <row r="759" s="2" customFormat="1">
      <c r="A759" s="39"/>
      <c r="B759" s="40"/>
      <c r="C759" s="41"/>
      <c r="D759" s="232" t="s">
        <v>177</v>
      </c>
      <c r="E759" s="41"/>
      <c r="F759" s="233" t="s">
        <v>970</v>
      </c>
      <c r="G759" s="41"/>
      <c r="H759" s="41"/>
      <c r="I759" s="137"/>
      <c r="J759" s="41"/>
      <c r="K759" s="41"/>
      <c r="L759" s="45"/>
      <c r="M759" s="234"/>
      <c r="N759" s="235"/>
      <c r="O759" s="85"/>
      <c r="P759" s="85"/>
      <c r="Q759" s="85"/>
      <c r="R759" s="85"/>
      <c r="S759" s="85"/>
      <c r="T759" s="86"/>
      <c r="U759" s="39"/>
      <c r="V759" s="39"/>
      <c r="W759" s="39"/>
      <c r="X759" s="39"/>
      <c r="Y759" s="39"/>
      <c r="Z759" s="39"/>
      <c r="AA759" s="39"/>
      <c r="AB759" s="39"/>
      <c r="AC759" s="39"/>
      <c r="AD759" s="39"/>
      <c r="AE759" s="39"/>
      <c r="AT759" s="18" t="s">
        <v>177</v>
      </c>
      <c r="AU759" s="18" t="s">
        <v>87</v>
      </c>
    </row>
    <row r="760" s="2" customFormat="1">
      <c r="A760" s="39"/>
      <c r="B760" s="40"/>
      <c r="C760" s="41"/>
      <c r="D760" s="232" t="s">
        <v>179</v>
      </c>
      <c r="E760" s="41"/>
      <c r="F760" s="236" t="s">
        <v>971</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179</v>
      </c>
      <c r="AU760" s="18" t="s">
        <v>87</v>
      </c>
    </row>
    <row r="761" s="2" customFormat="1" ht="16.5" customHeight="1">
      <c r="A761" s="39"/>
      <c r="B761" s="40"/>
      <c r="C761" s="269" t="s">
        <v>972</v>
      </c>
      <c r="D761" s="269" t="s">
        <v>297</v>
      </c>
      <c r="E761" s="270" t="s">
        <v>973</v>
      </c>
      <c r="F761" s="271" t="s">
        <v>974</v>
      </c>
      <c r="G761" s="272" t="s">
        <v>187</v>
      </c>
      <c r="H761" s="273">
        <v>2.7000000000000002</v>
      </c>
      <c r="I761" s="274"/>
      <c r="J761" s="275">
        <f>ROUND(I761*H761,2)</f>
        <v>0</v>
      </c>
      <c r="K761" s="271" t="s">
        <v>174</v>
      </c>
      <c r="L761" s="276"/>
      <c r="M761" s="277" t="s">
        <v>40</v>
      </c>
      <c r="N761" s="278" t="s">
        <v>48</v>
      </c>
      <c r="O761" s="85"/>
      <c r="P761" s="228">
        <f>O761*H761</f>
        <v>0</v>
      </c>
      <c r="Q761" s="228">
        <v>0.0030000000000000001</v>
      </c>
      <c r="R761" s="228">
        <f>Q761*H761</f>
        <v>0.0081000000000000013</v>
      </c>
      <c r="S761" s="228">
        <v>0</v>
      </c>
      <c r="T761" s="229">
        <f>S761*H761</f>
        <v>0</v>
      </c>
      <c r="U761" s="39"/>
      <c r="V761" s="39"/>
      <c r="W761" s="39"/>
      <c r="X761" s="39"/>
      <c r="Y761" s="39"/>
      <c r="Z761" s="39"/>
      <c r="AA761" s="39"/>
      <c r="AB761" s="39"/>
      <c r="AC761" s="39"/>
      <c r="AD761" s="39"/>
      <c r="AE761" s="39"/>
      <c r="AR761" s="230" t="s">
        <v>407</v>
      </c>
      <c r="AT761" s="230" t="s">
        <v>297</v>
      </c>
      <c r="AU761" s="230" t="s">
        <v>87</v>
      </c>
      <c r="AY761" s="18" t="s">
        <v>167</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301</v>
      </c>
      <c r="BM761" s="230" t="s">
        <v>975</v>
      </c>
    </row>
    <row r="762" s="2" customFormat="1">
      <c r="A762" s="39"/>
      <c r="B762" s="40"/>
      <c r="C762" s="41"/>
      <c r="D762" s="232" t="s">
        <v>177</v>
      </c>
      <c r="E762" s="41"/>
      <c r="F762" s="233" t="s">
        <v>974</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177</v>
      </c>
      <c r="AU762" s="18" t="s">
        <v>87</v>
      </c>
    </row>
    <row r="763" s="14" customFormat="1">
      <c r="A763" s="14"/>
      <c r="B763" s="247"/>
      <c r="C763" s="248"/>
      <c r="D763" s="232" t="s">
        <v>181</v>
      </c>
      <c r="E763" s="249" t="s">
        <v>40</v>
      </c>
      <c r="F763" s="250" t="s">
        <v>976</v>
      </c>
      <c r="G763" s="248"/>
      <c r="H763" s="251">
        <v>2.7000000000000002</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181</v>
      </c>
      <c r="AU763" s="257" t="s">
        <v>87</v>
      </c>
      <c r="AV763" s="14" t="s">
        <v>87</v>
      </c>
      <c r="AW763" s="14" t="s">
        <v>38</v>
      </c>
      <c r="AX763" s="14" t="s">
        <v>77</v>
      </c>
      <c r="AY763" s="257" t="s">
        <v>167</v>
      </c>
    </row>
    <row r="764" s="15" customFormat="1">
      <c r="A764" s="15"/>
      <c r="B764" s="258"/>
      <c r="C764" s="259"/>
      <c r="D764" s="232" t="s">
        <v>181</v>
      </c>
      <c r="E764" s="260" t="s">
        <v>40</v>
      </c>
      <c r="F764" s="261" t="s">
        <v>184</v>
      </c>
      <c r="G764" s="259"/>
      <c r="H764" s="262">
        <v>2.7000000000000002</v>
      </c>
      <c r="I764" s="263"/>
      <c r="J764" s="259"/>
      <c r="K764" s="259"/>
      <c r="L764" s="264"/>
      <c r="M764" s="265"/>
      <c r="N764" s="266"/>
      <c r="O764" s="266"/>
      <c r="P764" s="266"/>
      <c r="Q764" s="266"/>
      <c r="R764" s="266"/>
      <c r="S764" s="266"/>
      <c r="T764" s="267"/>
      <c r="U764" s="15"/>
      <c r="V764" s="15"/>
      <c r="W764" s="15"/>
      <c r="X764" s="15"/>
      <c r="Y764" s="15"/>
      <c r="Z764" s="15"/>
      <c r="AA764" s="15"/>
      <c r="AB764" s="15"/>
      <c r="AC764" s="15"/>
      <c r="AD764" s="15"/>
      <c r="AE764" s="15"/>
      <c r="AT764" s="268" t="s">
        <v>181</v>
      </c>
      <c r="AU764" s="268" t="s">
        <v>87</v>
      </c>
      <c r="AV764" s="15" t="s">
        <v>175</v>
      </c>
      <c r="AW764" s="15" t="s">
        <v>38</v>
      </c>
      <c r="AX764" s="15" t="s">
        <v>85</v>
      </c>
      <c r="AY764" s="268" t="s">
        <v>167</v>
      </c>
    </row>
    <row r="765" s="2" customFormat="1" ht="16.5" customHeight="1">
      <c r="A765" s="39"/>
      <c r="B765" s="40"/>
      <c r="C765" s="269" t="s">
        <v>977</v>
      </c>
      <c r="D765" s="269" t="s">
        <v>297</v>
      </c>
      <c r="E765" s="270" t="s">
        <v>978</v>
      </c>
      <c r="F765" s="271" t="s">
        <v>979</v>
      </c>
      <c r="G765" s="272" t="s">
        <v>980</v>
      </c>
      <c r="H765" s="273">
        <v>2</v>
      </c>
      <c r="I765" s="274"/>
      <c r="J765" s="275">
        <f>ROUND(I765*H765,2)</f>
        <v>0</v>
      </c>
      <c r="K765" s="271" t="s">
        <v>174</v>
      </c>
      <c r="L765" s="276"/>
      <c r="M765" s="277" t="s">
        <v>40</v>
      </c>
      <c r="N765" s="278" t="s">
        <v>48</v>
      </c>
      <c r="O765" s="85"/>
      <c r="P765" s="228">
        <f>O765*H765</f>
        <v>0</v>
      </c>
      <c r="Q765" s="228">
        <v>0.00020000000000000001</v>
      </c>
      <c r="R765" s="228">
        <f>Q765*H765</f>
        <v>0.00040000000000000002</v>
      </c>
      <c r="S765" s="228">
        <v>0</v>
      </c>
      <c r="T765" s="229">
        <f>S765*H765</f>
        <v>0</v>
      </c>
      <c r="U765" s="39"/>
      <c r="V765" s="39"/>
      <c r="W765" s="39"/>
      <c r="X765" s="39"/>
      <c r="Y765" s="39"/>
      <c r="Z765" s="39"/>
      <c r="AA765" s="39"/>
      <c r="AB765" s="39"/>
      <c r="AC765" s="39"/>
      <c r="AD765" s="39"/>
      <c r="AE765" s="39"/>
      <c r="AR765" s="230" t="s">
        <v>407</v>
      </c>
      <c r="AT765" s="230" t="s">
        <v>297</v>
      </c>
      <c r="AU765" s="230" t="s">
        <v>87</v>
      </c>
      <c r="AY765" s="18" t="s">
        <v>167</v>
      </c>
      <c r="BE765" s="231">
        <f>IF(N765="základní",J765,0)</f>
        <v>0</v>
      </c>
      <c r="BF765" s="231">
        <f>IF(N765="snížená",J765,0)</f>
        <v>0</v>
      </c>
      <c r="BG765" s="231">
        <f>IF(N765="zákl. přenesená",J765,0)</f>
        <v>0</v>
      </c>
      <c r="BH765" s="231">
        <f>IF(N765="sníž. přenesená",J765,0)</f>
        <v>0</v>
      </c>
      <c r="BI765" s="231">
        <f>IF(N765="nulová",J765,0)</f>
        <v>0</v>
      </c>
      <c r="BJ765" s="18" t="s">
        <v>85</v>
      </c>
      <c r="BK765" s="231">
        <f>ROUND(I765*H765,2)</f>
        <v>0</v>
      </c>
      <c r="BL765" s="18" t="s">
        <v>301</v>
      </c>
      <c r="BM765" s="230" t="s">
        <v>981</v>
      </c>
    </row>
    <row r="766" s="2" customFormat="1">
      <c r="A766" s="39"/>
      <c r="B766" s="40"/>
      <c r="C766" s="41"/>
      <c r="D766" s="232" t="s">
        <v>177</v>
      </c>
      <c r="E766" s="41"/>
      <c r="F766" s="233" t="s">
        <v>979</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177</v>
      </c>
      <c r="AU766" s="18" t="s">
        <v>87</v>
      </c>
    </row>
    <row r="767" s="2" customFormat="1" ht="24" customHeight="1">
      <c r="A767" s="39"/>
      <c r="B767" s="40"/>
      <c r="C767" s="219" t="s">
        <v>982</v>
      </c>
      <c r="D767" s="219" t="s">
        <v>170</v>
      </c>
      <c r="E767" s="220" t="s">
        <v>983</v>
      </c>
      <c r="F767" s="221" t="s">
        <v>984</v>
      </c>
      <c r="G767" s="222" t="s">
        <v>291</v>
      </c>
      <c r="H767" s="223">
        <v>3</v>
      </c>
      <c r="I767" s="224"/>
      <c r="J767" s="225">
        <f>ROUND(I767*H767,2)</f>
        <v>0</v>
      </c>
      <c r="K767" s="221" t="s">
        <v>174</v>
      </c>
      <c r="L767" s="45"/>
      <c r="M767" s="226" t="s">
        <v>40</v>
      </c>
      <c r="N767" s="227" t="s">
        <v>48</v>
      </c>
      <c r="O767" s="85"/>
      <c r="P767" s="228">
        <f>O767*H767</f>
        <v>0</v>
      </c>
      <c r="Q767" s="228">
        <v>0</v>
      </c>
      <c r="R767" s="228">
        <f>Q767*H767</f>
        <v>0</v>
      </c>
      <c r="S767" s="228">
        <v>0</v>
      </c>
      <c r="T767" s="229">
        <f>S767*H767</f>
        <v>0</v>
      </c>
      <c r="U767" s="39"/>
      <c r="V767" s="39"/>
      <c r="W767" s="39"/>
      <c r="X767" s="39"/>
      <c r="Y767" s="39"/>
      <c r="Z767" s="39"/>
      <c r="AA767" s="39"/>
      <c r="AB767" s="39"/>
      <c r="AC767" s="39"/>
      <c r="AD767" s="39"/>
      <c r="AE767" s="39"/>
      <c r="AR767" s="230" t="s">
        <v>301</v>
      </c>
      <c r="AT767" s="230" t="s">
        <v>170</v>
      </c>
      <c r="AU767" s="230" t="s">
        <v>87</v>
      </c>
      <c r="AY767" s="18" t="s">
        <v>167</v>
      </c>
      <c r="BE767" s="231">
        <f>IF(N767="základní",J767,0)</f>
        <v>0</v>
      </c>
      <c r="BF767" s="231">
        <f>IF(N767="snížená",J767,0)</f>
        <v>0</v>
      </c>
      <c r="BG767" s="231">
        <f>IF(N767="zákl. přenesená",J767,0)</f>
        <v>0</v>
      </c>
      <c r="BH767" s="231">
        <f>IF(N767="sníž. přenesená",J767,0)</f>
        <v>0</v>
      </c>
      <c r="BI767" s="231">
        <f>IF(N767="nulová",J767,0)</f>
        <v>0</v>
      </c>
      <c r="BJ767" s="18" t="s">
        <v>85</v>
      </c>
      <c r="BK767" s="231">
        <f>ROUND(I767*H767,2)</f>
        <v>0</v>
      </c>
      <c r="BL767" s="18" t="s">
        <v>301</v>
      </c>
      <c r="BM767" s="230" t="s">
        <v>985</v>
      </c>
    </row>
    <row r="768" s="2" customFormat="1">
      <c r="A768" s="39"/>
      <c r="B768" s="40"/>
      <c r="C768" s="41"/>
      <c r="D768" s="232" t="s">
        <v>177</v>
      </c>
      <c r="E768" s="41"/>
      <c r="F768" s="233" t="s">
        <v>986</v>
      </c>
      <c r="G768" s="41"/>
      <c r="H768" s="41"/>
      <c r="I768" s="137"/>
      <c r="J768" s="41"/>
      <c r="K768" s="41"/>
      <c r="L768" s="45"/>
      <c r="M768" s="234"/>
      <c r="N768" s="235"/>
      <c r="O768" s="85"/>
      <c r="P768" s="85"/>
      <c r="Q768" s="85"/>
      <c r="R768" s="85"/>
      <c r="S768" s="85"/>
      <c r="T768" s="86"/>
      <c r="U768" s="39"/>
      <c r="V768" s="39"/>
      <c r="W768" s="39"/>
      <c r="X768" s="39"/>
      <c r="Y768" s="39"/>
      <c r="Z768" s="39"/>
      <c r="AA768" s="39"/>
      <c r="AB768" s="39"/>
      <c r="AC768" s="39"/>
      <c r="AD768" s="39"/>
      <c r="AE768" s="39"/>
      <c r="AT768" s="18" t="s">
        <v>177</v>
      </c>
      <c r="AU768" s="18" t="s">
        <v>87</v>
      </c>
    </row>
    <row r="769" s="2" customFormat="1">
      <c r="A769" s="39"/>
      <c r="B769" s="40"/>
      <c r="C769" s="41"/>
      <c r="D769" s="232" t="s">
        <v>179</v>
      </c>
      <c r="E769" s="41"/>
      <c r="F769" s="236" t="s">
        <v>971</v>
      </c>
      <c r="G769" s="41"/>
      <c r="H769" s="41"/>
      <c r="I769" s="137"/>
      <c r="J769" s="41"/>
      <c r="K769" s="41"/>
      <c r="L769" s="45"/>
      <c r="M769" s="234"/>
      <c r="N769" s="235"/>
      <c r="O769" s="85"/>
      <c r="P769" s="85"/>
      <c r="Q769" s="85"/>
      <c r="R769" s="85"/>
      <c r="S769" s="85"/>
      <c r="T769" s="86"/>
      <c r="U769" s="39"/>
      <c r="V769" s="39"/>
      <c r="W769" s="39"/>
      <c r="X769" s="39"/>
      <c r="Y769" s="39"/>
      <c r="Z769" s="39"/>
      <c r="AA769" s="39"/>
      <c r="AB769" s="39"/>
      <c r="AC769" s="39"/>
      <c r="AD769" s="39"/>
      <c r="AE769" s="39"/>
      <c r="AT769" s="18" t="s">
        <v>179</v>
      </c>
      <c r="AU769" s="18" t="s">
        <v>87</v>
      </c>
    </row>
    <row r="770" s="2" customFormat="1" ht="24" customHeight="1">
      <c r="A770" s="39"/>
      <c r="B770" s="40"/>
      <c r="C770" s="269" t="s">
        <v>987</v>
      </c>
      <c r="D770" s="269" t="s">
        <v>297</v>
      </c>
      <c r="E770" s="270" t="s">
        <v>988</v>
      </c>
      <c r="F770" s="271" t="s">
        <v>989</v>
      </c>
      <c r="G770" s="272" t="s">
        <v>291</v>
      </c>
      <c r="H770" s="273">
        <v>3</v>
      </c>
      <c r="I770" s="274"/>
      <c r="J770" s="275">
        <f>ROUND(I770*H770,2)</f>
        <v>0</v>
      </c>
      <c r="K770" s="271" t="s">
        <v>174</v>
      </c>
      <c r="L770" s="276"/>
      <c r="M770" s="277" t="s">
        <v>40</v>
      </c>
      <c r="N770" s="278" t="s">
        <v>48</v>
      </c>
      <c r="O770" s="85"/>
      <c r="P770" s="228">
        <f>O770*H770</f>
        <v>0</v>
      </c>
      <c r="Q770" s="228">
        <v>0.0020300000000000001</v>
      </c>
      <c r="R770" s="228">
        <f>Q770*H770</f>
        <v>0.0060899999999999999</v>
      </c>
      <c r="S770" s="228">
        <v>0</v>
      </c>
      <c r="T770" s="229">
        <f>S770*H770</f>
        <v>0</v>
      </c>
      <c r="U770" s="39"/>
      <c r="V770" s="39"/>
      <c r="W770" s="39"/>
      <c r="X770" s="39"/>
      <c r="Y770" s="39"/>
      <c r="Z770" s="39"/>
      <c r="AA770" s="39"/>
      <c r="AB770" s="39"/>
      <c r="AC770" s="39"/>
      <c r="AD770" s="39"/>
      <c r="AE770" s="39"/>
      <c r="AR770" s="230" t="s">
        <v>407</v>
      </c>
      <c r="AT770" s="230" t="s">
        <v>297</v>
      </c>
      <c r="AU770" s="230" t="s">
        <v>87</v>
      </c>
      <c r="AY770" s="18" t="s">
        <v>167</v>
      </c>
      <c r="BE770" s="231">
        <f>IF(N770="základní",J770,0)</f>
        <v>0</v>
      </c>
      <c r="BF770" s="231">
        <f>IF(N770="snížená",J770,0)</f>
        <v>0</v>
      </c>
      <c r="BG770" s="231">
        <f>IF(N770="zákl. přenesená",J770,0)</f>
        <v>0</v>
      </c>
      <c r="BH770" s="231">
        <f>IF(N770="sníž. přenesená",J770,0)</f>
        <v>0</v>
      </c>
      <c r="BI770" s="231">
        <f>IF(N770="nulová",J770,0)</f>
        <v>0</v>
      </c>
      <c r="BJ770" s="18" t="s">
        <v>85</v>
      </c>
      <c r="BK770" s="231">
        <f>ROUND(I770*H770,2)</f>
        <v>0</v>
      </c>
      <c r="BL770" s="18" t="s">
        <v>301</v>
      </c>
      <c r="BM770" s="230" t="s">
        <v>990</v>
      </c>
    </row>
    <row r="771" s="2" customFormat="1">
      <c r="A771" s="39"/>
      <c r="B771" s="40"/>
      <c r="C771" s="41"/>
      <c r="D771" s="232" t="s">
        <v>177</v>
      </c>
      <c r="E771" s="41"/>
      <c r="F771" s="233" t="s">
        <v>989</v>
      </c>
      <c r="G771" s="41"/>
      <c r="H771" s="41"/>
      <c r="I771" s="137"/>
      <c r="J771" s="41"/>
      <c r="K771" s="41"/>
      <c r="L771" s="45"/>
      <c r="M771" s="234"/>
      <c r="N771" s="235"/>
      <c r="O771" s="85"/>
      <c r="P771" s="85"/>
      <c r="Q771" s="85"/>
      <c r="R771" s="85"/>
      <c r="S771" s="85"/>
      <c r="T771" s="86"/>
      <c r="U771" s="39"/>
      <c r="V771" s="39"/>
      <c r="W771" s="39"/>
      <c r="X771" s="39"/>
      <c r="Y771" s="39"/>
      <c r="Z771" s="39"/>
      <c r="AA771" s="39"/>
      <c r="AB771" s="39"/>
      <c r="AC771" s="39"/>
      <c r="AD771" s="39"/>
      <c r="AE771" s="39"/>
      <c r="AT771" s="18" t="s">
        <v>177</v>
      </c>
      <c r="AU771" s="18" t="s">
        <v>87</v>
      </c>
    </row>
    <row r="772" s="2" customFormat="1" ht="36" customHeight="1">
      <c r="A772" s="39"/>
      <c r="B772" s="40"/>
      <c r="C772" s="219" t="s">
        <v>991</v>
      </c>
      <c r="D772" s="219" t="s">
        <v>170</v>
      </c>
      <c r="E772" s="220" t="s">
        <v>992</v>
      </c>
      <c r="F772" s="221" t="s">
        <v>993</v>
      </c>
      <c r="G772" s="222" t="s">
        <v>291</v>
      </c>
      <c r="H772" s="223">
        <v>1</v>
      </c>
      <c r="I772" s="224"/>
      <c r="J772" s="225">
        <f>ROUND(I772*H772,2)</f>
        <v>0</v>
      </c>
      <c r="K772" s="221" t="s">
        <v>174</v>
      </c>
      <c r="L772" s="45"/>
      <c r="M772" s="226" t="s">
        <v>40</v>
      </c>
      <c r="N772" s="227" t="s">
        <v>48</v>
      </c>
      <c r="O772" s="85"/>
      <c r="P772" s="228">
        <f>O772*H772</f>
        <v>0</v>
      </c>
      <c r="Q772" s="228">
        <v>0</v>
      </c>
      <c r="R772" s="228">
        <f>Q772*H772</f>
        <v>0</v>
      </c>
      <c r="S772" s="228">
        <v>0</v>
      </c>
      <c r="T772" s="229">
        <f>S772*H772</f>
        <v>0</v>
      </c>
      <c r="U772" s="39"/>
      <c r="V772" s="39"/>
      <c r="W772" s="39"/>
      <c r="X772" s="39"/>
      <c r="Y772" s="39"/>
      <c r="Z772" s="39"/>
      <c r="AA772" s="39"/>
      <c r="AB772" s="39"/>
      <c r="AC772" s="39"/>
      <c r="AD772" s="39"/>
      <c r="AE772" s="39"/>
      <c r="AR772" s="230" t="s">
        <v>301</v>
      </c>
      <c r="AT772" s="230" t="s">
        <v>170</v>
      </c>
      <c r="AU772" s="230" t="s">
        <v>87</v>
      </c>
      <c r="AY772" s="18" t="s">
        <v>167</v>
      </c>
      <c r="BE772" s="231">
        <f>IF(N772="základní",J772,0)</f>
        <v>0</v>
      </c>
      <c r="BF772" s="231">
        <f>IF(N772="snížená",J772,0)</f>
        <v>0</v>
      </c>
      <c r="BG772" s="231">
        <f>IF(N772="zákl. přenesená",J772,0)</f>
        <v>0</v>
      </c>
      <c r="BH772" s="231">
        <f>IF(N772="sníž. přenesená",J772,0)</f>
        <v>0</v>
      </c>
      <c r="BI772" s="231">
        <f>IF(N772="nulová",J772,0)</f>
        <v>0</v>
      </c>
      <c r="BJ772" s="18" t="s">
        <v>85</v>
      </c>
      <c r="BK772" s="231">
        <f>ROUND(I772*H772,2)</f>
        <v>0</v>
      </c>
      <c r="BL772" s="18" t="s">
        <v>301</v>
      </c>
      <c r="BM772" s="230" t="s">
        <v>994</v>
      </c>
    </row>
    <row r="773" s="2" customFormat="1">
      <c r="A773" s="39"/>
      <c r="B773" s="40"/>
      <c r="C773" s="41"/>
      <c r="D773" s="232" t="s">
        <v>177</v>
      </c>
      <c r="E773" s="41"/>
      <c r="F773" s="233" t="s">
        <v>995</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177</v>
      </c>
      <c r="AU773" s="18" t="s">
        <v>87</v>
      </c>
    </row>
    <row r="774" s="2" customFormat="1">
      <c r="A774" s="39"/>
      <c r="B774" s="40"/>
      <c r="C774" s="41"/>
      <c r="D774" s="232" t="s">
        <v>179</v>
      </c>
      <c r="E774" s="41"/>
      <c r="F774" s="236" t="s">
        <v>996</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179</v>
      </c>
      <c r="AU774" s="18" t="s">
        <v>87</v>
      </c>
    </row>
    <row r="775" s="2" customFormat="1" ht="24" customHeight="1">
      <c r="A775" s="39"/>
      <c r="B775" s="40"/>
      <c r="C775" s="219" t="s">
        <v>997</v>
      </c>
      <c r="D775" s="219" t="s">
        <v>170</v>
      </c>
      <c r="E775" s="220" t="s">
        <v>998</v>
      </c>
      <c r="F775" s="221" t="s">
        <v>999</v>
      </c>
      <c r="G775" s="222" t="s">
        <v>398</v>
      </c>
      <c r="H775" s="223">
        <v>0.24299999999999999</v>
      </c>
      <c r="I775" s="224"/>
      <c r="J775" s="225">
        <f>ROUND(I775*H775,2)</f>
        <v>0</v>
      </c>
      <c r="K775" s="221" t="s">
        <v>174</v>
      </c>
      <c r="L775" s="45"/>
      <c r="M775" s="226" t="s">
        <v>40</v>
      </c>
      <c r="N775" s="227" t="s">
        <v>48</v>
      </c>
      <c r="O775" s="85"/>
      <c r="P775" s="228">
        <f>O775*H775</f>
        <v>0</v>
      </c>
      <c r="Q775" s="228">
        <v>0</v>
      </c>
      <c r="R775" s="228">
        <f>Q775*H775</f>
        <v>0</v>
      </c>
      <c r="S775" s="228">
        <v>0</v>
      </c>
      <c r="T775" s="229">
        <f>S775*H775</f>
        <v>0</v>
      </c>
      <c r="U775" s="39"/>
      <c r="V775" s="39"/>
      <c r="W775" s="39"/>
      <c r="X775" s="39"/>
      <c r="Y775" s="39"/>
      <c r="Z775" s="39"/>
      <c r="AA775" s="39"/>
      <c r="AB775" s="39"/>
      <c r="AC775" s="39"/>
      <c r="AD775" s="39"/>
      <c r="AE775" s="39"/>
      <c r="AR775" s="230" t="s">
        <v>301</v>
      </c>
      <c r="AT775" s="230" t="s">
        <v>170</v>
      </c>
      <c r="AU775" s="230" t="s">
        <v>87</v>
      </c>
      <c r="AY775" s="18" t="s">
        <v>167</v>
      </c>
      <c r="BE775" s="231">
        <f>IF(N775="základní",J775,0)</f>
        <v>0</v>
      </c>
      <c r="BF775" s="231">
        <f>IF(N775="snížená",J775,0)</f>
        <v>0</v>
      </c>
      <c r="BG775" s="231">
        <f>IF(N775="zákl. přenesená",J775,0)</f>
        <v>0</v>
      </c>
      <c r="BH775" s="231">
        <f>IF(N775="sníž. přenesená",J775,0)</f>
        <v>0</v>
      </c>
      <c r="BI775" s="231">
        <f>IF(N775="nulová",J775,0)</f>
        <v>0</v>
      </c>
      <c r="BJ775" s="18" t="s">
        <v>85</v>
      </c>
      <c r="BK775" s="231">
        <f>ROUND(I775*H775,2)</f>
        <v>0</v>
      </c>
      <c r="BL775" s="18" t="s">
        <v>301</v>
      </c>
      <c r="BM775" s="230" t="s">
        <v>1000</v>
      </c>
    </row>
    <row r="776" s="2" customFormat="1">
      <c r="A776" s="39"/>
      <c r="B776" s="40"/>
      <c r="C776" s="41"/>
      <c r="D776" s="232" t="s">
        <v>177</v>
      </c>
      <c r="E776" s="41"/>
      <c r="F776" s="233" t="s">
        <v>1001</v>
      </c>
      <c r="G776" s="41"/>
      <c r="H776" s="41"/>
      <c r="I776" s="137"/>
      <c r="J776" s="41"/>
      <c r="K776" s="41"/>
      <c r="L776" s="45"/>
      <c r="M776" s="234"/>
      <c r="N776" s="235"/>
      <c r="O776" s="85"/>
      <c r="P776" s="85"/>
      <c r="Q776" s="85"/>
      <c r="R776" s="85"/>
      <c r="S776" s="85"/>
      <c r="T776" s="86"/>
      <c r="U776" s="39"/>
      <c r="V776" s="39"/>
      <c r="W776" s="39"/>
      <c r="X776" s="39"/>
      <c r="Y776" s="39"/>
      <c r="Z776" s="39"/>
      <c r="AA776" s="39"/>
      <c r="AB776" s="39"/>
      <c r="AC776" s="39"/>
      <c r="AD776" s="39"/>
      <c r="AE776" s="39"/>
      <c r="AT776" s="18" t="s">
        <v>177</v>
      </c>
      <c r="AU776" s="18" t="s">
        <v>87</v>
      </c>
    </row>
    <row r="777" s="2" customFormat="1">
      <c r="A777" s="39"/>
      <c r="B777" s="40"/>
      <c r="C777" s="41"/>
      <c r="D777" s="232" t="s">
        <v>179</v>
      </c>
      <c r="E777" s="41"/>
      <c r="F777" s="236" t="s">
        <v>1002</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179</v>
      </c>
      <c r="AU777" s="18" t="s">
        <v>87</v>
      </c>
    </row>
    <row r="778" s="2" customFormat="1" ht="24" customHeight="1">
      <c r="A778" s="39"/>
      <c r="B778" s="40"/>
      <c r="C778" s="219" t="s">
        <v>1003</v>
      </c>
      <c r="D778" s="219" t="s">
        <v>170</v>
      </c>
      <c r="E778" s="220" t="s">
        <v>1004</v>
      </c>
      <c r="F778" s="221" t="s">
        <v>1005</v>
      </c>
      <c r="G778" s="222" t="s">
        <v>398</v>
      </c>
      <c r="H778" s="223">
        <v>0.24299999999999999</v>
      </c>
      <c r="I778" s="224"/>
      <c r="J778" s="225">
        <f>ROUND(I778*H778,2)</f>
        <v>0</v>
      </c>
      <c r="K778" s="221" t="s">
        <v>174</v>
      </c>
      <c r="L778" s="45"/>
      <c r="M778" s="226" t="s">
        <v>40</v>
      </c>
      <c r="N778" s="227" t="s">
        <v>48</v>
      </c>
      <c r="O778" s="85"/>
      <c r="P778" s="228">
        <f>O778*H778</f>
        <v>0</v>
      </c>
      <c r="Q778" s="228">
        <v>0</v>
      </c>
      <c r="R778" s="228">
        <f>Q778*H778</f>
        <v>0</v>
      </c>
      <c r="S778" s="228">
        <v>0</v>
      </c>
      <c r="T778" s="229">
        <f>S778*H778</f>
        <v>0</v>
      </c>
      <c r="U778" s="39"/>
      <c r="V778" s="39"/>
      <c r="W778" s="39"/>
      <c r="X778" s="39"/>
      <c r="Y778" s="39"/>
      <c r="Z778" s="39"/>
      <c r="AA778" s="39"/>
      <c r="AB778" s="39"/>
      <c r="AC778" s="39"/>
      <c r="AD778" s="39"/>
      <c r="AE778" s="39"/>
      <c r="AR778" s="230" t="s">
        <v>301</v>
      </c>
      <c r="AT778" s="230" t="s">
        <v>170</v>
      </c>
      <c r="AU778" s="230" t="s">
        <v>87</v>
      </c>
      <c r="AY778" s="18" t="s">
        <v>167</v>
      </c>
      <c r="BE778" s="231">
        <f>IF(N778="základní",J778,0)</f>
        <v>0</v>
      </c>
      <c r="BF778" s="231">
        <f>IF(N778="snížená",J778,0)</f>
        <v>0</v>
      </c>
      <c r="BG778" s="231">
        <f>IF(N778="zákl. přenesená",J778,0)</f>
        <v>0</v>
      </c>
      <c r="BH778" s="231">
        <f>IF(N778="sníž. přenesená",J778,0)</f>
        <v>0</v>
      </c>
      <c r="BI778" s="231">
        <f>IF(N778="nulová",J778,0)</f>
        <v>0</v>
      </c>
      <c r="BJ778" s="18" t="s">
        <v>85</v>
      </c>
      <c r="BK778" s="231">
        <f>ROUND(I778*H778,2)</f>
        <v>0</v>
      </c>
      <c r="BL778" s="18" t="s">
        <v>301</v>
      </c>
      <c r="BM778" s="230" t="s">
        <v>1006</v>
      </c>
    </row>
    <row r="779" s="2" customFormat="1">
      <c r="A779" s="39"/>
      <c r="B779" s="40"/>
      <c r="C779" s="41"/>
      <c r="D779" s="232" t="s">
        <v>177</v>
      </c>
      <c r="E779" s="41"/>
      <c r="F779" s="233" t="s">
        <v>1007</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177</v>
      </c>
      <c r="AU779" s="18" t="s">
        <v>87</v>
      </c>
    </row>
    <row r="780" s="2" customFormat="1">
      <c r="A780" s="39"/>
      <c r="B780" s="40"/>
      <c r="C780" s="41"/>
      <c r="D780" s="232" t="s">
        <v>179</v>
      </c>
      <c r="E780" s="41"/>
      <c r="F780" s="236" t="s">
        <v>1002</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179</v>
      </c>
      <c r="AU780" s="18" t="s">
        <v>87</v>
      </c>
    </row>
    <row r="781" s="12" customFormat="1" ht="22.8" customHeight="1">
      <c r="A781" s="12"/>
      <c r="B781" s="203"/>
      <c r="C781" s="204"/>
      <c r="D781" s="205" t="s">
        <v>76</v>
      </c>
      <c r="E781" s="217" t="s">
        <v>1008</v>
      </c>
      <c r="F781" s="217" t="s">
        <v>1009</v>
      </c>
      <c r="G781" s="204"/>
      <c r="H781" s="204"/>
      <c r="I781" s="207"/>
      <c r="J781" s="218">
        <f>BK781</f>
        <v>0</v>
      </c>
      <c r="K781" s="204"/>
      <c r="L781" s="209"/>
      <c r="M781" s="210"/>
      <c r="N781" s="211"/>
      <c r="O781" s="211"/>
      <c r="P781" s="212">
        <f>SUM(P782:P788)</f>
        <v>0</v>
      </c>
      <c r="Q781" s="211"/>
      <c r="R781" s="212">
        <f>SUM(R782:R788)</f>
        <v>0.010999999999999999</v>
      </c>
      <c r="S781" s="211"/>
      <c r="T781" s="213">
        <f>SUM(T782:T788)</f>
        <v>0</v>
      </c>
      <c r="U781" s="12"/>
      <c r="V781" s="12"/>
      <c r="W781" s="12"/>
      <c r="X781" s="12"/>
      <c r="Y781" s="12"/>
      <c r="Z781" s="12"/>
      <c r="AA781" s="12"/>
      <c r="AB781" s="12"/>
      <c r="AC781" s="12"/>
      <c r="AD781" s="12"/>
      <c r="AE781" s="12"/>
      <c r="AR781" s="214" t="s">
        <v>87</v>
      </c>
      <c r="AT781" s="215" t="s">
        <v>76</v>
      </c>
      <c r="AU781" s="215" t="s">
        <v>85</v>
      </c>
      <c r="AY781" s="214" t="s">
        <v>167</v>
      </c>
      <c r="BK781" s="216">
        <f>SUM(BK782:BK788)</f>
        <v>0</v>
      </c>
    </row>
    <row r="782" s="2" customFormat="1" ht="16.5" customHeight="1">
      <c r="A782" s="39"/>
      <c r="B782" s="40"/>
      <c r="C782" s="219" t="s">
        <v>1010</v>
      </c>
      <c r="D782" s="219" t="s">
        <v>170</v>
      </c>
      <c r="E782" s="220" t="s">
        <v>1011</v>
      </c>
      <c r="F782" s="221" t="s">
        <v>1012</v>
      </c>
      <c r="G782" s="222" t="s">
        <v>291</v>
      </c>
      <c r="H782" s="223">
        <v>2</v>
      </c>
      <c r="I782" s="224"/>
      <c r="J782" s="225">
        <f>ROUND(I782*H782,2)</f>
        <v>0</v>
      </c>
      <c r="K782" s="221" t="s">
        <v>458</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301</v>
      </c>
      <c r="AT782" s="230" t="s">
        <v>170</v>
      </c>
      <c r="AU782" s="230" t="s">
        <v>87</v>
      </c>
      <c r="AY782" s="18" t="s">
        <v>167</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301</v>
      </c>
      <c r="BM782" s="230" t="s">
        <v>1013</v>
      </c>
    </row>
    <row r="783" s="2" customFormat="1">
      <c r="A783" s="39"/>
      <c r="B783" s="40"/>
      <c r="C783" s="41"/>
      <c r="D783" s="232" t="s">
        <v>177</v>
      </c>
      <c r="E783" s="41"/>
      <c r="F783" s="233" t="s">
        <v>1012</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177</v>
      </c>
      <c r="AU783" s="18" t="s">
        <v>87</v>
      </c>
    </row>
    <row r="784" s="2" customFormat="1" ht="16.5" customHeight="1">
      <c r="A784" s="39"/>
      <c r="B784" s="40"/>
      <c r="C784" s="269" t="s">
        <v>1014</v>
      </c>
      <c r="D784" s="269" t="s">
        <v>297</v>
      </c>
      <c r="E784" s="270" t="s">
        <v>1015</v>
      </c>
      <c r="F784" s="271" t="s">
        <v>1016</v>
      </c>
      <c r="G784" s="272" t="s">
        <v>291</v>
      </c>
      <c r="H784" s="273">
        <v>2</v>
      </c>
      <c r="I784" s="274"/>
      <c r="J784" s="275">
        <f>ROUND(I784*H784,2)</f>
        <v>0</v>
      </c>
      <c r="K784" s="271" t="s">
        <v>458</v>
      </c>
      <c r="L784" s="276"/>
      <c r="M784" s="277" t="s">
        <v>40</v>
      </c>
      <c r="N784" s="278" t="s">
        <v>48</v>
      </c>
      <c r="O784" s="85"/>
      <c r="P784" s="228">
        <f>O784*H784</f>
        <v>0</v>
      </c>
      <c r="Q784" s="228">
        <v>0.0054999999999999997</v>
      </c>
      <c r="R784" s="228">
        <f>Q784*H784</f>
        <v>0.010999999999999999</v>
      </c>
      <c r="S784" s="228">
        <v>0</v>
      </c>
      <c r="T784" s="229">
        <f>S784*H784</f>
        <v>0</v>
      </c>
      <c r="U784" s="39"/>
      <c r="V784" s="39"/>
      <c r="W784" s="39"/>
      <c r="X784" s="39"/>
      <c r="Y784" s="39"/>
      <c r="Z784" s="39"/>
      <c r="AA784" s="39"/>
      <c r="AB784" s="39"/>
      <c r="AC784" s="39"/>
      <c r="AD784" s="39"/>
      <c r="AE784" s="39"/>
      <c r="AR784" s="230" t="s">
        <v>407</v>
      </c>
      <c r="AT784" s="230" t="s">
        <v>297</v>
      </c>
      <c r="AU784" s="230" t="s">
        <v>87</v>
      </c>
      <c r="AY784" s="18" t="s">
        <v>167</v>
      </c>
      <c r="BE784" s="231">
        <f>IF(N784="základní",J784,0)</f>
        <v>0</v>
      </c>
      <c r="BF784" s="231">
        <f>IF(N784="snížená",J784,0)</f>
        <v>0</v>
      </c>
      <c r="BG784" s="231">
        <f>IF(N784="zákl. přenesená",J784,0)</f>
        <v>0</v>
      </c>
      <c r="BH784" s="231">
        <f>IF(N784="sníž. přenesená",J784,0)</f>
        <v>0</v>
      </c>
      <c r="BI784" s="231">
        <f>IF(N784="nulová",J784,0)</f>
        <v>0</v>
      </c>
      <c r="BJ784" s="18" t="s">
        <v>85</v>
      </c>
      <c r="BK784" s="231">
        <f>ROUND(I784*H784,2)</f>
        <v>0</v>
      </c>
      <c r="BL784" s="18" t="s">
        <v>301</v>
      </c>
      <c r="BM784" s="230" t="s">
        <v>1017</v>
      </c>
    </row>
    <row r="785" s="2" customFormat="1">
      <c r="A785" s="39"/>
      <c r="B785" s="40"/>
      <c r="C785" s="41"/>
      <c r="D785" s="232" t="s">
        <v>177</v>
      </c>
      <c r="E785" s="41"/>
      <c r="F785" s="233" t="s">
        <v>1016</v>
      </c>
      <c r="G785" s="41"/>
      <c r="H785" s="41"/>
      <c r="I785" s="137"/>
      <c r="J785" s="41"/>
      <c r="K785" s="41"/>
      <c r="L785" s="45"/>
      <c r="M785" s="234"/>
      <c r="N785" s="235"/>
      <c r="O785" s="85"/>
      <c r="P785" s="85"/>
      <c r="Q785" s="85"/>
      <c r="R785" s="85"/>
      <c r="S785" s="85"/>
      <c r="T785" s="86"/>
      <c r="U785" s="39"/>
      <c r="V785" s="39"/>
      <c r="W785" s="39"/>
      <c r="X785" s="39"/>
      <c r="Y785" s="39"/>
      <c r="Z785" s="39"/>
      <c r="AA785" s="39"/>
      <c r="AB785" s="39"/>
      <c r="AC785" s="39"/>
      <c r="AD785" s="39"/>
      <c r="AE785" s="39"/>
      <c r="AT785" s="18" t="s">
        <v>177</v>
      </c>
      <c r="AU785" s="18" t="s">
        <v>87</v>
      </c>
    </row>
    <row r="786" s="2" customFormat="1" ht="24" customHeight="1">
      <c r="A786" s="39"/>
      <c r="B786" s="40"/>
      <c r="C786" s="219" t="s">
        <v>1018</v>
      </c>
      <c r="D786" s="219" t="s">
        <v>170</v>
      </c>
      <c r="E786" s="220" t="s">
        <v>1019</v>
      </c>
      <c r="F786" s="221" t="s">
        <v>1020</v>
      </c>
      <c r="G786" s="222" t="s">
        <v>398</v>
      </c>
      <c r="H786" s="223">
        <v>0.010999999999999999</v>
      </c>
      <c r="I786" s="224"/>
      <c r="J786" s="225">
        <f>ROUND(I786*H786,2)</f>
        <v>0</v>
      </c>
      <c r="K786" s="221" t="s">
        <v>458</v>
      </c>
      <c r="L786" s="45"/>
      <c r="M786" s="226" t="s">
        <v>40</v>
      </c>
      <c r="N786" s="227" t="s">
        <v>48</v>
      </c>
      <c r="O786" s="85"/>
      <c r="P786" s="228">
        <f>O786*H786</f>
        <v>0</v>
      </c>
      <c r="Q786" s="228">
        <v>0</v>
      </c>
      <c r="R786" s="228">
        <f>Q786*H786</f>
        <v>0</v>
      </c>
      <c r="S786" s="228">
        <v>0</v>
      </c>
      <c r="T786" s="229">
        <f>S786*H786</f>
        <v>0</v>
      </c>
      <c r="U786" s="39"/>
      <c r="V786" s="39"/>
      <c r="W786" s="39"/>
      <c r="X786" s="39"/>
      <c r="Y786" s="39"/>
      <c r="Z786" s="39"/>
      <c r="AA786" s="39"/>
      <c r="AB786" s="39"/>
      <c r="AC786" s="39"/>
      <c r="AD786" s="39"/>
      <c r="AE786" s="39"/>
      <c r="AR786" s="230" t="s">
        <v>301</v>
      </c>
      <c r="AT786" s="230" t="s">
        <v>170</v>
      </c>
      <c r="AU786" s="230" t="s">
        <v>87</v>
      </c>
      <c r="AY786" s="18" t="s">
        <v>167</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301</v>
      </c>
      <c r="BM786" s="230" t="s">
        <v>1021</v>
      </c>
    </row>
    <row r="787" s="2" customFormat="1">
      <c r="A787" s="39"/>
      <c r="B787" s="40"/>
      <c r="C787" s="41"/>
      <c r="D787" s="232" t="s">
        <v>177</v>
      </c>
      <c r="E787" s="41"/>
      <c r="F787" s="233" t="s">
        <v>1022</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177</v>
      </c>
      <c r="AU787" s="18" t="s">
        <v>87</v>
      </c>
    </row>
    <row r="788" s="2" customFormat="1">
      <c r="A788" s="39"/>
      <c r="B788" s="40"/>
      <c r="C788" s="41"/>
      <c r="D788" s="232" t="s">
        <v>179</v>
      </c>
      <c r="E788" s="41"/>
      <c r="F788" s="236" t="s">
        <v>1023</v>
      </c>
      <c r="G788" s="41"/>
      <c r="H788" s="41"/>
      <c r="I788" s="137"/>
      <c r="J788" s="41"/>
      <c r="K788" s="41"/>
      <c r="L788" s="45"/>
      <c r="M788" s="234"/>
      <c r="N788" s="235"/>
      <c r="O788" s="85"/>
      <c r="P788" s="85"/>
      <c r="Q788" s="85"/>
      <c r="R788" s="85"/>
      <c r="S788" s="85"/>
      <c r="T788" s="86"/>
      <c r="U788" s="39"/>
      <c r="V788" s="39"/>
      <c r="W788" s="39"/>
      <c r="X788" s="39"/>
      <c r="Y788" s="39"/>
      <c r="Z788" s="39"/>
      <c r="AA788" s="39"/>
      <c r="AB788" s="39"/>
      <c r="AC788" s="39"/>
      <c r="AD788" s="39"/>
      <c r="AE788" s="39"/>
      <c r="AT788" s="18" t="s">
        <v>179</v>
      </c>
      <c r="AU788" s="18" t="s">
        <v>87</v>
      </c>
    </row>
    <row r="789" s="12" customFormat="1" ht="22.8" customHeight="1">
      <c r="A789" s="12"/>
      <c r="B789" s="203"/>
      <c r="C789" s="204"/>
      <c r="D789" s="205" t="s">
        <v>76</v>
      </c>
      <c r="E789" s="217" t="s">
        <v>1024</v>
      </c>
      <c r="F789" s="217" t="s">
        <v>1025</v>
      </c>
      <c r="G789" s="204"/>
      <c r="H789" s="204"/>
      <c r="I789" s="207"/>
      <c r="J789" s="218">
        <f>BK789</f>
        <v>0</v>
      </c>
      <c r="K789" s="204"/>
      <c r="L789" s="209"/>
      <c r="M789" s="210"/>
      <c r="N789" s="211"/>
      <c r="O789" s="211"/>
      <c r="P789" s="212">
        <f>SUM(P790:P865)</f>
        <v>0</v>
      </c>
      <c r="Q789" s="211"/>
      <c r="R789" s="212">
        <f>SUM(R790:R865)</f>
        <v>0.70113000000000003</v>
      </c>
      <c r="S789" s="211"/>
      <c r="T789" s="213">
        <f>SUM(T790:T865)</f>
        <v>0</v>
      </c>
      <c r="U789" s="12"/>
      <c r="V789" s="12"/>
      <c r="W789" s="12"/>
      <c r="X789" s="12"/>
      <c r="Y789" s="12"/>
      <c r="Z789" s="12"/>
      <c r="AA789" s="12"/>
      <c r="AB789" s="12"/>
      <c r="AC789" s="12"/>
      <c r="AD789" s="12"/>
      <c r="AE789" s="12"/>
      <c r="AR789" s="214" t="s">
        <v>87</v>
      </c>
      <c r="AT789" s="215" t="s">
        <v>76</v>
      </c>
      <c r="AU789" s="215" t="s">
        <v>85</v>
      </c>
      <c r="AY789" s="214" t="s">
        <v>167</v>
      </c>
      <c r="BK789" s="216">
        <f>SUM(BK790:BK865)</f>
        <v>0</v>
      </c>
    </row>
    <row r="790" s="2" customFormat="1" ht="16.5" customHeight="1">
      <c r="A790" s="39"/>
      <c r="B790" s="40"/>
      <c r="C790" s="219" t="s">
        <v>1026</v>
      </c>
      <c r="D790" s="219" t="s">
        <v>170</v>
      </c>
      <c r="E790" s="220" t="s">
        <v>1027</v>
      </c>
      <c r="F790" s="221" t="s">
        <v>1028</v>
      </c>
      <c r="G790" s="222" t="s">
        <v>173</v>
      </c>
      <c r="H790" s="223">
        <v>13.800000000000001</v>
      </c>
      <c r="I790" s="224"/>
      <c r="J790" s="225">
        <f>ROUND(I790*H790,2)</f>
        <v>0</v>
      </c>
      <c r="K790" s="221" t="s">
        <v>174</v>
      </c>
      <c r="L790" s="45"/>
      <c r="M790" s="226" t="s">
        <v>40</v>
      </c>
      <c r="N790" s="227" t="s">
        <v>48</v>
      </c>
      <c r="O790" s="85"/>
      <c r="P790" s="228">
        <f>O790*H790</f>
        <v>0</v>
      </c>
      <c r="Q790" s="228">
        <v>0.012</v>
      </c>
      <c r="R790" s="228">
        <f>Q790*H790</f>
        <v>0.16560000000000003</v>
      </c>
      <c r="S790" s="228">
        <v>0</v>
      </c>
      <c r="T790" s="229">
        <f>S790*H790</f>
        <v>0</v>
      </c>
      <c r="U790" s="39"/>
      <c r="V790" s="39"/>
      <c r="W790" s="39"/>
      <c r="X790" s="39"/>
      <c r="Y790" s="39"/>
      <c r="Z790" s="39"/>
      <c r="AA790" s="39"/>
      <c r="AB790" s="39"/>
      <c r="AC790" s="39"/>
      <c r="AD790" s="39"/>
      <c r="AE790" s="39"/>
      <c r="AR790" s="230" t="s">
        <v>301</v>
      </c>
      <c r="AT790" s="230" t="s">
        <v>170</v>
      </c>
      <c r="AU790" s="230" t="s">
        <v>87</v>
      </c>
      <c r="AY790" s="18" t="s">
        <v>167</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301</v>
      </c>
      <c r="BM790" s="230" t="s">
        <v>1029</v>
      </c>
    </row>
    <row r="791" s="2" customFormat="1">
      <c r="A791" s="39"/>
      <c r="B791" s="40"/>
      <c r="C791" s="41"/>
      <c r="D791" s="232" t="s">
        <v>177</v>
      </c>
      <c r="E791" s="41"/>
      <c r="F791" s="233" t="s">
        <v>1030</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177</v>
      </c>
      <c r="AU791" s="18" t="s">
        <v>87</v>
      </c>
    </row>
    <row r="792" s="2" customFormat="1">
      <c r="A792" s="39"/>
      <c r="B792" s="40"/>
      <c r="C792" s="41"/>
      <c r="D792" s="232" t="s">
        <v>179</v>
      </c>
      <c r="E792" s="41"/>
      <c r="F792" s="236" t="s">
        <v>1031</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179</v>
      </c>
      <c r="AU792" s="18" t="s">
        <v>87</v>
      </c>
    </row>
    <row r="793" s="13" customFormat="1">
      <c r="A793" s="13"/>
      <c r="B793" s="237"/>
      <c r="C793" s="238"/>
      <c r="D793" s="232" t="s">
        <v>181</v>
      </c>
      <c r="E793" s="239" t="s">
        <v>40</v>
      </c>
      <c r="F793" s="240" t="s">
        <v>203</v>
      </c>
      <c r="G793" s="238"/>
      <c r="H793" s="239" t="s">
        <v>40</v>
      </c>
      <c r="I793" s="241"/>
      <c r="J793" s="238"/>
      <c r="K793" s="238"/>
      <c r="L793" s="242"/>
      <c r="M793" s="243"/>
      <c r="N793" s="244"/>
      <c r="O793" s="244"/>
      <c r="P793" s="244"/>
      <c r="Q793" s="244"/>
      <c r="R793" s="244"/>
      <c r="S793" s="244"/>
      <c r="T793" s="245"/>
      <c r="U793" s="13"/>
      <c r="V793" s="13"/>
      <c r="W793" s="13"/>
      <c r="X793" s="13"/>
      <c r="Y793" s="13"/>
      <c r="Z793" s="13"/>
      <c r="AA793" s="13"/>
      <c r="AB793" s="13"/>
      <c r="AC793" s="13"/>
      <c r="AD793" s="13"/>
      <c r="AE793" s="13"/>
      <c r="AT793" s="246" t="s">
        <v>181</v>
      </c>
      <c r="AU793" s="246" t="s">
        <v>87</v>
      </c>
      <c r="AV793" s="13" t="s">
        <v>85</v>
      </c>
      <c r="AW793" s="13" t="s">
        <v>38</v>
      </c>
      <c r="AX793" s="13" t="s">
        <v>77</v>
      </c>
      <c r="AY793" s="246" t="s">
        <v>167</v>
      </c>
    </row>
    <row r="794" s="14" customFormat="1">
      <c r="A794" s="14"/>
      <c r="B794" s="247"/>
      <c r="C794" s="248"/>
      <c r="D794" s="232" t="s">
        <v>181</v>
      </c>
      <c r="E794" s="249" t="s">
        <v>40</v>
      </c>
      <c r="F794" s="250" t="s">
        <v>283</v>
      </c>
      <c r="G794" s="248"/>
      <c r="H794" s="251">
        <v>2.96</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181</v>
      </c>
      <c r="AU794" s="257" t="s">
        <v>87</v>
      </c>
      <c r="AV794" s="14" t="s">
        <v>87</v>
      </c>
      <c r="AW794" s="14" t="s">
        <v>38</v>
      </c>
      <c r="AX794" s="14" t="s">
        <v>77</v>
      </c>
      <c r="AY794" s="257" t="s">
        <v>167</v>
      </c>
    </row>
    <row r="795" s="13" customFormat="1">
      <c r="A795" s="13"/>
      <c r="B795" s="237"/>
      <c r="C795" s="238"/>
      <c r="D795" s="232" t="s">
        <v>181</v>
      </c>
      <c r="E795" s="239" t="s">
        <v>40</v>
      </c>
      <c r="F795" s="240" t="s">
        <v>206</v>
      </c>
      <c r="G795" s="238"/>
      <c r="H795" s="239" t="s">
        <v>40</v>
      </c>
      <c r="I795" s="241"/>
      <c r="J795" s="238"/>
      <c r="K795" s="238"/>
      <c r="L795" s="242"/>
      <c r="M795" s="243"/>
      <c r="N795" s="244"/>
      <c r="O795" s="244"/>
      <c r="P795" s="244"/>
      <c r="Q795" s="244"/>
      <c r="R795" s="244"/>
      <c r="S795" s="244"/>
      <c r="T795" s="245"/>
      <c r="U795" s="13"/>
      <c r="V795" s="13"/>
      <c r="W795" s="13"/>
      <c r="X795" s="13"/>
      <c r="Y795" s="13"/>
      <c r="Z795" s="13"/>
      <c r="AA795" s="13"/>
      <c r="AB795" s="13"/>
      <c r="AC795" s="13"/>
      <c r="AD795" s="13"/>
      <c r="AE795" s="13"/>
      <c r="AT795" s="246" t="s">
        <v>181</v>
      </c>
      <c r="AU795" s="246" t="s">
        <v>87</v>
      </c>
      <c r="AV795" s="13" t="s">
        <v>85</v>
      </c>
      <c r="AW795" s="13" t="s">
        <v>38</v>
      </c>
      <c r="AX795" s="13" t="s">
        <v>77</v>
      </c>
      <c r="AY795" s="246" t="s">
        <v>167</v>
      </c>
    </row>
    <row r="796" s="14" customFormat="1">
      <c r="A796" s="14"/>
      <c r="B796" s="247"/>
      <c r="C796" s="248"/>
      <c r="D796" s="232" t="s">
        <v>181</v>
      </c>
      <c r="E796" s="249" t="s">
        <v>40</v>
      </c>
      <c r="F796" s="250" t="s">
        <v>284</v>
      </c>
      <c r="G796" s="248"/>
      <c r="H796" s="251">
        <v>2.2599999999999998</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181</v>
      </c>
      <c r="AU796" s="257" t="s">
        <v>87</v>
      </c>
      <c r="AV796" s="14" t="s">
        <v>87</v>
      </c>
      <c r="AW796" s="14" t="s">
        <v>38</v>
      </c>
      <c r="AX796" s="14" t="s">
        <v>77</v>
      </c>
      <c r="AY796" s="257" t="s">
        <v>167</v>
      </c>
    </row>
    <row r="797" s="13" customFormat="1">
      <c r="A797" s="13"/>
      <c r="B797" s="237"/>
      <c r="C797" s="238"/>
      <c r="D797" s="232" t="s">
        <v>181</v>
      </c>
      <c r="E797" s="239" t="s">
        <v>40</v>
      </c>
      <c r="F797" s="240" t="s">
        <v>210</v>
      </c>
      <c r="G797" s="238"/>
      <c r="H797" s="239" t="s">
        <v>40</v>
      </c>
      <c r="I797" s="241"/>
      <c r="J797" s="238"/>
      <c r="K797" s="238"/>
      <c r="L797" s="242"/>
      <c r="M797" s="243"/>
      <c r="N797" s="244"/>
      <c r="O797" s="244"/>
      <c r="P797" s="244"/>
      <c r="Q797" s="244"/>
      <c r="R797" s="244"/>
      <c r="S797" s="244"/>
      <c r="T797" s="245"/>
      <c r="U797" s="13"/>
      <c r="V797" s="13"/>
      <c r="W797" s="13"/>
      <c r="X797" s="13"/>
      <c r="Y797" s="13"/>
      <c r="Z797" s="13"/>
      <c r="AA797" s="13"/>
      <c r="AB797" s="13"/>
      <c r="AC797" s="13"/>
      <c r="AD797" s="13"/>
      <c r="AE797" s="13"/>
      <c r="AT797" s="246" t="s">
        <v>181</v>
      </c>
      <c r="AU797" s="246" t="s">
        <v>87</v>
      </c>
      <c r="AV797" s="13" t="s">
        <v>85</v>
      </c>
      <c r="AW797" s="13" t="s">
        <v>38</v>
      </c>
      <c r="AX797" s="13" t="s">
        <v>77</v>
      </c>
      <c r="AY797" s="246" t="s">
        <v>167</v>
      </c>
    </row>
    <row r="798" s="14" customFormat="1">
      <c r="A798" s="14"/>
      <c r="B798" s="247"/>
      <c r="C798" s="248"/>
      <c r="D798" s="232" t="s">
        <v>181</v>
      </c>
      <c r="E798" s="249" t="s">
        <v>40</v>
      </c>
      <c r="F798" s="250" t="s">
        <v>287</v>
      </c>
      <c r="G798" s="248"/>
      <c r="H798" s="251">
        <v>8.5800000000000001</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181</v>
      </c>
      <c r="AU798" s="257" t="s">
        <v>87</v>
      </c>
      <c r="AV798" s="14" t="s">
        <v>87</v>
      </c>
      <c r="AW798" s="14" t="s">
        <v>38</v>
      </c>
      <c r="AX798" s="14" t="s">
        <v>77</v>
      </c>
      <c r="AY798" s="257" t="s">
        <v>167</v>
      </c>
    </row>
    <row r="799" s="15" customFormat="1">
      <c r="A799" s="15"/>
      <c r="B799" s="258"/>
      <c r="C799" s="259"/>
      <c r="D799" s="232" t="s">
        <v>181</v>
      </c>
      <c r="E799" s="260" t="s">
        <v>40</v>
      </c>
      <c r="F799" s="261" t="s">
        <v>184</v>
      </c>
      <c r="G799" s="259"/>
      <c r="H799" s="262">
        <v>13.800000000000001</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181</v>
      </c>
      <c r="AU799" s="268" t="s">
        <v>87</v>
      </c>
      <c r="AV799" s="15" t="s">
        <v>175</v>
      </c>
      <c r="AW799" s="15" t="s">
        <v>38</v>
      </c>
      <c r="AX799" s="15" t="s">
        <v>85</v>
      </c>
      <c r="AY799" s="268" t="s">
        <v>167</v>
      </c>
    </row>
    <row r="800" s="2" customFormat="1" ht="24" customHeight="1">
      <c r="A800" s="39"/>
      <c r="B800" s="40"/>
      <c r="C800" s="219" t="s">
        <v>1032</v>
      </c>
      <c r="D800" s="219" t="s">
        <v>170</v>
      </c>
      <c r="E800" s="220" t="s">
        <v>1033</v>
      </c>
      <c r="F800" s="221" t="s">
        <v>1034</v>
      </c>
      <c r="G800" s="222" t="s">
        <v>173</v>
      </c>
      <c r="H800" s="223">
        <v>13.800000000000001</v>
      </c>
      <c r="I800" s="224"/>
      <c r="J800" s="225">
        <f>ROUND(I800*H800,2)</f>
        <v>0</v>
      </c>
      <c r="K800" s="221" t="s">
        <v>174</v>
      </c>
      <c r="L800" s="45"/>
      <c r="M800" s="226" t="s">
        <v>40</v>
      </c>
      <c r="N800" s="227" t="s">
        <v>48</v>
      </c>
      <c r="O800" s="85"/>
      <c r="P800" s="228">
        <f>O800*H800</f>
        <v>0</v>
      </c>
      <c r="Q800" s="228">
        <v>0.0054000000000000003</v>
      </c>
      <c r="R800" s="228">
        <f>Q800*H800</f>
        <v>0.074520000000000003</v>
      </c>
      <c r="S800" s="228">
        <v>0</v>
      </c>
      <c r="T800" s="229">
        <f>S800*H800</f>
        <v>0</v>
      </c>
      <c r="U800" s="39"/>
      <c r="V800" s="39"/>
      <c r="W800" s="39"/>
      <c r="X800" s="39"/>
      <c r="Y800" s="39"/>
      <c r="Z800" s="39"/>
      <c r="AA800" s="39"/>
      <c r="AB800" s="39"/>
      <c r="AC800" s="39"/>
      <c r="AD800" s="39"/>
      <c r="AE800" s="39"/>
      <c r="AR800" s="230" t="s">
        <v>301</v>
      </c>
      <c r="AT800" s="230" t="s">
        <v>170</v>
      </c>
      <c r="AU800" s="230" t="s">
        <v>87</v>
      </c>
      <c r="AY800" s="18" t="s">
        <v>167</v>
      </c>
      <c r="BE800" s="231">
        <f>IF(N800="základní",J800,0)</f>
        <v>0</v>
      </c>
      <c r="BF800" s="231">
        <f>IF(N800="snížená",J800,0)</f>
        <v>0</v>
      </c>
      <c r="BG800" s="231">
        <f>IF(N800="zákl. přenesená",J800,0)</f>
        <v>0</v>
      </c>
      <c r="BH800" s="231">
        <f>IF(N800="sníž. přenesená",J800,0)</f>
        <v>0</v>
      </c>
      <c r="BI800" s="231">
        <f>IF(N800="nulová",J800,0)</f>
        <v>0</v>
      </c>
      <c r="BJ800" s="18" t="s">
        <v>85</v>
      </c>
      <c r="BK800" s="231">
        <f>ROUND(I800*H800,2)</f>
        <v>0</v>
      </c>
      <c r="BL800" s="18" t="s">
        <v>301</v>
      </c>
      <c r="BM800" s="230" t="s">
        <v>1035</v>
      </c>
    </row>
    <row r="801" s="2" customFormat="1">
      <c r="A801" s="39"/>
      <c r="B801" s="40"/>
      <c r="C801" s="41"/>
      <c r="D801" s="232" t="s">
        <v>177</v>
      </c>
      <c r="E801" s="41"/>
      <c r="F801" s="233" t="s">
        <v>1036</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177</v>
      </c>
      <c r="AU801" s="18" t="s">
        <v>87</v>
      </c>
    </row>
    <row r="802" s="2" customFormat="1">
      <c r="A802" s="39"/>
      <c r="B802" s="40"/>
      <c r="C802" s="41"/>
      <c r="D802" s="232" t="s">
        <v>179</v>
      </c>
      <c r="E802" s="41"/>
      <c r="F802" s="236" t="s">
        <v>1037</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179</v>
      </c>
      <c r="AU802" s="18" t="s">
        <v>87</v>
      </c>
    </row>
    <row r="803" s="13" customFormat="1">
      <c r="A803" s="13"/>
      <c r="B803" s="237"/>
      <c r="C803" s="238"/>
      <c r="D803" s="232" t="s">
        <v>181</v>
      </c>
      <c r="E803" s="239" t="s">
        <v>40</v>
      </c>
      <c r="F803" s="240" t="s">
        <v>203</v>
      </c>
      <c r="G803" s="238"/>
      <c r="H803" s="239" t="s">
        <v>40</v>
      </c>
      <c r="I803" s="241"/>
      <c r="J803" s="238"/>
      <c r="K803" s="238"/>
      <c r="L803" s="242"/>
      <c r="M803" s="243"/>
      <c r="N803" s="244"/>
      <c r="O803" s="244"/>
      <c r="P803" s="244"/>
      <c r="Q803" s="244"/>
      <c r="R803" s="244"/>
      <c r="S803" s="244"/>
      <c r="T803" s="245"/>
      <c r="U803" s="13"/>
      <c r="V803" s="13"/>
      <c r="W803" s="13"/>
      <c r="X803" s="13"/>
      <c r="Y803" s="13"/>
      <c r="Z803" s="13"/>
      <c r="AA803" s="13"/>
      <c r="AB803" s="13"/>
      <c r="AC803" s="13"/>
      <c r="AD803" s="13"/>
      <c r="AE803" s="13"/>
      <c r="AT803" s="246" t="s">
        <v>181</v>
      </c>
      <c r="AU803" s="246" t="s">
        <v>87</v>
      </c>
      <c r="AV803" s="13" t="s">
        <v>85</v>
      </c>
      <c r="AW803" s="13" t="s">
        <v>38</v>
      </c>
      <c r="AX803" s="13" t="s">
        <v>77</v>
      </c>
      <c r="AY803" s="246" t="s">
        <v>167</v>
      </c>
    </row>
    <row r="804" s="14" customFormat="1">
      <c r="A804" s="14"/>
      <c r="B804" s="247"/>
      <c r="C804" s="248"/>
      <c r="D804" s="232" t="s">
        <v>181</v>
      </c>
      <c r="E804" s="249" t="s">
        <v>40</v>
      </c>
      <c r="F804" s="250" t="s">
        <v>283</v>
      </c>
      <c r="G804" s="248"/>
      <c r="H804" s="251">
        <v>2.96</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181</v>
      </c>
      <c r="AU804" s="257" t="s">
        <v>87</v>
      </c>
      <c r="AV804" s="14" t="s">
        <v>87</v>
      </c>
      <c r="AW804" s="14" t="s">
        <v>38</v>
      </c>
      <c r="AX804" s="14" t="s">
        <v>77</v>
      </c>
      <c r="AY804" s="257" t="s">
        <v>167</v>
      </c>
    </row>
    <row r="805" s="13" customFormat="1">
      <c r="A805" s="13"/>
      <c r="B805" s="237"/>
      <c r="C805" s="238"/>
      <c r="D805" s="232" t="s">
        <v>181</v>
      </c>
      <c r="E805" s="239" t="s">
        <v>40</v>
      </c>
      <c r="F805" s="240" t="s">
        <v>206</v>
      </c>
      <c r="G805" s="238"/>
      <c r="H805" s="239" t="s">
        <v>40</v>
      </c>
      <c r="I805" s="241"/>
      <c r="J805" s="238"/>
      <c r="K805" s="238"/>
      <c r="L805" s="242"/>
      <c r="M805" s="243"/>
      <c r="N805" s="244"/>
      <c r="O805" s="244"/>
      <c r="P805" s="244"/>
      <c r="Q805" s="244"/>
      <c r="R805" s="244"/>
      <c r="S805" s="244"/>
      <c r="T805" s="245"/>
      <c r="U805" s="13"/>
      <c r="V805" s="13"/>
      <c r="W805" s="13"/>
      <c r="X805" s="13"/>
      <c r="Y805" s="13"/>
      <c r="Z805" s="13"/>
      <c r="AA805" s="13"/>
      <c r="AB805" s="13"/>
      <c r="AC805" s="13"/>
      <c r="AD805" s="13"/>
      <c r="AE805" s="13"/>
      <c r="AT805" s="246" t="s">
        <v>181</v>
      </c>
      <c r="AU805" s="246" t="s">
        <v>87</v>
      </c>
      <c r="AV805" s="13" t="s">
        <v>85</v>
      </c>
      <c r="AW805" s="13" t="s">
        <v>38</v>
      </c>
      <c r="AX805" s="13" t="s">
        <v>77</v>
      </c>
      <c r="AY805" s="246" t="s">
        <v>167</v>
      </c>
    </row>
    <row r="806" s="14" customFormat="1">
      <c r="A806" s="14"/>
      <c r="B806" s="247"/>
      <c r="C806" s="248"/>
      <c r="D806" s="232" t="s">
        <v>181</v>
      </c>
      <c r="E806" s="249" t="s">
        <v>40</v>
      </c>
      <c r="F806" s="250" t="s">
        <v>284</v>
      </c>
      <c r="G806" s="248"/>
      <c r="H806" s="251">
        <v>2.2599999999999998</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181</v>
      </c>
      <c r="AU806" s="257" t="s">
        <v>87</v>
      </c>
      <c r="AV806" s="14" t="s">
        <v>87</v>
      </c>
      <c r="AW806" s="14" t="s">
        <v>38</v>
      </c>
      <c r="AX806" s="14" t="s">
        <v>77</v>
      </c>
      <c r="AY806" s="257" t="s">
        <v>167</v>
      </c>
    </row>
    <row r="807" s="13" customFormat="1">
      <c r="A807" s="13"/>
      <c r="B807" s="237"/>
      <c r="C807" s="238"/>
      <c r="D807" s="232" t="s">
        <v>181</v>
      </c>
      <c r="E807" s="239" t="s">
        <v>40</v>
      </c>
      <c r="F807" s="240" t="s">
        <v>210</v>
      </c>
      <c r="G807" s="238"/>
      <c r="H807" s="239" t="s">
        <v>40</v>
      </c>
      <c r="I807" s="241"/>
      <c r="J807" s="238"/>
      <c r="K807" s="238"/>
      <c r="L807" s="242"/>
      <c r="M807" s="243"/>
      <c r="N807" s="244"/>
      <c r="O807" s="244"/>
      <c r="P807" s="244"/>
      <c r="Q807" s="244"/>
      <c r="R807" s="244"/>
      <c r="S807" s="244"/>
      <c r="T807" s="245"/>
      <c r="U807" s="13"/>
      <c r="V807" s="13"/>
      <c r="W807" s="13"/>
      <c r="X807" s="13"/>
      <c r="Y807" s="13"/>
      <c r="Z807" s="13"/>
      <c r="AA807" s="13"/>
      <c r="AB807" s="13"/>
      <c r="AC807" s="13"/>
      <c r="AD807" s="13"/>
      <c r="AE807" s="13"/>
      <c r="AT807" s="246" t="s">
        <v>181</v>
      </c>
      <c r="AU807" s="246" t="s">
        <v>87</v>
      </c>
      <c r="AV807" s="13" t="s">
        <v>85</v>
      </c>
      <c r="AW807" s="13" t="s">
        <v>38</v>
      </c>
      <c r="AX807" s="13" t="s">
        <v>77</v>
      </c>
      <c r="AY807" s="246" t="s">
        <v>167</v>
      </c>
    </row>
    <row r="808" s="14" customFormat="1">
      <c r="A808" s="14"/>
      <c r="B808" s="247"/>
      <c r="C808" s="248"/>
      <c r="D808" s="232" t="s">
        <v>181</v>
      </c>
      <c r="E808" s="249" t="s">
        <v>40</v>
      </c>
      <c r="F808" s="250" t="s">
        <v>287</v>
      </c>
      <c r="G808" s="248"/>
      <c r="H808" s="251">
        <v>8.5800000000000001</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181</v>
      </c>
      <c r="AU808" s="257" t="s">
        <v>87</v>
      </c>
      <c r="AV808" s="14" t="s">
        <v>87</v>
      </c>
      <c r="AW808" s="14" t="s">
        <v>38</v>
      </c>
      <c r="AX808" s="14" t="s">
        <v>77</v>
      </c>
      <c r="AY808" s="257" t="s">
        <v>167</v>
      </c>
    </row>
    <row r="809" s="15" customFormat="1">
      <c r="A809" s="15"/>
      <c r="B809" s="258"/>
      <c r="C809" s="259"/>
      <c r="D809" s="232" t="s">
        <v>181</v>
      </c>
      <c r="E809" s="260" t="s">
        <v>40</v>
      </c>
      <c r="F809" s="261" t="s">
        <v>184</v>
      </c>
      <c r="G809" s="259"/>
      <c r="H809" s="262">
        <v>13.800000000000001</v>
      </c>
      <c r="I809" s="263"/>
      <c r="J809" s="259"/>
      <c r="K809" s="259"/>
      <c r="L809" s="264"/>
      <c r="M809" s="265"/>
      <c r="N809" s="266"/>
      <c r="O809" s="266"/>
      <c r="P809" s="266"/>
      <c r="Q809" s="266"/>
      <c r="R809" s="266"/>
      <c r="S809" s="266"/>
      <c r="T809" s="267"/>
      <c r="U809" s="15"/>
      <c r="V809" s="15"/>
      <c r="W809" s="15"/>
      <c r="X809" s="15"/>
      <c r="Y809" s="15"/>
      <c r="Z809" s="15"/>
      <c r="AA809" s="15"/>
      <c r="AB809" s="15"/>
      <c r="AC809" s="15"/>
      <c r="AD809" s="15"/>
      <c r="AE809" s="15"/>
      <c r="AT809" s="268" t="s">
        <v>181</v>
      </c>
      <c r="AU809" s="268" t="s">
        <v>87</v>
      </c>
      <c r="AV809" s="15" t="s">
        <v>175</v>
      </c>
      <c r="AW809" s="15" t="s">
        <v>38</v>
      </c>
      <c r="AX809" s="15" t="s">
        <v>85</v>
      </c>
      <c r="AY809" s="268" t="s">
        <v>167</v>
      </c>
    </row>
    <row r="810" s="2" customFormat="1" ht="24" customHeight="1">
      <c r="A810" s="39"/>
      <c r="B810" s="40"/>
      <c r="C810" s="269" t="s">
        <v>1038</v>
      </c>
      <c r="D810" s="269" t="s">
        <v>297</v>
      </c>
      <c r="E810" s="270" t="s">
        <v>1039</v>
      </c>
      <c r="F810" s="271" t="s">
        <v>1040</v>
      </c>
      <c r="G810" s="272" t="s">
        <v>173</v>
      </c>
      <c r="H810" s="273">
        <v>15.18</v>
      </c>
      <c r="I810" s="274"/>
      <c r="J810" s="275">
        <f>ROUND(I810*H810,2)</f>
        <v>0</v>
      </c>
      <c r="K810" s="271" t="s">
        <v>926</v>
      </c>
      <c r="L810" s="276"/>
      <c r="M810" s="277" t="s">
        <v>40</v>
      </c>
      <c r="N810" s="278" t="s">
        <v>48</v>
      </c>
      <c r="O810" s="85"/>
      <c r="P810" s="228">
        <f>O810*H810</f>
        <v>0</v>
      </c>
      <c r="Q810" s="228">
        <v>0.018200000000000001</v>
      </c>
      <c r="R810" s="228">
        <f>Q810*H810</f>
        <v>0.27627600000000002</v>
      </c>
      <c r="S810" s="228">
        <v>0</v>
      </c>
      <c r="T810" s="229">
        <f>S810*H810</f>
        <v>0</v>
      </c>
      <c r="U810" s="39"/>
      <c r="V810" s="39"/>
      <c r="W810" s="39"/>
      <c r="X810" s="39"/>
      <c r="Y810" s="39"/>
      <c r="Z810" s="39"/>
      <c r="AA810" s="39"/>
      <c r="AB810" s="39"/>
      <c r="AC810" s="39"/>
      <c r="AD810" s="39"/>
      <c r="AE810" s="39"/>
      <c r="AR810" s="230" t="s">
        <v>407</v>
      </c>
      <c r="AT810" s="230" t="s">
        <v>297</v>
      </c>
      <c r="AU810" s="230" t="s">
        <v>87</v>
      </c>
      <c r="AY810" s="18" t="s">
        <v>167</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301</v>
      </c>
      <c r="BM810" s="230" t="s">
        <v>1041</v>
      </c>
    </row>
    <row r="811" s="2" customFormat="1">
      <c r="A811" s="39"/>
      <c r="B811" s="40"/>
      <c r="C811" s="41"/>
      <c r="D811" s="232" t="s">
        <v>177</v>
      </c>
      <c r="E811" s="41"/>
      <c r="F811" s="233" t="s">
        <v>1040</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177</v>
      </c>
      <c r="AU811" s="18" t="s">
        <v>87</v>
      </c>
    </row>
    <row r="812" s="14" customFormat="1">
      <c r="A812" s="14"/>
      <c r="B812" s="247"/>
      <c r="C812" s="248"/>
      <c r="D812" s="232" t="s">
        <v>181</v>
      </c>
      <c r="E812" s="248"/>
      <c r="F812" s="250" t="s">
        <v>1042</v>
      </c>
      <c r="G812" s="248"/>
      <c r="H812" s="251">
        <v>15.18</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181</v>
      </c>
      <c r="AU812" s="257" t="s">
        <v>87</v>
      </c>
      <c r="AV812" s="14" t="s">
        <v>87</v>
      </c>
      <c r="AW812" s="14" t="s">
        <v>4</v>
      </c>
      <c r="AX812" s="14" t="s">
        <v>85</v>
      </c>
      <c r="AY812" s="257" t="s">
        <v>167</v>
      </c>
    </row>
    <row r="813" s="2" customFormat="1" ht="16.5" customHeight="1">
      <c r="A813" s="39"/>
      <c r="B813" s="40"/>
      <c r="C813" s="219" t="s">
        <v>1043</v>
      </c>
      <c r="D813" s="219" t="s">
        <v>170</v>
      </c>
      <c r="E813" s="220" t="s">
        <v>1044</v>
      </c>
      <c r="F813" s="221" t="s">
        <v>1045</v>
      </c>
      <c r="G813" s="222" t="s">
        <v>173</v>
      </c>
      <c r="H813" s="223">
        <v>13.800000000000001</v>
      </c>
      <c r="I813" s="224"/>
      <c r="J813" s="225">
        <f>ROUND(I813*H813,2)</f>
        <v>0</v>
      </c>
      <c r="K813" s="221" t="s">
        <v>174</v>
      </c>
      <c r="L813" s="45"/>
      <c r="M813" s="226" t="s">
        <v>40</v>
      </c>
      <c r="N813" s="227" t="s">
        <v>48</v>
      </c>
      <c r="O813" s="85"/>
      <c r="P813" s="228">
        <f>O813*H813</f>
        <v>0</v>
      </c>
      <c r="Q813" s="228">
        <v>0.00029999999999999997</v>
      </c>
      <c r="R813" s="228">
        <f>Q813*H813</f>
        <v>0.0041399999999999996</v>
      </c>
      <c r="S813" s="228">
        <v>0</v>
      </c>
      <c r="T813" s="229">
        <f>S813*H813</f>
        <v>0</v>
      </c>
      <c r="U813" s="39"/>
      <c r="V813" s="39"/>
      <c r="W813" s="39"/>
      <c r="X813" s="39"/>
      <c r="Y813" s="39"/>
      <c r="Z813" s="39"/>
      <c r="AA813" s="39"/>
      <c r="AB813" s="39"/>
      <c r="AC813" s="39"/>
      <c r="AD813" s="39"/>
      <c r="AE813" s="39"/>
      <c r="AR813" s="230" t="s">
        <v>301</v>
      </c>
      <c r="AT813" s="230" t="s">
        <v>170</v>
      </c>
      <c r="AU813" s="230" t="s">
        <v>87</v>
      </c>
      <c r="AY813" s="18" t="s">
        <v>167</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301</v>
      </c>
      <c r="BM813" s="230" t="s">
        <v>1046</v>
      </c>
    </row>
    <row r="814" s="2" customFormat="1">
      <c r="A814" s="39"/>
      <c r="B814" s="40"/>
      <c r="C814" s="41"/>
      <c r="D814" s="232" t="s">
        <v>177</v>
      </c>
      <c r="E814" s="41"/>
      <c r="F814" s="233" t="s">
        <v>1047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177</v>
      </c>
      <c r="AU814" s="18" t="s">
        <v>87</v>
      </c>
    </row>
    <row r="815" s="2" customFormat="1">
      <c r="A815" s="39"/>
      <c r="B815" s="40"/>
      <c r="C815" s="41"/>
      <c r="D815" s="232" t="s">
        <v>179</v>
      </c>
      <c r="E815" s="41"/>
      <c r="F815" s="236" t="s">
        <v>1031</v>
      </c>
      <c r="G815" s="41"/>
      <c r="H815" s="41"/>
      <c r="I815" s="137"/>
      <c r="J815" s="41"/>
      <c r="K815" s="41"/>
      <c r="L815" s="45"/>
      <c r="M815" s="234"/>
      <c r="N815" s="235"/>
      <c r="O815" s="85"/>
      <c r="P815" s="85"/>
      <c r="Q815" s="85"/>
      <c r="R815" s="85"/>
      <c r="S815" s="85"/>
      <c r="T815" s="86"/>
      <c r="U815" s="39"/>
      <c r="V815" s="39"/>
      <c r="W815" s="39"/>
      <c r="X815" s="39"/>
      <c r="Y815" s="39"/>
      <c r="Z815" s="39"/>
      <c r="AA815" s="39"/>
      <c r="AB815" s="39"/>
      <c r="AC815" s="39"/>
      <c r="AD815" s="39"/>
      <c r="AE815" s="39"/>
      <c r="AT815" s="18" t="s">
        <v>179</v>
      </c>
      <c r="AU815" s="18" t="s">
        <v>87</v>
      </c>
    </row>
    <row r="816" s="13" customFormat="1">
      <c r="A816" s="13"/>
      <c r="B816" s="237"/>
      <c r="C816" s="238"/>
      <c r="D816" s="232" t="s">
        <v>181</v>
      </c>
      <c r="E816" s="239" t="s">
        <v>40</v>
      </c>
      <c r="F816" s="240" t="s">
        <v>203</v>
      </c>
      <c r="G816" s="238"/>
      <c r="H816" s="239" t="s">
        <v>40</v>
      </c>
      <c r="I816" s="241"/>
      <c r="J816" s="238"/>
      <c r="K816" s="238"/>
      <c r="L816" s="242"/>
      <c r="M816" s="243"/>
      <c r="N816" s="244"/>
      <c r="O816" s="244"/>
      <c r="P816" s="244"/>
      <c r="Q816" s="244"/>
      <c r="R816" s="244"/>
      <c r="S816" s="244"/>
      <c r="T816" s="245"/>
      <c r="U816" s="13"/>
      <c r="V816" s="13"/>
      <c r="W816" s="13"/>
      <c r="X816" s="13"/>
      <c r="Y816" s="13"/>
      <c r="Z816" s="13"/>
      <c r="AA816" s="13"/>
      <c r="AB816" s="13"/>
      <c r="AC816" s="13"/>
      <c r="AD816" s="13"/>
      <c r="AE816" s="13"/>
      <c r="AT816" s="246" t="s">
        <v>181</v>
      </c>
      <c r="AU816" s="246" t="s">
        <v>87</v>
      </c>
      <c r="AV816" s="13" t="s">
        <v>85</v>
      </c>
      <c r="AW816" s="13" t="s">
        <v>38</v>
      </c>
      <c r="AX816" s="13" t="s">
        <v>77</v>
      </c>
      <c r="AY816" s="246" t="s">
        <v>167</v>
      </c>
    </row>
    <row r="817" s="14" customFormat="1">
      <c r="A817" s="14"/>
      <c r="B817" s="247"/>
      <c r="C817" s="248"/>
      <c r="D817" s="232" t="s">
        <v>181</v>
      </c>
      <c r="E817" s="249" t="s">
        <v>40</v>
      </c>
      <c r="F817" s="250" t="s">
        <v>283</v>
      </c>
      <c r="G817" s="248"/>
      <c r="H817" s="251">
        <v>2.96</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181</v>
      </c>
      <c r="AU817" s="257" t="s">
        <v>87</v>
      </c>
      <c r="AV817" s="14" t="s">
        <v>87</v>
      </c>
      <c r="AW817" s="14" t="s">
        <v>38</v>
      </c>
      <c r="AX817" s="14" t="s">
        <v>77</v>
      </c>
      <c r="AY817" s="257" t="s">
        <v>167</v>
      </c>
    </row>
    <row r="818" s="13" customFormat="1">
      <c r="A818" s="13"/>
      <c r="B818" s="237"/>
      <c r="C818" s="238"/>
      <c r="D818" s="232" t="s">
        <v>181</v>
      </c>
      <c r="E818" s="239" t="s">
        <v>40</v>
      </c>
      <c r="F818" s="240" t="s">
        <v>206</v>
      </c>
      <c r="G818" s="238"/>
      <c r="H818" s="239" t="s">
        <v>40</v>
      </c>
      <c r="I818" s="241"/>
      <c r="J818" s="238"/>
      <c r="K818" s="238"/>
      <c r="L818" s="242"/>
      <c r="M818" s="243"/>
      <c r="N818" s="244"/>
      <c r="O818" s="244"/>
      <c r="P818" s="244"/>
      <c r="Q818" s="244"/>
      <c r="R818" s="244"/>
      <c r="S818" s="244"/>
      <c r="T818" s="245"/>
      <c r="U818" s="13"/>
      <c r="V818" s="13"/>
      <c r="W818" s="13"/>
      <c r="X818" s="13"/>
      <c r="Y818" s="13"/>
      <c r="Z818" s="13"/>
      <c r="AA818" s="13"/>
      <c r="AB818" s="13"/>
      <c r="AC818" s="13"/>
      <c r="AD818" s="13"/>
      <c r="AE818" s="13"/>
      <c r="AT818" s="246" t="s">
        <v>181</v>
      </c>
      <c r="AU818" s="246" t="s">
        <v>87</v>
      </c>
      <c r="AV818" s="13" t="s">
        <v>85</v>
      </c>
      <c r="AW818" s="13" t="s">
        <v>38</v>
      </c>
      <c r="AX818" s="13" t="s">
        <v>77</v>
      </c>
      <c r="AY818" s="246" t="s">
        <v>167</v>
      </c>
    </row>
    <row r="819" s="14" customFormat="1">
      <c r="A819" s="14"/>
      <c r="B819" s="247"/>
      <c r="C819" s="248"/>
      <c r="D819" s="232" t="s">
        <v>181</v>
      </c>
      <c r="E819" s="249" t="s">
        <v>40</v>
      </c>
      <c r="F819" s="250" t="s">
        <v>284</v>
      </c>
      <c r="G819" s="248"/>
      <c r="H819" s="251">
        <v>2.2599999999999998</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181</v>
      </c>
      <c r="AU819" s="257" t="s">
        <v>87</v>
      </c>
      <c r="AV819" s="14" t="s">
        <v>87</v>
      </c>
      <c r="AW819" s="14" t="s">
        <v>38</v>
      </c>
      <c r="AX819" s="14" t="s">
        <v>77</v>
      </c>
      <c r="AY819" s="257" t="s">
        <v>167</v>
      </c>
    </row>
    <row r="820" s="13" customFormat="1">
      <c r="A820" s="13"/>
      <c r="B820" s="237"/>
      <c r="C820" s="238"/>
      <c r="D820" s="232" t="s">
        <v>181</v>
      </c>
      <c r="E820" s="239" t="s">
        <v>40</v>
      </c>
      <c r="F820" s="240" t="s">
        <v>210</v>
      </c>
      <c r="G820" s="238"/>
      <c r="H820" s="239" t="s">
        <v>40</v>
      </c>
      <c r="I820" s="241"/>
      <c r="J820" s="238"/>
      <c r="K820" s="238"/>
      <c r="L820" s="242"/>
      <c r="M820" s="243"/>
      <c r="N820" s="244"/>
      <c r="O820" s="244"/>
      <c r="P820" s="244"/>
      <c r="Q820" s="244"/>
      <c r="R820" s="244"/>
      <c r="S820" s="244"/>
      <c r="T820" s="245"/>
      <c r="U820" s="13"/>
      <c r="V820" s="13"/>
      <c r="W820" s="13"/>
      <c r="X820" s="13"/>
      <c r="Y820" s="13"/>
      <c r="Z820" s="13"/>
      <c r="AA820" s="13"/>
      <c r="AB820" s="13"/>
      <c r="AC820" s="13"/>
      <c r="AD820" s="13"/>
      <c r="AE820" s="13"/>
      <c r="AT820" s="246" t="s">
        <v>181</v>
      </c>
      <c r="AU820" s="246" t="s">
        <v>87</v>
      </c>
      <c r="AV820" s="13" t="s">
        <v>85</v>
      </c>
      <c r="AW820" s="13" t="s">
        <v>38</v>
      </c>
      <c r="AX820" s="13" t="s">
        <v>77</v>
      </c>
      <c r="AY820" s="246" t="s">
        <v>167</v>
      </c>
    </row>
    <row r="821" s="14" customFormat="1">
      <c r="A821" s="14"/>
      <c r="B821" s="247"/>
      <c r="C821" s="248"/>
      <c r="D821" s="232" t="s">
        <v>181</v>
      </c>
      <c r="E821" s="249" t="s">
        <v>40</v>
      </c>
      <c r="F821" s="250" t="s">
        <v>287</v>
      </c>
      <c r="G821" s="248"/>
      <c r="H821" s="251">
        <v>8.5800000000000001</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181</v>
      </c>
      <c r="AU821" s="257" t="s">
        <v>87</v>
      </c>
      <c r="AV821" s="14" t="s">
        <v>87</v>
      </c>
      <c r="AW821" s="14" t="s">
        <v>38</v>
      </c>
      <c r="AX821" s="14" t="s">
        <v>77</v>
      </c>
      <c r="AY821" s="257" t="s">
        <v>167</v>
      </c>
    </row>
    <row r="822" s="15" customFormat="1">
      <c r="A822" s="15"/>
      <c r="B822" s="258"/>
      <c r="C822" s="259"/>
      <c r="D822" s="232" t="s">
        <v>181</v>
      </c>
      <c r="E822" s="260" t="s">
        <v>40</v>
      </c>
      <c r="F822" s="261" t="s">
        <v>184</v>
      </c>
      <c r="G822" s="259"/>
      <c r="H822" s="262">
        <v>13.800000000000001</v>
      </c>
      <c r="I822" s="263"/>
      <c r="J822" s="259"/>
      <c r="K822" s="259"/>
      <c r="L822" s="264"/>
      <c r="M822" s="265"/>
      <c r="N822" s="266"/>
      <c r="O822" s="266"/>
      <c r="P822" s="266"/>
      <c r="Q822" s="266"/>
      <c r="R822" s="266"/>
      <c r="S822" s="266"/>
      <c r="T822" s="267"/>
      <c r="U822" s="15"/>
      <c r="V822" s="15"/>
      <c r="W822" s="15"/>
      <c r="X822" s="15"/>
      <c r="Y822" s="15"/>
      <c r="Z822" s="15"/>
      <c r="AA822" s="15"/>
      <c r="AB822" s="15"/>
      <c r="AC822" s="15"/>
      <c r="AD822" s="15"/>
      <c r="AE822" s="15"/>
      <c r="AT822" s="268" t="s">
        <v>181</v>
      </c>
      <c r="AU822" s="268" t="s">
        <v>87</v>
      </c>
      <c r="AV822" s="15" t="s">
        <v>175</v>
      </c>
      <c r="AW822" s="15" t="s">
        <v>38</v>
      </c>
      <c r="AX822" s="15" t="s">
        <v>85</v>
      </c>
      <c r="AY822" s="268" t="s">
        <v>167</v>
      </c>
    </row>
    <row r="823" s="2" customFormat="1" ht="16.5" customHeight="1">
      <c r="A823" s="39"/>
      <c r="B823" s="40"/>
      <c r="C823" s="219" t="s">
        <v>1048</v>
      </c>
      <c r="D823" s="219" t="s">
        <v>170</v>
      </c>
      <c r="E823" s="220" t="s">
        <v>1049</v>
      </c>
      <c r="F823" s="221" t="s">
        <v>1050</v>
      </c>
      <c r="G823" s="222" t="s">
        <v>187</v>
      </c>
      <c r="H823" s="223">
        <v>26</v>
      </c>
      <c r="I823" s="224"/>
      <c r="J823" s="225">
        <f>ROUND(I823*H823,2)</f>
        <v>0</v>
      </c>
      <c r="K823" s="221" t="s">
        <v>174</v>
      </c>
      <c r="L823" s="45"/>
      <c r="M823" s="226" t="s">
        <v>40</v>
      </c>
      <c r="N823" s="227" t="s">
        <v>48</v>
      </c>
      <c r="O823" s="85"/>
      <c r="P823" s="228">
        <f>O823*H823</f>
        <v>0</v>
      </c>
      <c r="Q823" s="228">
        <v>3.0000000000000001E-05</v>
      </c>
      <c r="R823" s="228">
        <f>Q823*H823</f>
        <v>0.00077999999999999999</v>
      </c>
      <c r="S823" s="228">
        <v>0</v>
      </c>
      <c r="T823" s="229">
        <f>S823*H823</f>
        <v>0</v>
      </c>
      <c r="U823" s="39"/>
      <c r="V823" s="39"/>
      <c r="W823" s="39"/>
      <c r="X823" s="39"/>
      <c r="Y823" s="39"/>
      <c r="Z823" s="39"/>
      <c r="AA823" s="39"/>
      <c r="AB823" s="39"/>
      <c r="AC823" s="39"/>
      <c r="AD823" s="39"/>
      <c r="AE823" s="39"/>
      <c r="AR823" s="230" t="s">
        <v>301</v>
      </c>
      <c r="AT823" s="230" t="s">
        <v>170</v>
      </c>
      <c r="AU823" s="230" t="s">
        <v>87</v>
      </c>
      <c r="AY823" s="18" t="s">
        <v>167</v>
      </c>
      <c r="BE823" s="231">
        <f>IF(N823="základní",J823,0)</f>
        <v>0</v>
      </c>
      <c r="BF823" s="231">
        <f>IF(N823="snížená",J823,0)</f>
        <v>0</v>
      </c>
      <c r="BG823" s="231">
        <f>IF(N823="zákl. přenesená",J823,0)</f>
        <v>0</v>
      </c>
      <c r="BH823" s="231">
        <f>IF(N823="sníž. přenesená",J823,0)</f>
        <v>0</v>
      </c>
      <c r="BI823" s="231">
        <f>IF(N823="nulová",J823,0)</f>
        <v>0</v>
      </c>
      <c r="BJ823" s="18" t="s">
        <v>85</v>
      </c>
      <c r="BK823" s="231">
        <f>ROUND(I823*H823,2)</f>
        <v>0</v>
      </c>
      <c r="BL823" s="18" t="s">
        <v>301</v>
      </c>
      <c r="BM823" s="230" t="s">
        <v>1051</v>
      </c>
    </row>
    <row r="824" s="2" customFormat="1">
      <c r="A824" s="39"/>
      <c r="B824" s="40"/>
      <c r="C824" s="41"/>
      <c r="D824" s="232" t="s">
        <v>177</v>
      </c>
      <c r="E824" s="41"/>
      <c r="F824" s="233" t="s">
        <v>1052</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177</v>
      </c>
      <c r="AU824" s="18" t="s">
        <v>87</v>
      </c>
    </row>
    <row r="825" s="2" customFormat="1">
      <c r="A825" s="39"/>
      <c r="B825" s="40"/>
      <c r="C825" s="41"/>
      <c r="D825" s="232" t="s">
        <v>179</v>
      </c>
      <c r="E825" s="41"/>
      <c r="F825" s="236" t="s">
        <v>1053</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179</v>
      </c>
      <c r="AU825" s="18" t="s">
        <v>87</v>
      </c>
    </row>
    <row r="826" s="13" customFormat="1">
      <c r="A826" s="13"/>
      <c r="B826" s="237"/>
      <c r="C826" s="238"/>
      <c r="D826" s="232" t="s">
        <v>181</v>
      </c>
      <c r="E826" s="239" t="s">
        <v>40</v>
      </c>
      <c r="F826" s="240" t="s">
        <v>203</v>
      </c>
      <c r="G826" s="238"/>
      <c r="H826" s="239" t="s">
        <v>40</v>
      </c>
      <c r="I826" s="241"/>
      <c r="J826" s="238"/>
      <c r="K826" s="238"/>
      <c r="L826" s="242"/>
      <c r="M826" s="243"/>
      <c r="N826" s="244"/>
      <c r="O826" s="244"/>
      <c r="P826" s="244"/>
      <c r="Q826" s="244"/>
      <c r="R826" s="244"/>
      <c r="S826" s="244"/>
      <c r="T826" s="245"/>
      <c r="U826" s="13"/>
      <c r="V826" s="13"/>
      <c r="W826" s="13"/>
      <c r="X826" s="13"/>
      <c r="Y826" s="13"/>
      <c r="Z826" s="13"/>
      <c r="AA826" s="13"/>
      <c r="AB826" s="13"/>
      <c r="AC826" s="13"/>
      <c r="AD826" s="13"/>
      <c r="AE826" s="13"/>
      <c r="AT826" s="246" t="s">
        <v>181</v>
      </c>
      <c r="AU826" s="246" t="s">
        <v>87</v>
      </c>
      <c r="AV826" s="13" t="s">
        <v>85</v>
      </c>
      <c r="AW826" s="13" t="s">
        <v>38</v>
      </c>
      <c r="AX826" s="13" t="s">
        <v>77</v>
      </c>
      <c r="AY826" s="246" t="s">
        <v>167</v>
      </c>
    </row>
    <row r="827" s="14" customFormat="1">
      <c r="A827" s="14"/>
      <c r="B827" s="247"/>
      <c r="C827" s="248"/>
      <c r="D827" s="232" t="s">
        <v>181</v>
      </c>
      <c r="E827" s="249" t="s">
        <v>40</v>
      </c>
      <c r="F827" s="250" t="s">
        <v>1054</v>
      </c>
      <c r="G827" s="248"/>
      <c r="H827" s="251">
        <v>6.7000000000000002</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181</v>
      </c>
      <c r="AU827" s="257" t="s">
        <v>87</v>
      </c>
      <c r="AV827" s="14" t="s">
        <v>87</v>
      </c>
      <c r="AW827" s="14" t="s">
        <v>38</v>
      </c>
      <c r="AX827" s="14" t="s">
        <v>77</v>
      </c>
      <c r="AY827" s="257" t="s">
        <v>167</v>
      </c>
    </row>
    <row r="828" s="13" customFormat="1">
      <c r="A828" s="13"/>
      <c r="B828" s="237"/>
      <c r="C828" s="238"/>
      <c r="D828" s="232" t="s">
        <v>181</v>
      </c>
      <c r="E828" s="239" t="s">
        <v>40</v>
      </c>
      <c r="F828" s="240" t="s">
        <v>206</v>
      </c>
      <c r="G828" s="238"/>
      <c r="H828" s="239" t="s">
        <v>40</v>
      </c>
      <c r="I828" s="241"/>
      <c r="J828" s="238"/>
      <c r="K828" s="238"/>
      <c r="L828" s="242"/>
      <c r="M828" s="243"/>
      <c r="N828" s="244"/>
      <c r="O828" s="244"/>
      <c r="P828" s="244"/>
      <c r="Q828" s="244"/>
      <c r="R828" s="244"/>
      <c r="S828" s="244"/>
      <c r="T828" s="245"/>
      <c r="U828" s="13"/>
      <c r="V828" s="13"/>
      <c r="W828" s="13"/>
      <c r="X828" s="13"/>
      <c r="Y828" s="13"/>
      <c r="Z828" s="13"/>
      <c r="AA828" s="13"/>
      <c r="AB828" s="13"/>
      <c r="AC828" s="13"/>
      <c r="AD828" s="13"/>
      <c r="AE828" s="13"/>
      <c r="AT828" s="246" t="s">
        <v>181</v>
      </c>
      <c r="AU828" s="246" t="s">
        <v>87</v>
      </c>
      <c r="AV828" s="13" t="s">
        <v>85</v>
      </c>
      <c r="AW828" s="13" t="s">
        <v>38</v>
      </c>
      <c r="AX828" s="13" t="s">
        <v>77</v>
      </c>
      <c r="AY828" s="246" t="s">
        <v>167</v>
      </c>
    </row>
    <row r="829" s="14" customFormat="1">
      <c r="A829" s="14"/>
      <c r="B829" s="247"/>
      <c r="C829" s="248"/>
      <c r="D829" s="232" t="s">
        <v>181</v>
      </c>
      <c r="E829" s="249" t="s">
        <v>40</v>
      </c>
      <c r="F829" s="250" t="s">
        <v>1055</v>
      </c>
      <c r="G829" s="248"/>
      <c r="H829" s="251">
        <v>5.7000000000000002</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181</v>
      </c>
      <c r="AU829" s="257" t="s">
        <v>87</v>
      </c>
      <c r="AV829" s="14" t="s">
        <v>87</v>
      </c>
      <c r="AW829" s="14" t="s">
        <v>38</v>
      </c>
      <c r="AX829" s="14" t="s">
        <v>77</v>
      </c>
      <c r="AY829" s="257" t="s">
        <v>167</v>
      </c>
    </row>
    <row r="830" s="13" customFormat="1">
      <c r="A830" s="13"/>
      <c r="B830" s="237"/>
      <c r="C830" s="238"/>
      <c r="D830" s="232" t="s">
        <v>181</v>
      </c>
      <c r="E830" s="239" t="s">
        <v>40</v>
      </c>
      <c r="F830" s="240" t="s">
        <v>210</v>
      </c>
      <c r="G830" s="238"/>
      <c r="H830" s="239" t="s">
        <v>40</v>
      </c>
      <c r="I830" s="241"/>
      <c r="J830" s="238"/>
      <c r="K830" s="238"/>
      <c r="L830" s="242"/>
      <c r="M830" s="243"/>
      <c r="N830" s="244"/>
      <c r="O830" s="244"/>
      <c r="P830" s="244"/>
      <c r="Q830" s="244"/>
      <c r="R830" s="244"/>
      <c r="S830" s="244"/>
      <c r="T830" s="245"/>
      <c r="U830" s="13"/>
      <c r="V830" s="13"/>
      <c r="W830" s="13"/>
      <c r="X830" s="13"/>
      <c r="Y830" s="13"/>
      <c r="Z830" s="13"/>
      <c r="AA830" s="13"/>
      <c r="AB830" s="13"/>
      <c r="AC830" s="13"/>
      <c r="AD830" s="13"/>
      <c r="AE830" s="13"/>
      <c r="AT830" s="246" t="s">
        <v>181</v>
      </c>
      <c r="AU830" s="246" t="s">
        <v>87</v>
      </c>
      <c r="AV830" s="13" t="s">
        <v>85</v>
      </c>
      <c r="AW830" s="13" t="s">
        <v>38</v>
      </c>
      <c r="AX830" s="13" t="s">
        <v>77</v>
      </c>
      <c r="AY830" s="246" t="s">
        <v>167</v>
      </c>
    </row>
    <row r="831" s="14" customFormat="1">
      <c r="A831" s="14"/>
      <c r="B831" s="247"/>
      <c r="C831" s="248"/>
      <c r="D831" s="232" t="s">
        <v>181</v>
      </c>
      <c r="E831" s="249" t="s">
        <v>40</v>
      </c>
      <c r="F831" s="250" t="s">
        <v>1056</v>
      </c>
      <c r="G831" s="248"/>
      <c r="H831" s="251">
        <v>13.6</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181</v>
      </c>
      <c r="AU831" s="257" t="s">
        <v>87</v>
      </c>
      <c r="AV831" s="14" t="s">
        <v>87</v>
      </c>
      <c r="AW831" s="14" t="s">
        <v>38</v>
      </c>
      <c r="AX831" s="14" t="s">
        <v>77</v>
      </c>
      <c r="AY831" s="257" t="s">
        <v>167</v>
      </c>
    </row>
    <row r="832" s="15" customFormat="1">
      <c r="A832" s="15"/>
      <c r="B832" s="258"/>
      <c r="C832" s="259"/>
      <c r="D832" s="232" t="s">
        <v>181</v>
      </c>
      <c r="E832" s="260" t="s">
        <v>40</v>
      </c>
      <c r="F832" s="261" t="s">
        <v>184</v>
      </c>
      <c r="G832" s="259"/>
      <c r="H832" s="262">
        <v>26</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181</v>
      </c>
      <c r="AU832" s="268" t="s">
        <v>87</v>
      </c>
      <c r="AV832" s="15" t="s">
        <v>175</v>
      </c>
      <c r="AW832" s="15" t="s">
        <v>38</v>
      </c>
      <c r="AX832" s="15" t="s">
        <v>85</v>
      </c>
      <c r="AY832" s="268" t="s">
        <v>167</v>
      </c>
    </row>
    <row r="833" s="2" customFormat="1" ht="16.5" customHeight="1">
      <c r="A833" s="39"/>
      <c r="B833" s="40"/>
      <c r="C833" s="219" t="s">
        <v>1057</v>
      </c>
      <c r="D833" s="219" t="s">
        <v>170</v>
      </c>
      <c r="E833" s="220" t="s">
        <v>1058</v>
      </c>
      <c r="F833" s="221" t="s">
        <v>1059</v>
      </c>
      <c r="G833" s="222" t="s">
        <v>173</v>
      </c>
      <c r="H833" s="223">
        <v>13.800000000000001</v>
      </c>
      <c r="I833" s="224"/>
      <c r="J833" s="225">
        <f>ROUND(I833*H833,2)</f>
        <v>0</v>
      </c>
      <c r="K833" s="221" t="s">
        <v>174</v>
      </c>
      <c r="L833" s="45"/>
      <c r="M833" s="226" t="s">
        <v>40</v>
      </c>
      <c r="N833" s="227" t="s">
        <v>48</v>
      </c>
      <c r="O833" s="85"/>
      <c r="P833" s="228">
        <f>O833*H833</f>
        <v>0</v>
      </c>
      <c r="Q833" s="228">
        <v>0</v>
      </c>
      <c r="R833" s="228">
        <f>Q833*H833</f>
        <v>0</v>
      </c>
      <c r="S833" s="228">
        <v>0</v>
      </c>
      <c r="T833" s="229">
        <f>S833*H833</f>
        <v>0</v>
      </c>
      <c r="U833" s="39"/>
      <c r="V833" s="39"/>
      <c r="W833" s="39"/>
      <c r="X833" s="39"/>
      <c r="Y833" s="39"/>
      <c r="Z833" s="39"/>
      <c r="AA833" s="39"/>
      <c r="AB833" s="39"/>
      <c r="AC833" s="39"/>
      <c r="AD833" s="39"/>
      <c r="AE833" s="39"/>
      <c r="AR833" s="230" t="s">
        <v>301</v>
      </c>
      <c r="AT833" s="230" t="s">
        <v>170</v>
      </c>
      <c r="AU833" s="230" t="s">
        <v>87</v>
      </c>
      <c r="AY833" s="18" t="s">
        <v>167</v>
      </c>
      <c r="BE833" s="231">
        <f>IF(N833="základní",J833,0)</f>
        <v>0</v>
      </c>
      <c r="BF833" s="231">
        <f>IF(N833="snížená",J833,0)</f>
        <v>0</v>
      </c>
      <c r="BG833" s="231">
        <f>IF(N833="zákl. přenesená",J833,0)</f>
        <v>0</v>
      </c>
      <c r="BH833" s="231">
        <f>IF(N833="sníž. přenesená",J833,0)</f>
        <v>0</v>
      </c>
      <c r="BI833" s="231">
        <f>IF(N833="nulová",J833,0)</f>
        <v>0</v>
      </c>
      <c r="BJ833" s="18" t="s">
        <v>85</v>
      </c>
      <c r="BK833" s="231">
        <f>ROUND(I833*H833,2)</f>
        <v>0</v>
      </c>
      <c r="BL833" s="18" t="s">
        <v>301</v>
      </c>
      <c r="BM833" s="230" t="s">
        <v>1060</v>
      </c>
    </row>
    <row r="834" s="2" customFormat="1">
      <c r="A834" s="39"/>
      <c r="B834" s="40"/>
      <c r="C834" s="41"/>
      <c r="D834" s="232" t="s">
        <v>177</v>
      </c>
      <c r="E834" s="41"/>
      <c r="F834" s="233" t="s">
        <v>1061</v>
      </c>
      <c r="G834" s="41"/>
      <c r="H834" s="41"/>
      <c r="I834" s="137"/>
      <c r="J834" s="41"/>
      <c r="K834" s="41"/>
      <c r="L834" s="45"/>
      <c r="M834" s="234"/>
      <c r="N834" s="235"/>
      <c r="O834" s="85"/>
      <c r="P834" s="85"/>
      <c r="Q834" s="85"/>
      <c r="R834" s="85"/>
      <c r="S834" s="85"/>
      <c r="T834" s="86"/>
      <c r="U834" s="39"/>
      <c r="V834" s="39"/>
      <c r="W834" s="39"/>
      <c r="X834" s="39"/>
      <c r="Y834" s="39"/>
      <c r="Z834" s="39"/>
      <c r="AA834" s="39"/>
      <c r="AB834" s="39"/>
      <c r="AC834" s="39"/>
      <c r="AD834" s="39"/>
      <c r="AE834" s="39"/>
      <c r="AT834" s="18" t="s">
        <v>177</v>
      </c>
      <c r="AU834" s="18" t="s">
        <v>87</v>
      </c>
    </row>
    <row r="835" s="2" customFormat="1">
      <c r="A835" s="39"/>
      <c r="B835" s="40"/>
      <c r="C835" s="41"/>
      <c r="D835" s="232" t="s">
        <v>179</v>
      </c>
      <c r="E835" s="41"/>
      <c r="F835" s="236" t="s">
        <v>1053</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179</v>
      </c>
      <c r="AU835" s="18" t="s">
        <v>87</v>
      </c>
    </row>
    <row r="836" s="13" customFormat="1">
      <c r="A836" s="13"/>
      <c r="B836" s="237"/>
      <c r="C836" s="238"/>
      <c r="D836" s="232" t="s">
        <v>181</v>
      </c>
      <c r="E836" s="239" t="s">
        <v>40</v>
      </c>
      <c r="F836" s="240" t="s">
        <v>203</v>
      </c>
      <c r="G836" s="238"/>
      <c r="H836" s="239" t="s">
        <v>40</v>
      </c>
      <c r="I836" s="241"/>
      <c r="J836" s="238"/>
      <c r="K836" s="238"/>
      <c r="L836" s="242"/>
      <c r="M836" s="243"/>
      <c r="N836" s="244"/>
      <c r="O836" s="244"/>
      <c r="P836" s="244"/>
      <c r="Q836" s="244"/>
      <c r="R836" s="244"/>
      <c r="S836" s="244"/>
      <c r="T836" s="245"/>
      <c r="U836" s="13"/>
      <c r="V836" s="13"/>
      <c r="W836" s="13"/>
      <c r="X836" s="13"/>
      <c r="Y836" s="13"/>
      <c r="Z836" s="13"/>
      <c r="AA836" s="13"/>
      <c r="AB836" s="13"/>
      <c r="AC836" s="13"/>
      <c r="AD836" s="13"/>
      <c r="AE836" s="13"/>
      <c r="AT836" s="246" t="s">
        <v>181</v>
      </c>
      <c r="AU836" s="246" t="s">
        <v>87</v>
      </c>
      <c r="AV836" s="13" t="s">
        <v>85</v>
      </c>
      <c r="AW836" s="13" t="s">
        <v>38</v>
      </c>
      <c r="AX836" s="13" t="s">
        <v>77</v>
      </c>
      <c r="AY836" s="246" t="s">
        <v>167</v>
      </c>
    </row>
    <row r="837" s="14" customFormat="1">
      <c r="A837" s="14"/>
      <c r="B837" s="247"/>
      <c r="C837" s="248"/>
      <c r="D837" s="232" t="s">
        <v>181</v>
      </c>
      <c r="E837" s="249" t="s">
        <v>40</v>
      </c>
      <c r="F837" s="250" t="s">
        <v>283</v>
      </c>
      <c r="G837" s="248"/>
      <c r="H837" s="251">
        <v>2.96</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181</v>
      </c>
      <c r="AU837" s="257" t="s">
        <v>87</v>
      </c>
      <c r="AV837" s="14" t="s">
        <v>87</v>
      </c>
      <c r="AW837" s="14" t="s">
        <v>38</v>
      </c>
      <c r="AX837" s="14" t="s">
        <v>77</v>
      </c>
      <c r="AY837" s="257" t="s">
        <v>167</v>
      </c>
    </row>
    <row r="838" s="13" customFormat="1">
      <c r="A838" s="13"/>
      <c r="B838" s="237"/>
      <c r="C838" s="238"/>
      <c r="D838" s="232" t="s">
        <v>181</v>
      </c>
      <c r="E838" s="239" t="s">
        <v>40</v>
      </c>
      <c r="F838" s="240" t="s">
        <v>206</v>
      </c>
      <c r="G838" s="238"/>
      <c r="H838" s="239" t="s">
        <v>40</v>
      </c>
      <c r="I838" s="241"/>
      <c r="J838" s="238"/>
      <c r="K838" s="238"/>
      <c r="L838" s="242"/>
      <c r="M838" s="243"/>
      <c r="N838" s="244"/>
      <c r="O838" s="244"/>
      <c r="P838" s="244"/>
      <c r="Q838" s="244"/>
      <c r="R838" s="244"/>
      <c r="S838" s="244"/>
      <c r="T838" s="245"/>
      <c r="U838" s="13"/>
      <c r="V838" s="13"/>
      <c r="W838" s="13"/>
      <c r="X838" s="13"/>
      <c r="Y838" s="13"/>
      <c r="Z838" s="13"/>
      <c r="AA838" s="13"/>
      <c r="AB838" s="13"/>
      <c r="AC838" s="13"/>
      <c r="AD838" s="13"/>
      <c r="AE838" s="13"/>
      <c r="AT838" s="246" t="s">
        <v>181</v>
      </c>
      <c r="AU838" s="246" t="s">
        <v>87</v>
      </c>
      <c r="AV838" s="13" t="s">
        <v>85</v>
      </c>
      <c r="AW838" s="13" t="s">
        <v>38</v>
      </c>
      <c r="AX838" s="13" t="s">
        <v>77</v>
      </c>
      <c r="AY838" s="246" t="s">
        <v>167</v>
      </c>
    </row>
    <row r="839" s="14" customFormat="1">
      <c r="A839" s="14"/>
      <c r="B839" s="247"/>
      <c r="C839" s="248"/>
      <c r="D839" s="232" t="s">
        <v>181</v>
      </c>
      <c r="E839" s="249" t="s">
        <v>40</v>
      </c>
      <c r="F839" s="250" t="s">
        <v>284</v>
      </c>
      <c r="G839" s="248"/>
      <c r="H839" s="251">
        <v>2.2599999999999998</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181</v>
      </c>
      <c r="AU839" s="257" t="s">
        <v>87</v>
      </c>
      <c r="AV839" s="14" t="s">
        <v>87</v>
      </c>
      <c r="AW839" s="14" t="s">
        <v>38</v>
      </c>
      <c r="AX839" s="14" t="s">
        <v>77</v>
      </c>
      <c r="AY839" s="257" t="s">
        <v>167</v>
      </c>
    </row>
    <row r="840" s="13" customFormat="1">
      <c r="A840" s="13"/>
      <c r="B840" s="237"/>
      <c r="C840" s="238"/>
      <c r="D840" s="232" t="s">
        <v>181</v>
      </c>
      <c r="E840" s="239" t="s">
        <v>40</v>
      </c>
      <c r="F840" s="240" t="s">
        <v>210</v>
      </c>
      <c r="G840" s="238"/>
      <c r="H840" s="239" t="s">
        <v>40</v>
      </c>
      <c r="I840" s="241"/>
      <c r="J840" s="238"/>
      <c r="K840" s="238"/>
      <c r="L840" s="242"/>
      <c r="M840" s="243"/>
      <c r="N840" s="244"/>
      <c r="O840" s="244"/>
      <c r="P840" s="244"/>
      <c r="Q840" s="244"/>
      <c r="R840" s="244"/>
      <c r="S840" s="244"/>
      <c r="T840" s="245"/>
      <c r="U840" s="13"/>
      <c r="V840" s="13"/>
      <c r="W840" s="13"/>
      <c r="X840" s="13"/>
      <c r="Y840" s="13"/>
      <c r="Z840" s="13"/>
      <c r="AA840" s="13"/>
      <c r="AB840" s="13"/>
      <c r="AC840" s="13"/>
      <c r="AD840" s="13"/>
      <c r="AE840" s="13"/>
      <c r="AT840" s="246" t="s">
        <v>181</v>
      </c>
      <c r="AU840" s="246" t="s">
        <v>87</v>
      </c>
      <c r="AV840" s="13" t="s">
        <v>85</v>
      </c>
      <c r="AW840" s="13" t="s">
        <v>38</v>
      </c>
      <c r="AX840" s="13" t="s">
        <v>77</v>
      </c>
      <c r="AY840" s="246" t="s">
        <v>167</v>
      </c>
    </row>
    <row r="841" s="14" customFormat="1">
      <c r="A841" s="14"/>
      <c r="B841" s="247"/>
      <c r="C841" s="248"/>
      <c r="D841" s="232" t="s">
        <v>181</v>
      </c>
      <c r="E841" s="249" t="s">
        <v>40</v>
      </c>
      <c r="F841" s="250" t="s">
        <v>287</v>
      </c>
      <c r="G841" s="248"/>
      <c r="H841" s="251">
        <v>8.5800000000000001</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181</v>
      </c>
      <c r="AU841" s="257" t="s">
        <v>87</v>
      </c>
      <c r="AV841" s="14" t="s">
        <v>87</v>
      </c>
      <c r="AW841" s="14" t="s">
        <v>38</v>
      </c>
      <c r="AX841" s="14" t="s">
        <v>77</v>
      </c>
      <c r="AY841" s="257" t="s">
        <v>167</v>
      </c>
    </row>
    <row r="842" s="15" customFormat="1">
      <c r="A842" s="15"/>
      <c r="B842" s="258"/>
      <c r="C842" s="259"/>
      <c r="D842" s="232" t="s">
        <v>181</v>
      </c>
      <c r="E842" s="260" t="s">
        <v>40</v>
      </c>
      <c r="F842" s="261" t="s">
        <v>184</v>
      </c>
      <c r="G842" s="259"/>
      <c r="H842" s="262">
        <v>13.800000000000001</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181</v>
      </c>
      <c r="AU842" s="268" t="s">
        <v>87</v>
      </c>
      <c r="AV842" s="15" t="s">
        <v>175</v>
      </c>
      <c r="AW842" s="15" t="s">
        <v>38</v>
      </c>
      <c r="AX842" s="15" t="s">
        <v>85</v>
      </c>
      <c r="AY842" s="268" t="s">
        <v>167</v>
      </c>
    </row>
    <row r="843" s="2" customFormat="1" ht="24" customHeight="1">
      <c r="A843" s="39"/>
      <c r="B843" s="40"/>
      <c r="C843" s="219" t="s">
        <v>1062</v>
      </c>
      <c r="D843" s="219" t="s">
        <v>170</v>
      </c>
      <c r="E843" s="220" t="s">
        <v>1063</v>
      </c>
      <c r="F843" s="221" t="s">
        <v>1064</v>
      </c>
      <c r="G843" s="222" t="s">
        <v>173</v>
      </c>
      <c r="H843" s="223">
        <v>13.800000000000001</v>
      </c>
      <c r="I843" s="224"/>
      <c r="J843" s="225">
        <f>ROUND(I843*H843,2)</f>
        <v>0</v>
      </c>
      <c r="K843" s="221" t="s">
        <v>174</v>
      </c>
      <c r="L843" s="45"/>
      <c r="M843" s="226" t="s">
        <v>40</v>
      </c>
      <c r="N843" s="227" t="s">
        <v>48</v>
      </c>
      <c r="O843" s="85"/>
      <c r="P843" s="228">
        <f>O843*H843</f>
        <v>0</v>
      </c>
      <c r="Q843" s="228">
        <v>0.00511</v>
      </c>
      <c r="R843" s="228">
        <f>Q843*H843</f>
        <v>0.070517999999999997</v>
      </c>
      <c r="S843" s="228">
        <v>0</v>
      </c>
      <c r="T843" s="229">
        <f>S843*H843</f>
        <v>0</v>
      </c>
      <c r="U843" s="39"/>
      <c r="V843" s="39"/>
      <c r="W843" s="39"/>
      <c r="X843" s="39"/>
      <c r="Y843" s="39"/>
      <c r="Z843" s="39"/>
      <c r="AA843" s="39"/>
      <c r="AB843" s="39"/>
      <c r="AC843" s="39"/>
      <c r="AD843" s="39"/>
      <c r="AE843" s="39"/>
      <c r="AR843" s="230" t="s">
        <v>301</v>
      </c>
      <c r="AT843" s="230" t="s">
        <v>170</v>
      </c>
      <c r="AU843" s="230" t="s">
        <v>87</v>
      </c>
      <c r="AY843" s="18" t="s">
        <v>167</v>
      </c>
      <c r="BE843" s="231">
        <f>IF(N843="základní",J843,0)</f>
        <v>0</v>
      </c>
      <c r="BF843" s="231">
        <f>IF(N843="snížená",J843,0)</f>
        <v>0</v>
      </c>
      <c r="BG843" s="231">
        <f>IF(N843="zákl. přenesená",J843,0)</f>
        <v>0</v>
      </c>
      <c r="BH843" s="231">
        <f>IF(N843="sníž. přenesená",J843,0)</f>
        <v>0</v>
      </c>
      <c r="BI843" s="231">
        <f>IF(N843="nulová",J843,0)</f>
        <v>0</v>
      </c>
      <c r="BJ843" s="18" t="s">
        <v>85</v>
      </c>
      <c r="BK843" s="231">
        <f>ROUND(I843*H843,2)</f>
        <v>0</v>
      </c>
      <c r="BL843" s="18" t="s">
        <v>301</v>
      </c>
      <c r="BM843" s="230" t="s">
        <v>1065</v>
      </c>
    </row>
    <row r="844" s="2" customFormat="1">
      <c r="A844" s="39"/>
      <c r="B844" s="40"/>
      <c r="C844" s="41"/>
      <c r="D844" s="232" t="s">
        <v>177</v>
      </c>
      <c r="E844" s="41"/>
      <c r="F844" s="233" t="s">
        <v>1066</v>
      </c>
      <c r="G844" s="41"/>
      <c r="H844" s="41"/>
      <c r="I844" s="137"/>
      <c r="J844" s="41"/>
      <c r="K844" s="41"/>
      <c r="L844" s="45"/>
      <c r="M844" s="234"/>
      <c r="N844" s="235"/>
      <c r="O844" s="85"/>
      <c r="P844" s="85"/>
      <c r="Q844" s="85"/>
      <c r="R844" s="85"/>
      <c r="S844" s="85"/>
      <c r="T844" s="86"/>
      <c r="U844" s="39"/>
      <c r="V844" s="39"/>
      <c r="W844" s="39"/>
      <c r="X844" s="39"/>
      <c r="Y844" s="39"/>
      <c r="Z844" s="39"/>
      <c r="AA844" s="39"/>
      <c r="AB844" s="39"/>
      <c r="AC844" s="39"/>
      <c r="AD844" s="39"/>
      <c r="AE844" s="39"/>
      <c r="AT844" s="18" t="s">
        <v>177</v>
      </c>
      <c r="AU844" s="18" t="s">
        <v>87</v>
      </c>
    </row>
    <row r="845" s="2" customFormat="1">
      <c r="A845" s="39"/>
      <c r="B845" s="40"/>
      <c r="C845" s="41"/>
      <c r="D845" s="232" t="s">
        <v>179</v>
      </c>
      <c r="E845" s="41"/>
      <c r="F845" s="236" t="s">
        <v>1067</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179</v>
      </c>
      <c r="AU845" s="18" t="s">
        <v>87</v>
      </c>
    </row>
    <row r="846" s="13" customFormat="1">
      <c r="A846" s="13"/>
      <c r="B846" s="237"/>
      <c r="C846" s="238"/>
      <c r="D846" s="232" t="s">
        <v>181</v>
      </c>
      <c r="E846" s="239" t="s">
        <v>40</v>
      </c>
      <c r="F846" s="240" t="s">
        <v>203</v>
      </c>
      <c r="G846" s="238"/>
      <c r="H846" s="239" t="s">
        <v>40</v>
      </c>
      <c r="I846" s="241"/>
      <c r="J846" s="238"/>
      <c r="K846" s="238"/>
      <c r="L846" s="242"/>
      <c r="M846" s="243"/>
      <c r="N846" s="244"/>
      <c r="O846" s="244"/>
      <c r="P846" s="244"/>
      <c r="Q846" s="244"/>
      <c r="R846" s="244"/>
      <c r="S846" s="244"/>
      <c r="T846" s="245"/>
      <c r="U846" s="13"/>
      <c r="V846" s="13"/>
      <c r="W846" s="13"/>
      <c r="X846" s="13"/>
      <c r="Y846" s="13"/>
      <c r="Z846" s="13"/>
      <c r="AA846" s="13"/>
      <c r="AB846" s="13"/>
      <c r="AC846" s="13"/>
      <c r="AD846" s="13"/>
      <c r="AE846" s="13"/>
      <c r="AT846" s="246" t="s">
        <v>181</v>
      </c>
      <c r="AU846" s="246" t="s">
        <v>87</v>
      </c>
      <c r="AV846" s="13" t="s">
        <v>85</v>
      </c>
      <c r="AW846" s="13" t="s">
        <v>38</v>
      </c>
      <c r="AX846" s="13" t="s">
        <v>77</v>
      </c>
      <c r="AY846" s="246" t="s">
        <v>167</v>
      </c>
    </row>
    <row r="847" s="14" customFormat="1">
      <c r="A847" s="14"/>
      <c r="B847" s="247"/>
      <c r="C847" s="248"/>
      <c r="D847" s="232" t="s">
        <v>181</v>
      </c>
      <c r="E847" s="249" t="s">
        <v>40</v>
      </c>
      <c r="F847" s="250" t="s">
        <v>283</v>
      </c>
      <c r="G847" s="248"/>
      <c r="H847" s="251">
        <v>2.96</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181</v>
      </c>
      <c r="AU847" s="257" t="s">
        <v>87</v>
      </c>
      <c r="AV847" s="14" t="s">
        <v>87</v>
      </c>
      <c r="AW847" s="14" t="s">
        <v>38</v>
      </c>
      <c r="AX847" s="14" t="s">
        <v>77</v>
      </c>
      <c r="AY847" s="257" t="s">
        <v>167</v>
      </c>
    </row>
    <row r="848" s="13" customFormat="1">
      <c r="A848" s="13"/>
      <c r="B848" s="237"/>
      <c r="C848" s="238"/>
      <c r="D848" s="232" t="s">
        <v>181</v>
      </c>
      <c r="E848" s="239" t="s">
        <v>40</v>
      </c>
      <c r="F848" s="240" t="s">
        <v>206</v>
      </c>
      <c r="G848" s="238"/>
      <c r="H848" s="239" t="s">
        <v>40</v>
      </c>
      <c r="I848" s="241"/>
      <c r="J848" s="238"/>
      <c r="K848" s="238"/>
      <c r="L848" s="242"/>
      <c r="M848" s="243"/>
      <c r="N848" s="244"/>
      <c r="O848" s="244"/>
      <c r="P848" s="244"/>
      <c r="Q848" s="244"/>
      <c r="R848" s="244"/>
      <c r="S848" s="244"/>
      <c r="T848" s="245"/>
      <c r="U848" s="13"/>
      <c r="V848" s="13"/>
      <c r="W848" s="13"/>
      <c r="X848" s="13"/>
      <c r="Y848" s="13"/>
      <c r="Z848" s="13"/>
      <c r="AA848" s="13"/>
      <c r="AB848" s="13"/>
      <c r="AC848" s="13"/>
      <c r="AD848" s="13"/>
      <c r="AE848" s="13"/>
      <c r="AT848" s="246" t="s">
        <v>181</v>
      </c>
      <c r="AU848" s="246" t="s">
        <v>87</v>
      </c>
      <c r="AV848" s="13" t="s">
        <v>85</v>
      </c>
      <c r="AW848" s="13" t="s">
        <v>38</v>
      </c>
      <c r="AX848" s="13" t="s">
        <v>77</v>
      </c>
      <c r="AY848" s="246" t="s">
        <v>167</v>
      </c>
    </row>
    <row r="849" s="14" customFormat="1">
      <c r="A849" s="14"/>
      <c r="B849" s="247"/>
      <c r="C849" s="248"/>
      <c r="D849" s="232" t="s">
        <v>181</v>
      </c>
      <c r="E849" s="249" t="s">
        <v>40</v>
      </c>
      <c r="F849" s="250" t="s">
        <v>284</v>
      </c>
      <c r="G849" s="248"/>
      <c r="H849" s="251">
        <v>2.2599999999999998</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181</v>
      </c>
      <c r="AU849" s="257" t="s">
        <v>87</v>
      </c>
      <c r="AV849" s="14" t="s">
        <v>87</v>
      </c>
      <c r="AW849" s="14" t="s">
        <v>38</v>
      </c>
      <c r="AX849" s="14" t="s">
        <v>77</v>
      </c>
      <c r="AY849" s="257" t="s">
        <v>167</v>
      </c>
    </row>
    <row r="850" s="13" customFormat="1">
      <c r="A850" s="13"/>
      <c r="B850" s="237"/>
      <c r="C850" s="238"/>
      <c r="D850" s="232" t="s">
        <v>181</v>
      </c>
      <c r="E850" s="239" t="s">
        <v>40</v>
      </c>
      <c r="F850" s="240" t="s">
        <v>210</v>
      </c>
      <c r="G850" s="238"/>
      <c r="H850" s="239" t="s">
        <v>40</v>
      </c>
      <c r="I850" s="241"/>
      <c r="J850" s="238"/>
      <c r="K850" s="238"/>
      <c r="L850" s="242"/>
      <c r="M850" s="243"/>
      <c r="N850" s="244"/>
      <c r="O850" s="244"/>
      <c r="P850" s="244"/>
      <c r="Q850" s="244"/>
      <c r="R850" s="244"/>
      <c r="S850" s="244"/>
      <c r="T850" s="245"/>
      <c r="U850" s="13"/>
      <c r="V850" s="13"/>
      <c r="W850" s="13"/>
      <c r="X850" s="13"/>
      <c r="Y850" s="13"/>
      <c r="Z850" s="13"/>
      <c r="AA850" s="13"/>
      <c r="AB850" s="13"/>
      <c r="AC850" s="13"/>
      <c r="AD850" s="13"/>
      <c r="AE850" s="13"/>
      <c r="AT850" s="246" t="s">
        <v>181</v>
      </c>
      <c r="AU850" s="246" t="s">
        <v>87</v>
      </c>
      <c r="AV850" s="13" t="s">
        <v>85</v>
      </c>
      <c r="AW850" s="13" t="s">
        <v>38</v>
      </c>
      <c r="AX850" s="13" t="s">
        <v>77</v>
      </c>
      <c r="AY850" s="246" t="s">
        <v>167</v>
      </c>
    </row>
    <row r="851" s="14" customFormat="1">
      <c r="A851" s="14"/>
      <c r="B851" s="247"/>
      <c r="C851" s="248"/>
      <c r="D851" s="232" t="s">
        <v>181</v>
      </c>
      <c r="E851" s="249" t="s">
        <v>40</v>
      </c>
      <c r="F851" s="250" t="s">
        <v>287</v>
      </c>
      <c r="G851" s="248"/>
      <c r="H851" s="251">
        <v>8.5800000000000001</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181</v>
      </c>
      <c r="AU851" s="257" t="s">
        <v>87</v>
      </c>
      <c r="AV851" s="14" t="s">
        <v>87</v>
      </c>
      <c r="AW851" s="14" t="s">
        <v>38</v>
      </c>
      <c r="AX851" s="14" t="s">
        <v>77</v>
      </c>
      <c r="AY851" s="257" t="s">
        <v>167</v>
      </c>
    </row>
    <row r="852" s="15" customFormat="1">
      <c r="A852" s="15"/>
      <c r="B852" s="258"/>
      <c r="C852" s="259"/>
      <c r="D852" s="232" t="s">
        <v>181</v>
      </c>
      <c r="E852" s="260" t="s">
        <v>40</v>
      </c>
      <c r="F852" s="261" t="s">
        <v>184</v>
      </c>
      <c r="G852" s="259"/>
      <c r="H852" s="262">
        <v>13.800000000000001</v>
      </c>
      <c r="I852" s="263"/>
      <c r="J852" s="259"/>
      <c r="K852" s="259"/>
      <c r="L852" s="264"/>
      <c r="M852" s="265"/>
      <c r="N852" s="266"/>
      <c r="O852" s="266"/>
      <c r="P852" s="266"/>
      <c r="Q852" s="266"/>
      <c r="R852" s="266"/>
      <c r="S852" s="266"/>
      <c r="T852" s="267"/>
      <c r="U852" s="15"/>
      <c r="V852" s="15"/>
      <c r="W852" s="15"/>
      <c r="X852" s="15"/>
      <c r="Y852" s="15"/>
      <c r="Z852" s="15"/>
      <c r="AA852" s="15"/>
      <c r="AB852" s="15"/>
      <c r="AC852" s="15"/>
      <c r="AD852" s="15"/>
      <c r="AE852" s="15"/>
      <c r="AT852" s="268" t="s">
        <v>181</v>
      </c>
      <c r="AU852" s="268" t="s">
        <v>87</v>
      </c>
      <c r="AV852" s="15" t="s">
        <v>175</v>
      </c>
      <c r="AW852" s="15" t="s">
        <v>38</v>
      </c>
      <c r="AX852" s="15" t="s">
        <v>85</v>
      </c>
      <c r="AY852" s="268" t="s">
        <v>167</v>
      </c>
    </row>
    <row r="853" s="2" customFormat="1" ht="24" customHeight="1">
      <c r="A853" s="39"/>
      <c r="B853" s="40"/>
      <c r="C853" s="219" t="s">
        <v>1068</v>
      </c>
      <c r="D853" s="219" t="s">
        <v>170</v>
      </c>
      <c r="E853" s="220" t="s">
        <v>1069</v>
      </c>
      <c r="F853" s="221" t="s">
        <v>1070</v>
      </c>
      <c r="G853" s="222" t="s">
        <v>173</v>
      </c>
      <c r="H853" s="223">
        <v>13.800000000000001</v>
      </c>
      <c r="I853" s="224"/>
      <c r="J853" s="225">
        <f>ROUND(I853*H853,2)</f>
        <v>0</v>
      </c>
      <c r="K853" s="221" t="s">
        <v>926</v>
      </c>
      <c r="L853" s="45"/>
      <c r="M853" s="226" t="s">
        <v>40</v>
      </c>
      <c r="N853" s="227" t="s">
        <v>48</v>
      </c>
      <c r="O853" s="85"/>
      <c r="P853" s="228">
        <f>O853*H853</f>
        <v>0</v>
      </c>
      <c r="Q853" s="228">
        <v>0.00792</v>
      </c>
      <c r="R853" s="228">
        <f>Q853*H853</f>
        <v>0.109296</v>
      </c>
      <c r="S853" s="228">
        <v>0</v>
      </c>
      <c r="T853" s="229">
        <f>S853*H853</f>
        <v>0</v>
      </c>
      <c r="U853" s="39"/>
      <c r="V853" s="39"/>
      <c r="W853" s="39"/>
      <c r="X853" s="39"/>
      <c r="Y853" s="39"/>
      <c r="Z853" s="39"/>
      <c r="AA853" s="39"/>
      <c r="AB853" s="39"/>
      <c r="AC853" s="39"/>
      <c r="AD853" s="39"/>
      <c r="AE853" s="39"/>
      <c r="AR853" s="230" t="s">
        <v>301</v>
      </c>
      <c r="AT853" s="230" t="s">
        <v>170</v>
      </c>
      <c r="AU853" s="230" t="s">
        <v>87</v>
      </c>
      <c r="AY853" s="18" t="s">
        <v>167</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301</v>
      </c>
      <c r="BM853" s="230" t="s">
        <v>1071</v>
      </c>
    </row>
    <row r="854" s="2" customFormat="1">
      <c r="A854" s="39"/>
      <c r="B854" s="40"/>
      <c r="C854" s="41"/>
      <c r="D854" s="232" t="s">
        <v>177</v>
      </c>
      <c r="E854" s="41"/>
      <c r="F854" s="233" t="s">
        <v>1072</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177</v>
      </c>
      <c r="AU854" s="18" t="s">
        <v>87</v>
      </c>
    </row>
    <row r="855" s="2" customFormat="1">
      <c r="A855" s="39"/>
      <c r="B855" s="40"/>
      <c r="C855" s="41"/>
      <c r="D855" s="232" t="s">
        <v>179</v>
      </c>
      <c r="E855" s="41"/>
      <c r="F855" s="236" t="s">
        <v>1073</v>
      </c>
      <c r="G855" s="41"/>
      <c r="H855" s="41"/>
      <c r="I855" s="137"/>
      <c r="J855" s="41"/>
      <c r="K855" s="41"/>
      <c r="L855" s="45"/>
      <c r="M855" s="234"/>
      <c r="N855" s="235"/>
      <c r="O855" s="85"/>
      <c r="P855" s="85"/>
      <c r="Q855" s="85"/>
      <c r="R855" s="85"/>
      <c r="S855" s="85"/>
      <c r="T855" s="86"/>
      <c r="U855" s="39"/>
      <c r="V855" s="39"/>
      <c r="W855" s="39"/>
      <c r="X855" s="39"/>
      <c r="Y855" s="39"/>
      <c r="Z855" s="39"/>
      <c r="AA855" s="39"/>
      <c r="AB855" s="39"/>
      <c r="AC855" s="39"/>
      <c r="AD855" s="39"/>
      <c r="AE855" s="39"/>
      <c r="AT855" s="18" t="s">
        <v>179</v>
      </c>
      <c r="AU855" s="18" t="s">
        <v>87</v>
      </c>
    </row>
    <row r="856" s="13" customFormat="1">
      <c r="A856" s="13"/>
      <c r="B856" s="237"/>
      <c r="C856" s="238"/>
      <c r="D856" s="232" t="s">
        <v>181</v>
      </c>
      <c r="E856" s="239" t="s">
        <v>40</v>
      </c>
      <c r="F856" s="240" t="s">
        <v>203</v>
      </c>
      <c r="G856" s="238"/>
      <c r="H856" s="239" t="s">
        <v>40</v>
      </c>
      <c r="I856" s="241"/>
      <c r="J856" s="238"/>
      <c r="K856" s="238"/>
      <c r="L856" s="242"/>
      <c r="M856" s="243"/>
      <c r="N856" s="244"/>
      <c r="O856" s="244"/>
      <c r="P856" s="244"/>
      <c r="Q856" s="244"/>
      <c r="R856" s="244"/>
      <c r="S856" s="244"/>
      <c r="T856" s="245"/>
      <c r="U856" s="13"/>
      <c r="V856" s="13"/>
      <c r="W856" s="13"/>
      <c r="X856" s="13"/>
      <c r="Y856" s="13"/>
      <c r="Z856" s="13"/>
      <c r="AA856" s="13"/>
      <c r="AB856" s="13"/>
      <c r="AC856" s="13"/>
      <c r="AD856" s="13"/>
      <c r="AE856" s="13"/>
      <c r="AT856" s="246" t="s">
        <v>181</v>
      </c>
      <c r="AU856" s="246" t="s">
        <v>87</v>
      </c>
      <c r="AV856" s="13" t="s">
        <v>85</v>
      </c>
      <c r="AW856" s="13" t="s">
        <v>38</v>
      </c>
      <c r="AX856" s="13" t="s">
        <v>77</v>
      </c>
      <c r="AY856" s="246" t="s">
        <v>167</v>
      </c>
    </row>
    <row r="857" s="14" customFormat="1">
      <c r="A857" s="14"/>
      <c r="B857" s="247"/>
      <c r="C857" s="248"/>
      <c r="D857" s="232" t="s">
        <v>181</v>
      </c>
      <c r="E857" s="249" t="s">
        <v>40</v>
      </c>
      <c r="F857" s="250" t="s">
        <v>283</v>
      </c>
      <c r="G857" s="248"/>
      <c r="H857" s="251">
        <v>2.96</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181</v>
      </c>
      <c r="AU857" s="257" t="s">
        <v>87</v>
      </c>
      <c r="AV857" s="14" t="s">
        <v>87</v>
      </c>
      <c r="AW857" s="14" t="s">
        <v>38</v>
      </c>
      <c r="AX857" s="14" t="s">
        <v>77</v>
      </c>
      <c r="AY857" s="257" t="s">
        <v>167</v>
      </c>
    </row>
    <row r="858" s="13" customFormat="1">
      <c r="A858" s="13"/>
      <c r="B858" s="237"/>
      <c r="C858" s="238"/>
      <c r="D858" s="232" t="s">
        <v>181</v>
      </c>
      <c r="E858" s="239" t="s">
        <v>40</v>
      </c>
      <c r="F858" s="240" t="s">
        <v>206</v>
      </c>
      <c r="G858" s="238"/>
      <c r="H858" s="239" t="s">
        <v>40</v>
      </c>
      <c r="I858" s="241"/>
      <c r="J858" s="238"/>
      <c r="K858" s="238"/>
      <c r="L858" s="242"/>
      <c r="M858" s="243"/>
      <c r="N858" s="244"/>
      <c r="O858" s="244"/>
      <c r="P858" s="244"/>
      <c r="Q858" s="244"/>
      <c r="R858" s="244"/>
      <c r="S858" s="244"/>
      <c r="T858" s="245"/>
      <c r="U858" s="13"/>
      <c r="V858" s="13"/>
      <c r="W858" s="13"/>
      <c r="X858" s="13"/>
      <c r="Y858" s="13"/>
      <c r="Z858" s="13"/>
      <c r="AA858" s="13"/>
      <c r="AB858" s="13"/>
      <c r="AC858" s="13"/>
      <c r="AD858" s="13"/>
      <c r="AE858" s="13"/>
      <c r="AT858" s="246" t="s">
        <v>181</v>
      </c>
      <c r="AU858" s="246" t="s">
        <v>87</v>
      </c>
      <c r="AV858" s="13" t="s">
        <v>85</v>
      </c>
      <c r="AW858" s="13" t="s">
        <v>38</v>
      </c>
      <c r="AX858" s="13" t="s">
        <v>77</v>
      </c>
      <c r="AY858" s="246" t="s">
        <v>167</v>
      </c>
    </row>
    <row r="859" s="14" customFormat="1">
      <c r="A859" s="14"/>
      <c r="B859" s="247"/>
      <c r="C859" s="248"/>
      <c r="D859" s="232" t="s">
        <v>181</v>
      </c>
      <c r="E859" s="249" t="s">
        <v>40</v>
      </c>
      <c r="F859" s="250" t="s">
        <v>284</v>
      </c>
      <c r="G859" s="248"/>
      <c r="H859" s="251">
        <v>2.2599999999999998</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181</v>
      </c>
      <c r="AU859" s="257" t="s">
        <v>87</v>
      </c>
      <c r="AV859" s="14" t="s">
        <v>87</v>
      </c>
      <c r="AW859" s="14" t="s">
        <v>38</v>
      </c>
      <c r="AX859" s="14" t="s">
        <v>77</v>
      </c>
      <c r="AY859" s="257" t="s">
        <v>167</v>
      </c>
    </row>
    <row r="860" s="13" customFormat="1">
      <c r="A860" s="13"/>
      <c r="B860" s="237"/>
      <c r="C860" s="238"/>
      <c r="D860" s="232" t="s">
        <v>181</v>
      </c>
      <c r="E860" s="239" t="s">
        <v>40</v>
      </c>
      <c r="F860" s="240" t="s">
        <v>210</v>
      </c>
      <c r="G860" s="238"/>
      <c r="H860" s="239" t="s">
        <v>40</v>
      </c>
      <c r="I860" s="241"/>
      <c r="J860" s="238"/>
      <c r="K860" s="238"/>
      <c r="L860" s="242"/>
      <c r="M860" s="243"/>
      <c r="N860" s="244"/>
      <c r="O860" s="244"/>
      <c r="P860" s="244"/>
      <c r="Q860" s="244"/>
      <c r="R860" s="244"/>
      <c r="S860" s="244"/>
      <c r="T860" s="245"/>
      <c r="U860" s="13"/>
      <c r="V860" s="13"/>
      <c r="W860" s="13"/>
      <c r="X860" s="13"/>
      <c r="Y860" s="13"/>
      <c r="Z860" s="13"/>
      <c r="AA860" s="13"/>
      <c r="AB860" s="13"/>
      <c r="AC860" s="13"/>
      <c r="AD860" s="13"/>
      <c r="AE860" s="13"/>
      <c r="AT860" s="246" t="s">
        <v>181</v>
      </c>
      <c r="AU860" s="246" t="s">
        <v>87</v>
      </c>
      <c r="AV860" s="13" t="s">
        <v>85</v>
      </c>
      <c r="AW860" s="13" t="s">
        <v>38</v>
      </c>
      <c r="AX860" s="13" t="s">
        <v>77</v>
      </c>
      <c r="AY860" s="246" t="s">
        <v>167</v>
      </c>
    </row>
    <row r="861" s="14" customFormat="1">
      <c r="A861" s="14"/>
      <c r="B861" s="247"/>
      <c r="C861" s="248"/>
      <c r="D861" s="232" t="s">
        <v>181</v>
      </c>
      <c r="E861" s="249" t="s">
        <v>40</v>
      </c>
      <c r="F861" s="250" t="s">
        <v>287</v>
      </c>
      <c r="G861" s="248"/>
      <c r="H861" s="251">
        <v>8.5800000000000001</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181</v>
      </c>
      <c r="AU861" s="257" t="s">
        <v>87</v>
      </c>
      <c r="AV861" s="14" t="s">
        <v>87</v>
      </c>
      <c r="AW861" s="14" t="s">
        <v>38</v>
      </c>
      <c r="AX861" s="14" t="s">
        <v>77</v>
      </c>
      <c r="AY861" s="257" t="s">
        <v>167</v>
      </c>
    </row>
    <row r="862" s="15" customFormat="1">
      <c r="A862" s="15"/>
      <c r="B862" s="258"/>
      <c r="C862" s="259"/>
      <c r="D862" s="232" t="s">
        <v>181</v>
      </c>
      <c r="E862" s="260" t="s">
        <v>40</v>
      </c>
      <c r="F862" s="261" t="s">
        <v>184</v>
      </c>
      <c r="G862" s="259"/>
      <c r="H862" s="262">
        <v>13.800000000000001</v>
      </c>
      <c r="I862" s="263"/>
      <c r="J862" s="259"/>
      <c r="K862" s="259"/>
      <c r="L862" s="264"/>
      <c r="M862" s="265"/>
      <c r="N862" s="266"/>
      <c r="O862" s="266"/>
      <c r="P862" s="266"/>
      <c r="Q862" s="266"/>
      <c r="R862" s="266"/>
      <c r="S862" s="266"/>
      <c r="T862" s="267"/>
      <c r="U862" s="15"/>
      <c r="V862" s="15"/>
      <c r="W862" s="15"/>
      <c r="X862" s="15"/>
      <c r="Y862" s="15"/>
      <c r="Z862" s="15"/>
      <c r="AA862" s="15"/>
      <c r="AB862" s="15"/>
      <c r="AC862" s="15"/>
      <c r="AD862" s="15"/>
      <c r="AE862" s="15"/>
      <c r="AT862" s="268" t="s">
        <v>181</v>
      </c>
      <c r="AU862" s="268" t="s">
        <v>87</v>
      </c>
      <c r="AV862" s="15" t="s">
        <v>175</v>
      </c>
      <c r="AW862" s="15" t="s">
        <v>38</v>
      </c>
      <c r="AX862" s="15" t="s">
        <v>85</v>
      </c>
      <c r="AY862" s="268" t="s">
        <v>167</v>
      </c>
    </row>
    <row r="863" s="2" customFormat="1" ht="24" customHeight="1">
      <c r="A863" s="39"/>
      <c r="B863" s="40"/>
      <c r="C863" s="219" t="s">
        <v>1074</v>
      </c>
      <c r="D863" s="219" t="s">
        <v>170</v>
      </c>
      <c r="E863" s="220" t="s">
        <v>1075</v>
      </c>
      <c r="F863" s="221" t="s">
        <v>1076</v>
      </c>
      <c r="G863" s="222" t="s">
        <v>398</v>
      </c>
      <c r="H863" s="223">
        <v>0.70099999999999996</v>
      </c>
      <c r="I863" s="224"/>
      <c r="J863" s="225">
        <f>ROUND(I863*H863,2)</f>
        <v>0</v>
      </c>
      <c r="K863" s="221" t="s">
        <v>174</v>
      </c>
      <c r="L863" s="45"/>
      <c r="M863" s="226" t="s">
        <v>40</v>
      </c>
      <c r="N863" s="227" t="s">
        <v>48</v>
      </c>
      <c r="O863" s="85"/>
      <c r="P863" s="228">
        <f>O863*H863</f>
        <v>0</v>
      </c>
      <c r="Q863" s="228">
        <v>0</v>
      </c>
      <c r="R863" s="228">
        <f>Q863*H863</f>
        <v>0</v>
      </c>
      <c r="S863" s="228">
        <v>0</v>
      </c>
      <c r="T863" s="229">
        <f>S863*H863</f>
        <v>0</v>
      </c>
      <c r="U863" s="39"/>
      <c r="V863" s="39"/>
      <c r="W863" s="39"/>
      <c r="X863" s="39"/>
      <c r="Y863" s="39"/>
      <c r="Z863" s="39"/>
      <c r="AA863" s="39"/>
      <c r="AB863" s="39"/>
      <c r="AC863" s="39"/>
      <c r="AD863" s="39"/>
      <c r="AE863" s="39"/>
      <c r="AR863" s="230" t="s">
        <v>301</v>
      </c>
      <c r="AT863" s="230" t="s">
        <v>170</v>
      </c>
      <c r="AU863" s="230" t="s">
        <v>87</v>
      </c>
      <c r="AY863" s="18" t="s">
        <v>167</v>
      </c>
      <c r="BE863" s="231">
        <f>IF(N863="základní",J863,0)</f>
        <v>0</v>
      </c>
      <c r="BF863" s="231">
        <f>IF(N863="snížená",J863,0)</f>
        <v>0</v>
      </c>
      <c r="BG863" s="231">
        <f>IF(N863="zákl. přenesená",J863,0)</f>
        <v>0</v>
      </c>
      <c r="BH863" s="231">
        <f>IF(N863="sníž. přenesená",J863,0)</f>
        <v>0</v>
      </c>
      <c r="BI863" s="231">
        <f>IF(N863="nulová",J863,0)</f>
        <v>0</v>
      </c>
      <c r="BJ863" s="18" t="s">
        <v>85</v>
      </c>
      <c r="BK863" s="231">
        <f>ROUND(I863*H863,2)</f>
        <v>0</v>
      </c>
      <c r="BL863" s="18" t="s">
        <v>301</v>
      </c>
      <c r="BM863" s="230" t="s">
        <v>1077</v>
      </c>
    </row>
    <row r="864" s="2" customFormat="1">
      <c r="A864" s="39"/>
      <c r="B864" s="40"/>
      <c r="C864" s="41"/>
      <c r="D864" s="232" t="s">
        <v>177</v>
      </c>
      <c r="E864" s="41"/>
      <c r="F864" s="233" t="s">
        <v>1078</v>
      </c>
      <c r="G864" s="41"/>
      <c r="H864" s="41"/>
      <c r="I864" s="137"/>
      <c r="J864" s="41"/>
      <c r="K864" s="41"/>
      <c r="L864" s="45"/>
      <c r="M864" s="234"/>
      <c r="N864" s="235"/>
      <c r="O864" s="85"/>
      <c r="P864" s="85"/>
      <c r="Q864" s="85"/>
      <c r="R864" s="85"/>
      <c r="S864" s="85"/>
      <c r="T864" s="86"/>
      <c r="U864" s="39"/>
      <c r="V864" s="39"/>
      <c r="W864" s="39"/>
      <c r="X864" s="39"/>
      <c r="Y864" s="39"/>
      <c r="Z864" s="39"/>
      <c r="AA864" s="39"/>
      <c r="AB864" s="39"/>
      <c r="AC864" s="39"/>
      <c r="AD864" s="39"/>
      <c r="AE864" s="39"/>
      <c r="AT864" s="18" t="s">
        <v>177</v>
      </c>
      <c r="AU864" s="18" t="s">
        <v>87</v>
      </c>
    </row>
    <row r="865" s="2" customFormat="1">
      <c r="A865" s="39"/>
      <c r="B865" s="40"/>
      <c r="C865" s="41"/>
      <c r="D865" s="232" t="s">
        <v>179</v>
      </c>
      <c r="E865" s="41"/>
      <c r="F865" s="236" t="s">
        <v>452</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179</v>
      </c>
      <c r="AU865" s="18" t="s">
        <v>87</v>
      </c>
    </row>
    <row r="866" s="12" customFormat="1" ht="22.8" customHeight="1">
      <c r="A866" s="12"/>
      <c r="B866" s="203"/>
      <c r="C866" s="204"/>
      <c r="D866" s="205" t="s">
        <v>76</v>
      </c>
      <c r="E866" s="217" t="s">
        <v>1079</v>
      </c>
      <c r="F866" s="217" t="s">
        <v>1080</v>
      </c>
      <c r="G866" s="204"/>
      <c r="H866" s="204"/>
      <c r="I866" s="207"/>
      <c r="J866" s="218">
        <f>BK866</f>
        <v>0</v>
      </c>
      <c r="K866" s="204"/>
      <c r="L866" s="209"/>
      <c r="M866" s="210"/>
      <c r="N866" s="211"/>
      <c r="O866" s="211"/>
      <c r="P866" s="212">
        <f>SUM(P867:P873)</f>
        <v>0</v>
      </c>
      <c r="Q866" s="211"/>
      <c r="R866" s="212">
        <f>SUM(R867:R873)</f>
        <v>0</v>
      </c>
      <c r="S866" s="211"/>
      <c r="T866" s="213">
        <f>SUM(T867:T873)</f>
        <v>0.36494999999999994</v>
      </c>
      <c r="U866" s="12"/>
      <c r="V866" s="12"/>
      <c r="W866" s="12"/>
      <c r="X866" s="12"/>
      <c r="Y866" s="12"/>
      <c r="Z866" s="12"/>
      <c r="AA866" s="12"/>
      <c r="AB866" s="12"/>
      <c r="AC866" s="12"/>
      <c r="AD866" s="12"/>
      <c r="AE866" s="12"/>
      <c r="AR866" s="214" t="s">
        <v>87</v>
      </c>
      <c r="AT866" s="215" t="s">
        <v>76</v>
      </c>
      <c r="AU866" s="215" t="s">
        <v>85</v>
      </c>
      <c r="AY866" s="214" t="s">
        <v>167</v>
      </c>
      <c r="BK866" s="216">
        <f>SUM(BK867:BK873)</f>
        <v>0</v>
      </c>
    </row>
    <row r="867" s="2" customFormat="1" ht="24" customHeight="1">
      <c r="A867" s="39"/>
      <c r="B867" s="40"/>
      <c r="C867" s="219" t="s">
        <v>1081</v>
      </c>
      <c r="D867" s="219" t="s">
        <v>170</v>
      </c>
      <c r="E867" s="220" t="s">
        <v>1082</v>
      </c>
      <c r="F867" s="221" t="s">
        <v>1083</v>
      </c>
      <c r="G867" s="222" t="s">
        <v>173</v>
      </c>
      <c r="H867" s="223">
        <v>24.329999999999998</v>
      </c>
      <c r="I867" s="224"/>
      <c r="J867" s="225">
        <f>ROUND(I867*H867,2)</f>
        <v>0</v>
      </c>
      <c r="K867" s="221" t="s">
        <v>174</v>
      </c>
      <c r="L867" s="45"/>
      <c r="M867" s="226" t="s">
        <v>40</v>
      </c>
      <c r="N867" s="227" t="s">
        <v>48</v>
      </c>
      <c r="O867" s="85"/>
      <c r="P867" s="228">
        <f>O867*H867</f>
        <v>0</v>
      </c>
      <c r="Q867" s="228">
        <v>0</v>
      </c>
      <c r="R867" s="228">
        <f>Q867*H867</f>
        <v>0</v>
      </c>
      <c r="S867" s="228">
        <v>0.014999999999999999</v>
      </c>
      <c r="T867" s="229">
        <f>S867*H867</f>
        <v>0.36494999999999994</v>
      </c>
      <c r="U867" s="39"/>
      <c r="V867" s="39"/>
      <c r="W867" s="39"/>
      <c r="X867" s="39"/>
      <c r="Y867" s="39"/>
      <c r="Z867" s="39"/>
      <c r="AA867" s="39"/>
      <c r="AB867" s="39"/>
      <c r="AC867" s="39"/>
      <c r="AD867" s="39"/>
      <c r="AE867" s="39"/>
      <c r="AR867" s="230" t="s">
        <v>301</v>
      </c>
      <c r="AT867" s="230" t="s">
        <v>170</v>
      </c>
      <c r="AU867" s="230" t="s">
        <v>87</v>
      </c>
      <c r="AY867" s="18" t="s">
        <v>167</v>
      </c>
      <c r="BE867" s="231">
        <f>IF(N867="základní",J867,0)</f>
        <v>0</v>
      </c>
      <c r="BF867" s="231">
        <f>IF(N867="snížená",J867,0)</f>
        <v>0</v>
      </c>
      <c r="BG867" s="231">
        <f>IF(N867="zákl. přenesená",J867,0)</f>
        <v>0</v>
      </c>
      <c r="BH867" s="231">
        <f>IF(N867="sníž. přenesená",J867,0)</f>
        <v>0</v>
      </c>
      <c r="BI867" s="231">
        <f>IF(N867="nulová",J867,0)</f>
        <v>0</v>
      </c>
      <c r="BJ867" s="18" t="s">
        <v>85</v>
      </c>
      <c r="BK867" s="231">
        <f>ROUND(I867*H867,2)</f>
        <v>0</v>
      </c>
      <c r="BL867" s="18" t="s">
        <v>301</v>
      </c>
      <c r="BM867" s="230" t="s">
        <v>1084</v>
      </c>
    </row>
    <row r="868" s="2" customFormat="1">
      <c r="A868" s="39"/>
      <c r="B868" s="40"/>
      <c r="C868" s="41"/>
      <c r="D868" s="232" t="s">
        <v>177</v>
      </c>
      <c r="E868" s="41"/>
      <c r="F868" s="233" t="s">
        <v>1085</v>
      </c>
      <c r="G868" s="41"/>
      <c r="H868" s="41"/>
      <c r="I868" s="137"/>
      <c r="J868" s="41"/>
      <c r="K868" s="41"/>
      <c r="L868" s="45"/>
      <c r="M868" s="234"/>
      <c r="N868" s="235"/>
      <c r="O868" s="85"/>
      <c r="P868" s="85"/>
      <c r="Q868" s="85"/>
      <c r="R868" s="85"/>
      <c r="S868" s="85"/>
      <c r="T868" s="86"/>
      <c r="U868" s="39"/>
      <c r="V868" s="39"/>
      <c r="W868" s="39"/>
      <c r="X868" s="39"/>
      <c r="Y868" s="39"/>
      <c r="Z868" s="39"/>
      <c r="AA868" s="39"/>
      <c r="AB868" s="39"/>
      <c r="AC868" s="39"/>
      <c r="AD868" s="39"/>
      <c r="AE868" s="39"/>
      <c r="AT868" s="18" t="s">
        <v>177</v>
      </c>
      <c r="AU868" s="18" t="s">
        <v>87</v>
      </c>
    </row>
    <row r="869" s="13" customFormat="1">
      <c r="A869" s="13"/>
      <c r="B869" s="237"/>
      <c r="C869" s="238"/>
      <c r="D869" s="232" t="s">
        <v>181</v>
      </c>
      <c r="E869" s="239" t="s">
        <v>40</v>
      </c>
      <c r="F869" s="240" t="s">
        <v>210</v>
      </c>
      <c r="G869" s="238"/>
      <c r="H869" s="239" t="s">
        <v>40</v>
      </c>
      <c r="I869" s="241"/>
      <c r="J869" s="238"/>
      <c r="K869" s="238"/>
      <c r="L869" s="242"/>
      <c r="M869" s="243"/>
      <c r="N869" s="244"/>
      <c r="O869" s="244"/>
      <c r="P869" s="244"/>
      <c r="Q869" s="244"/>
      <c r="R869" s="244"/>
      <c r="S869" s="244"/>
      <c r="T869" s="245"/>
      <c r="U869" s="13"/>
      <c r="V869" s="13"/>
      <c r="W869" s="13"/>
      <c r="X869" s="13"/>
      <c r="Y869" s="13"/>
      <c r="Z869" s="13"/>
      <c r="AA869" s="13"/>
      <c r="AB869" s="13"/>
      <c r="AC869" s="13"/>
      <c r="AD869" s="13"/>
      <c r="AE869" s="13"/>
      <c r="AT869" s="246" t="s">
        <v>181</v>
      </c>
      <c r="AU869" s="246" t="s">
        <v>87</v>
      </c>
      <c r="AV869" s="13" t="s">
        <v>85</v>
      </c>
      <c r="AW869" s="13" t="s">
        <v>38</v>
      </c>
      <c r="AX869" s="13" t="s">
        <v>77</v>
      </c>
      <c r="AY869" s="246" t="s">
        <v>167</v>
      </c>
    </row>
    <row r="870" s="14" customFormat="1">
      <c r="A870" s="14"/>
      <c r="B870" s="247"/>
      <c r="C870" s="248"/>
      <c r="D870" s="232" t="s">
        <v>181</v>
      </c>
      <c r="E870" s="249" t="s">
        <v>40</v>
      </c>
      <c r="F870" s="250" t="s">
        <v>287</v>
      </c>
      <c r="G870" s="248"/>
      <c r="H870" s="251">
        <v>8.5800000000000001</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181</v>
      </c>
      <c r="AU870" s="257" t="s">
        <v>87</v>
      </c>
      <c r="AV870" s="14" t="s">
        <v>87</v>
      </c>
      <c r="AW870" s="14" t="s">
        <v>38</v>
      </c>
      <c r="AX870" s="14" t="s">
        <v>77</v>
      </c>
      <c r="AY870" s="257" t="s">
        <v>167</v>
      </c>
    </row>
    <row r="871" s="13" customFormat="1">
      <c r="A871" s="13"/>
      <c r="B871" s="237"/>
      <c r="C871" s="238"/>
      <c r="D871" s="232" t="s">
        <v>181</v>
      </c>
      <c r="E871" s="239" t="s">
        <v>40</v>
      </c>
      <c r="F871" s="240" t="s">
        <v>208</v>
      </c>
      <c r="G871" s="238"/>
      <c r="H871" s="239" t="s">
        <v>40</v>
      </c>
      <c r="I871" s="241"/>
      <c r="J871" s="238"/>
      <c r="K871" s="238"/>
      <c r="L871" s="242"/>
      <c r="M871" s="243"/>
      <c r="N871" s="244"/>
      <c r="O871" s="244"/>
      <c r="P871" s="244"/>
      <c r="Q871" s="244"/>
      <c r="R871" s="244"/>
      <c r="S871" s="244"/>
      <c r="T871" s="245"/>
      <c r="U871" s="13"/>
      <c r="V871" s="13"/>
      <c r="W871" s="13"/>
      <c r="X871" s="13"/>
      <c r="Y871" s="13"/>
      <c r="Z871" s="13"/>
      <c r="AA871" s="13"/>
      <c r="AB871" s="13"/>
      <c r="AC871" s="13"/>
      <c r="AD871" s="13"/>
      <c r="AE871" s="13"/>
      <c r="AT871" s="246" t="s">
        <v>181</v>
      </c>
      <c r="AU871" s="246" t="s">
        <v>87</v>
      </c>
      <c r="AV871" s="13" t="s">
        <v>85</v>
      </c>
      <c r="AW871" s="13" t="s">
        <v>38</v>
      </c>
      <c r="AX871" s="13" t="s">
        <v>77</v>
      </c>
      <c r="AY871" s="246" t="s">
        <v>167</v>
      </c>
    </row>
    <row r="872" s="14" customFormat="1">
      <c r="A872" s="14"/>
      <c r="B872" s="247"/>
      <c r="C872" s="248"/>
      <c r="D872" s="232" t="s">
        <v>181</v>
      </c>
      <c r="E872" s="249" t="s">
        <v>40</v>
      </c>
      <c r="F872" s="250" t="s">
        <v>285</v>
      </c>
      <c r="G872" s="248"/>
      <c r="H872" s="251">
        <v>15.75</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181</v>
      </c>
      <c r="AU872" s="257" t="s">
        <v>87</v>
      </c>
      <c r="AV872" s="14" t="s">
        <v>87</v>
      </c>
      <c r="AW872" s="14" t="s">
        <v>38</v>
      </c>
      <c r="AX872" s="14" t="s">
        <v>77</v>
      </c>
      <c r="AY872" s="257" t="s">
        <v>167</v>
      </c>
    </row>
    <row r="873" s="15" customFormat="1">
      <c r="A873" s="15"/>
      <c r="B873" s="258"/>
      <c r="C873" s="259"/>
      <c r="D873" s="232" t="s">
        <v>181</v>
      </c>
      <c r="E873" s="260" t="s">
        <v>40</v>
      </c>
      <c r="F873" s="261" t="s">
        <v>184</v>
      </c>
      <c r="G873" s="259"/>
      <c r="H873" s="262">
        <v>24.329999999999998</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181</v>
      </c>
      <c r="AU873" s="268" t="s">
        <v>87</v>
      </c>
      <c r="AV873" s="15" t="s">
        <v>175</v>
      </c>
      <c r="AW873" s="15" t="s">
        <v>38</v>
      </c>
      <c r="AX873" s="15" t="s">
        <v>85</v>
      </c>
      <c r="AY873" s="268" t="s">
        <v>167</v>
      </c>
    </row>
    <row r="874" s="12" customFormat="1" ht="22.8" customHeight="1">
      <c r="A874" s="12"/>
      <c r="B874" s="203"/>
      <c r="C874" s="204"/>
      <c r="D874" s="205" t="s">
        <v>76</v>
      </c>
      <c r="E874" s="217" t="s">
        <v>1086</v>
      </c>
      <c r="F874" s="217" t="s">
        <v>1087</v>
      </c>
      <c r="G874" s="204"/>
      <c r="H874" s="204"/>
      <c r="I874" s="207"/>
      <c r="J874" s="218">
        <f>BK874</f>
        <v>0</v>
      </c>
      <c r="K874" s="204"/>
      <c r="L874" s="209"/>
      <c r="M874" s="210"/>
      <c r="N874" s="211"/>
      <c r="O874" s="211"/>
      <c r="P874" s="212">
        <f>SUM(P875:P945)</f>
        <v>0</v>
      </c>
      <c r="Q874" s="211"/>
      <c r="R874" s="212">
        <f>SUM(R875:R945)</f>
        <v>0.086419839999999998</v>
      </c>
      <c r="S874" s="211"/>
      <c r="T874" s="213">
        <f>SUM(T875:T945)</f>
        <v>0.088739999999999999</v>
      </c>
      <c r="U874" s="12"/>
      <c r="V874" s="12"/>
      <c r="W874" s="12"/>
      <c r="X874" s="12"/>
      <c r="Y874" s="12"/>
      <c r="Z874" s="12"/>
      <c r="AA874" s="12"/>
      <c r="AB874" s="12"/>
      <c r="AC874" s="12"/>
      <c r="AD874" s="12"/>
      <c r="AE874" s="12"/>
      <c r="AR874" s="214" t="s">
        <v>87</v>
      </c>
      <c r="AT874" s="215" t="s">
        <v>76</v>
      </c>
      <c r="AU874" s="215" t="s">
        <v>85</v>
      </c>
      <c r="AY874" s="214" t="s">
        <v>167</v>
      </c>
      <c r="BK874" s="216">
        <f>SUM(BK875:BK945)</f>
        <v>0</v>
      </c>
    </row>
    <row r="875" s="2" customFormat="1" ht="16.5" customHeight="1">
      <c r="A875" s="39"/>
      <c r="B875" s="40"/>
      <c r="C875" s="219" t="s">
        <v>1088</v>
      </c>
      <c r="D875" s="219" t="s">
        <v>170</v>
      </c>
      <c r="E875" s="220" t="s">
        <v>1089</v>
      </c>
      <c r="F875" s="221" t="s">
        <v>1090</v>
      </c>
      <c r="G875" s="222" t="s">
        <v>173</v>
      </c>
      <c r="H875" s="223">
        <v>24.329999999999998</v>
      </c>
      <c r="I875" s="224"/>
      <c r="J875" s="225">
        <f>ROUND(I875*H875,2)</f>
        <v>0</v>
      </c>
      <c r="K875" s="221" t="s">
        <v>174</v>
      </c>
      <c r="L875" s="45"/>
      <c r="M875" s="226" t="s">
        <v>40</v>
      </c>
      <c r="N875" s="227" t="s">
        <v>48</v>
      </c>
      <c r="O875" s="85"/>
      <c r="P875" s="228">
        <f>O875*H875</f>
        <v>0</v>
      </c>
      <c r="Q875" s="228">
        <v>0</v>
      </c>
      <c r="R875" s="228">
        <f>Q875*H875</f>
        <v>0</v>
      </c>
      <c r="S875" s="228">
        <v>0</v>
      </c>
      <c r="T875" s="229">
        <f>S875*H875</f>
        <v>0</v>
      </c>
      <c r="U875" s="39"/>
      <c r="V875" s="39"/>
      <c r="W875" s="39"/>
      <c r="X875" s="39"/>
      <c r="Y875" s="39"/>
      <c r="Z875" s="39"/>
      <c r="AA875" s="39"/>
      <c r="AB875" s="39"/>
      <c r="AC875" s="39"/>
      <c r="AD875" s="39"/>
      <c r="AE875" s="39"/>
      <c r="AR875" s="230" t="s">
        <v>301</v>
      </c>
      <c r="AT875" s="230" t="s">
        <v>170</v>
      </c>
      <c r="AU875" s="230" t="s">
        <v>87</v>
      </c>
      <c r="AY875" s="18" t="s">
        <v>167</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301</v>
      </c>
      <c r="BM875" s="230" t="s">
        <v>1091</v>
      </c>
    </row>
    <row r="876" s="2" customFormat="1">
      <c r="A876" s="39"/>
      <c r="B876" s="40"/>
      <c r="C876" s="41"/>
      <c r="D876" s="232" t="s">
        <v>177</v>
      </c>
      <c r="E876" s="41"/>
      <c r="F876" s="233" t="s">
        <v>1092</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177</v>
      </c>
      <c r="AU876" s="18" t="s">
        <v>87</v>
      </c>
    </row>
    <row r="877" s="2" customFormat="1">
      <c r="A877" s="39"/>
      <c r="B877" s="40"/>
      <c r="C877" s="41"/>
      <c r="D877" s="232" t="s">
        <v>179</v>
      </c>
      <c r="E877" s="41"/>
      <c r="F877" s="236" t="s">
        <v>1093</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179</v>
      </c>
      <c r="AU877" s="18" t="s">
        <v>87</v>
      </c>
    </row>
    <row r="878" s="13" customFormat="1">
      <c r="A878" s="13"/>
      <c r="B878" s="237"/>
      <c r="C878" s="238"/>
      <c r="D878" s="232" t="s">
        <v>181</v>
      </c>
      <c r="E878" s="239" t="s">
        <v>40</v>
      </c>
      <c r="F878" s="240" t="s">
        <v>210</v>
      </c>
      <c r="G878" s="238"/>
      <c r="H878" s="239" t="s">
        <v>40</v>
      </c>
      <c r="I878" s="241"/>
      <c r="J878" s="238"/>
      <c r="K878" s="238"/>
      <c r="L878" s="242"/>
      <c r="M878" s="243"/>
      <c r="N878" s="244"/>
      <c r="O878" s="244"/>
      <c r="P878" s="244"/>
      <c r="Q878" s="244"/>
      <c r="R878" s="244"/>
      <c r="S878" s="244"/>
      <c r="T878" s="245"/>
      <c r="U878" s="13"/>
      <c r="V878" s="13"/>
      <c r="W878" s="13"/>
      <c r="X878" s="13"/>
      <c r="Y878" s="13"/>
      <c r="Z878" s="13"/>
      <c r="AA878" s="13"/>
      <c r="AB878" s="13"/>
      <c r="AC878" s="13"/>
      <c r="AD878" s="13"/>
      <c r="AE878" s="13"/>
      <c r="AT878" s="246" t="s">
        <v>181</v>
      </c>
      <c r="AU878" s="246" t="s">
        <v>87</v>
      </c>
      <c r="AV878" s="13" t="s">
        <v>85</v>
      </c>
      <c r="AW878" s="13" t="s">
        <v>38</v>
      </c>
      <c r="AX878" s="13" t="s">
        <v>77</v>
      </c>
      <c r="AY878" s="246" t="s">
        <v>167</v>
      </c>
    </row>
    <row r="879" s="14" customFormat="1">
      <c r="A879" s="14"/>
      <c r="B879" s="247"/>
      <c r="C879" s="248"/>
      <c r="D879" s="232" t="s">
        <v>181</v>
      </c>
      <c r="E879" s="249" t="s">
        <v>40</v>
      </c>
      <c r="F879" s="250" t="s">
        <v>287</v>
      </c>
      <c r="G879" s="248"/>
      <c r="H879" s="251">
        <v>8.5800000000000001</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181</v>
      </c>
      <c r="AU879" s="257" t="s">
        <v>87</v>
      </c>
      <c r="AV879" s="14" t="s">
        <v>87</v>
      </c>
      <c r="AW879" s="14" t="s">
        <v>38</v>
      </c>
      <c r="AX879" s="14" t="s">
        <v>77</v>
      </c>
      <c r="AY879" s="257" t="s">
        <v>167</v>
      </c>
    </row>
    <row r="880" s="13" customFormat="1">
      <c r="A880" s="13"/>
      <c r="B880" s="237"/>
      <c r="C880" s="238"/>
      <c r="D880" s="232" t="s">
        <v>181</v>
      </c>
      <c r="E880" s="239" t="s">
        <v>40</v>
      </c>
      <c r="F880" s="240" t="s">
        <v>208</v>
      </c>
      <c r="G880" s="238"/>
      <c r="H880" s="239" t="s">
        <v>40</v>
      </c>
      <c r="I880" s="241"/>
      <c r="J880" s="238"/>
      <c r="K880" s="238"/>
      <c r="L880" s="242"/>
      <c r="M880" s="243"/>
      <c r="N880" s="244"/>
      <c r="O880" s="244"/>
      <c r="P880" s="244"/>
      <c r="Q880" s="244"/>
      <c r="R880" s="244"/>
      <c r="S880" s="244"/>
      <c r="T880" s="245"/>
      <c r="U880" s="13"/>
      <c r="V880" s="13"/>
      <c r="W880" s="13"/>
      <c r="X880" s="13"/>
      <c r="Y880" s="13"/>
      <c r="Z880" s="13"/>
      <c r="AA880" s="13"/>
      <c r="AB880" s="13"/>
      <c r="AC880" s="13"/>
      <c r="AD880" s="13"/>
      <c r="AE880" s="13"/>
      <c r="AT880" s="246" t="s">
        <v>181</v>
      </c>
      <c r="AU880" s="246" t="s">
        <v>87</v>
      </c>
      <c r="AV880" s="13" t="s">
        <v>85</v>
      </c>
      <c r="AW880" s="13" t="s">
        <v>38</v>
      </c>
      <c r="AX880" s="13" t="s">
        <v>77</v>
      </c>
      <c r="AY880" s="246" t="s">
        <v>167</v>
      </c>
    </row>
    <row r="881" s="14" customFormat="1">
      <c r="A881" s="14"/>
      <c r="B881" s="247"/>
      <c r="C881" s="248"/>
      <c r="D881" s="232" t="s">
        <v>181</v>
      </c>
      <c r="E881" s="249" t="s">
        <v>40</v>
      </c>
      <c r="F881" s="250" t="s">
        <v>285</v>
      </c>
      <c r="G881" s="248"/>
      <c r="H881" s="251">
        <v>15.75</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181</v>
      </c>
      <c r="AU881" s="257" t="s">
        <v>87</v>
      </c>
      <c r="AV881" s="14" t="s">
        <v>87</v>
      </c>
      <c r="AW881" s="14" t="s">
        <v>38</v>
      </c>
      <c r="AX881" s="14" t="s">
        <v>77</v>
      </c>
      <c r="AY881" s="257" t="s">
        <v>167</v>
      </c>
    </row>
    <row r="882" s="15" customFormat="1">
      <c r="A882" s="15"/>
      <c r="B882" s="258"/>
      <c r="C882" s="259"/>
      <c r="D882" s="232" t="s">
        <v>181</v>
      </c>
      <c r="E882" s="260" t="s">
        <v>40</v>
      </c>
      <c r="F882" s="261" t="s">
        <v>184</v>
      </c>
      <c r="G882" s="259"/>
      <c r="H882" s="262">
        <v>24.329999999999998</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181</v>
      </c>
      <c r="AU882" s="268" t="s">
        <v>87</v>
      </c>
      <c r="AV882" s="15" t="s">
        <v>175</v>
      </c>
      <c r="AW882" s="15" t="s">
        <v>38</v>
      </c>
      <c r="AX882" s="15" t="s">
        <v>85</v>
      </c>
      <c r="AY882" s="268" t="s">
        <v>167</v>
      </c>
    </row>
    <row r="883" s="2" customFormat="1" ht="16.5" customHeight="1">
      <c r="A883" s="39"/>
      <c r="B883" s="40"/>
      <c r="C883" s="219" t="s">
        <v>1094</v>
      </c>
      <c r="D883" s="219" t="s">
        <v>170</v>
      </c>
      <c r="E883" s="220" t="s">
        <v>1095</v>
      </c>
      <c r="F883" s="221" t="s">
        <v>1096</v>
      </c>
      <c r="G883" s="222" t="s">
        <v>173</v>
      </c>
      <c r="H883" s="223">
        <v>24.329999999999998</v>
      </c>
      <c r="I883" s="224"/>
      <c r="J883" s="225">
        <f>ROUND(I883*H883,2)</f>
        <v>0</v>
      </c>
      <c r="K883" s="221" t="s">
        <v>174</v>
      </c>
      <c r="L883" s="45"/>
      <c r="M883" s="226" t="s">
        <v>40</v>
      </c>
      <c r="N883" s="227" t="s">
        <v>48</v>
      </c>
      <c r="O883" s="85"/>
      <c r="P883" s="228">
        <f>O883*H883</f>
        <v>0</v>
      </c>
      <c r="Q883" s="228">
        <v>0</v>
      </c>
      <c r="R883" s="228">
        <f>Q883*H883</f>
        <v>0</v>
      </c>
      <c r="S883" s="228">
        <v>0</v>
      </c>
      <c r="T883" s="229">
        <f>S883*H883</f>
        <v>0</v>
      </c>
      <c r="U883" s="39"/>
      <c r="V883" s="39"/>
      <c r="W883" s="39"/>
      <c r="X883" s="39"/>
      <c r="Y883" s="39"/>
      <c r="Z883" s="39"/>
      <c r="AA883" s="39"/>
      <c r="AB883" s="39"/>
      <c r="AC883" s="39"/>
      <c r="AD883" s="39"/>
      <c r="AE883" s="39"/>
      <c r="AR883" s="230" t="s">
        <v>301</v>
      </c>
      <c r="AT883" s="230" t="s">
        <v>170</v>
      </c>
      <c r="AU883" s="230" t="s">
        <v>87</v>
      </c>
      <c r="AY883" s="18" t="s">
        <v>167</v>
      </c>
      <c r="BE883" s="231">
        <f>IF(N883="základní",J883,0)</f>
        <v>0</v>
      </c>
      <c r="BF883" s="231">
        <f>IF(N883="snížená",J883,0)</f>
        <v>0</v>
      </c>
      <c r="BG883" s="231">
        <f>IF(N883="zákl. přenesená",J883,0)</f>
        <v>0</v>
      </c>
      <c r="BH883" s="231">
        <f>IF(N883="sníž. přenesená",J883,0)</f>
        <v>0</v>
      </c>
      <c r="BI883" s="231">
        <f>IF(N883="nulová",J883,0)</f>
        <v>0</v>
      </c>
      <c r="BJ883" s="18" t="s">
        <v>85</v>
      </c>
      <c r="BK883" s="231">
        <f>ROUND(I883*H883,2)</f>
        <v>0</v>
      </c>
      <c r="BL883" s="18" t="s">
        <v>301</v>
      </c>
      <c r="BM883" s="230" t="s">
        <v>1097</v>
      </c>
    </row>
    <row r="884" s="2" customFormat="1">
      <c r="A884" s="39"/>
      <c r="B884" s="40"/>
      <c r="C884" s="41"/>
      <c r="D884" s="232" t="s">
        <v>177</v>
      </c>
      <c r="E884" s="41"/>
      <c r="F884" s="233" t="s">
        <v>1098</v>
      </c>
      <c r="G884" s="41"/>
      <c r="H884" s="41"/>
      <c r="I884" s="137"/>
      <c r="J884" s="41"/>
      <c r="K884" s="41"/>
      <c r="L884" s="45"/>
      <c r="M884" s="234"/>
      <c r="N884" s="235"/>
      <c r="O884" s="85"/>
      <c r="P884" s="85"/>
      <c r="Q884" s="85"/>
      <c r="R884" s="85"/>
      <c r="S884" s="85"/>
      <c r="T884" s="86"/>
      <c r="U884" s="39"/>
      <c r="V884" s="39"/>
      <c r="W884" s="39"/>
      <c r="X884" s="39"/>
      <c r="Y884" s="39"/>
      <c r="Z884" s="39"/>
      <c r="AA884" s="39"/>
      <c r="AB884" s="39"/>
      <c r="AC884" s="39"/>
      <c r="AD884" s="39"/>
      <c r="AE884" s="39"/>
      <c r="AT884" s="18" t="s">
        <v>177</v>
      </c>
      <c r="AU884" s="18" t="s">
        <v>87</v>
      </c>
    </row>
    <row r="885" s="2" customFormat="1">
      <c r="A885" s="39"/>
      <c r="B885" s="40"/>
      <c r="C885" s="41"/>
      <c r="D885" s="232" t="s">
        <v>179</v>
      </c>
      <c r="E885" s="41"/>
      <c r="F885" s="236" t="s">
        <v>1093</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179</v>
      </c>
      <c r="AU885" s="18" t="s">
        <v>87</v>
      </c>
    </row>
    <row r="886" s="13" customFormat="1">
      <c r="A886" s="13"/>
      <c r="B886" s="237"/>
      <c r="C886" s="238"/>
      <c r="D886" s="232" t="s">
        <v>181</v>
      </c>
      <c r="E886" s="239" t="s">
        <v>40</v>
      </c>
      <c r="F886" s="240" t="s">
        <v>210</v>
      </c>
      <c r="G886" s="238"/>
      <c r="H886" s="239" t="s">
        <v>40</v>
      </c>
      <c r="I886" s="241"/>
      <c r="J886" s="238"/>
      <c r="K886" s="238"/>
      <c r="L886" s="242"/>
      <c r="M886" s="243"/>
      <c r="N886" s="244"/>
      <c r="O886" s="244"/>
      <c r="P886" s="244"/>
      <c r="Q886" s="244"/>
      <c r="R886" s="244"/>
      <c r="S886" s="244"/>
      <c r="T886" s="245"/>
      <c r="U886" s="13"/>
      <c r="V886" s="13"/>
      <c r="W886" s="13"/>
      <c r="X886" s="13"/>
      <c r="Y886" s="13"/>
      <c r="Z886" s="13"/>
      <c r="AA886" s="13"/>
      <c r="AB886" s="13"/>
      <c r="AC886" s="13"/>
      <c r="AD886" s="13"/>
      <c r="AE886" s="13"/>
      <c r="AT886" s="246" t="s">
        <v>181</v>
      </c>
      <c r="AU886" s="246" t="s">
        <v>87</v>
      </c>
      <c r="AV886" s="13" t="s">
        <v>85</v>
      </c>
      <c r="AW886" s="13" t="s">
        <v>38</v>
      </c>
      <c r="AX886" s="13" t="s">
        <v>77</v>
      </c>
      <c r="AY886" s="246" t="s">
        <v>167</v>
      </c>
    </row>
    <row r="887" s="14" customFormat="1">
      <c r="A887" s="14"/>
      <c r="B887" s="247"/>
      <c r="C887" s="248"/>
      <c r="D887" s="232" t="s">
        <v>181</v>
      </c>
      <c r="E887" s="249" t="s">
        <v>40</v>
      </c>
      <c r="F887" s="250" t="s">
        <v>287</v>
      </c>
      <c r="G887" s="248"/>
      <c r="H887" s="251">
        <v>8.5800000000000001</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181</v>
      </c>
      <c r="AU887" s="257" t="s">
        <v>87</v>
      </c>
      <c r="AV887" s="14" t="s">
        <v>87</v>
      </c>
      <c r="AW887" s="14" t="s">
        <v>38</v>
      </c>
      <c r="AX887" s="14" t="s">
        <v>77</v>
      </c>
      <c r="AY887" s="257" t="s">
        <v>167</v>
      </c>
    </row>
    <row r="888" s="13" customFormat="1">
      <c r="A888" s="13"/>
      <c r="B888" s="237"/>
      <c r="C888" s="238"/>
      <c r="D888" s="232" t="s">
        <v>181</v>
      </c>
      <c r="E888" s="239" t="s">
        <v>40</v>
      </c>
      <c r="F888" s="240" t="s">
        <v>208</v>
      </c>
      <c r="G888" s="238"/>
      <c r="H888" s="239" t="s">
        <v>40</v>
      </c>
      <c r="I888" s="241"/>
      <c r="J888" s="238"/>
      <c r="K888" s="238"/>
      <c r="L888" s="242"/>
      <c r="M888" s="243"/>
      <c r="N888" s="244"/>
      <c r="O888" s="244"/>
      <c r="P888" s="244"/>
      <c r="Q888" s="244"/>
      <c r="R888" s="244"/>
      <c r="S888" s="244"/>
      <c r="T888" s="245"/>
      <c r="U888" s="13"/>
      <c r="V888" s="13"/>
      <c r="W888" s="13"/>
      <c r="X888" s="13"/>
      <c r="Y888" s="13"/>
      <c r="Z888" s="13"/>
      <c r="AA888" s="13"/>
      <c r="AB888" s="13"/>
      <c r="AC888" s="13"/>
      <c r="AD888" s="13"/>
      <c r="AE888" s="13"/>
      <c r="AT888" s="246" t="s">
        <v>181</v>
      </c>
      <c r="AU888" s="246" t="s">
        <v>87</v>
      </c>
      <c r="AV888" s="13" t="s">
        <v>85</v>
      </c>
      <c r="AW888" s="13" t="s">
        <v>38</v>
      </c>
      <c r="AX888" s="13" t="s">
        <v>77</v>
      </c>
      <c r="AY888" s="246" t="s">
        <v>167</v>
      </c>
    </row>
    <row r="889" s="14" customFormat="1">
      <c r="A889" s="14"/>
      <c r="B889" s="247"/>
      <c r="C889" s="248"/>
      <c r="D889" s="232" t="s">
        <v>181</v>
      </c>
      <c r="E889" s="249" t="s">
        <v>40</v>
      </c>
      <c r="F889" s="250" t="s">
        <v>285</v>
      </c>
      <c r="G889" s="248"/>
      <c r="H889" s="251">
        <v>15.75</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181</v>
      </c>
      <c r="AU889" s="257" t="s">
        <v>87</v>
      </c>
      <c r="AV889" s="14" t="s">
        <v>87</v>
      </c>
      <c r="AW889" s="14" t="s">
        <v>38</v>
      </c>
      <c r="AX889" s="14" t="s">
        <v>77</v>
      </c>
      <c r="AY889" s="257" t="s">
        <v>167</v>
      </c>
    </row>
    <row r="890" s="15" customFormat="1">
      <c r="A890" s="15"/>
      <c r="B890" s="258"/>
      <c r="C890" s="259"/>
      <c r="D890" s="232" t="s">
        <v>181</v>
      </c>
      <c r="E890" s="260" t="s">
        <v>40</v>
      </c>
      <c r="F890" s="261" t="s">
        <v>184</v>
      </c>
      <c r="G890" s="259"/>
      <c r="H890" s="262">
        <v>24.329999999999998</v>
      </c>
      <c r="I890" s="263"/>
      <c r="J890" s="259"/>
      <c r="K890" s="259"/>
      <c r="L890" s="264"/>
      <c r="M890" s="265"/>
      <c r="N890" s="266"/>
      <c r="O890" s="266"/>
      <c r="P890" s="266"/>
      <c r="Q890" s="266"/>
      <c r="R890" s="266"/>
      <c r="S890" s="266"/>
      <c r="T890" s="267"/>
      <c r="U890" s="15"/>
      <c r="V890" s="15"/>
      <c r="W890" s="15"/>
      <c r="X890" s="15"/>
      <c r="Y890" s="15"/>
      <c r="Z890" s="15"/>
      <c r="AA890" s="15"/>
      <c r="AB890" s="15"/>
      <c r="AC890" s="15"/>
      <c r="AD890" s="15"/>
      <c r="AE890" s="15"/>
      <c r="AT890" s="268" t="s">
        <v>181</v>
      </c>
      <c r="AU890" s="268" t="s">
        <v>87</v>
      </c>
      <c r="AV890" s="15" t="s">
        <v>175</v>
      </c>
      <c r="AW890" s="15" t="s">
        <v>38</v>
      </c>
      <c r="AX890" s="15" t="s">
        <v>85</v>
      </c>
      <c r="AY890" s="268" t="s">
        <v>167</v>
      </c>
    </row>
    <row r="891" s="2" customFormat="1" ht="24" customHeight="1">
      <c r="A891" s="39"/>
      <c r="B891" s="40"/>
      <c r="C891" s="219" t="s">
        <v>1099</v>
      </c>
      <c r="D891" s="219" t="s">
        <v>170</v>
      </c>
      <c r="E891" s="220" t="s">
        <v>1100</v>
      </c>
      <c r="F891" s="221" t="s">
        <v>1101</v>
      </c>
      <c r="G891" s="222" t="s">
        <v>173</v>
      </c>
      <c r="H891" s="223">
        <v>24.329999999999998</v>
      </c>
      <c r="I891" s="224"/>
      <c r="J891" s="225">
        <f>ROUND(I891*H891,2)</f>
        <v>0</v>
      </c>
      <c r="K891" s="221" t="s">
        <v>174</v>
      </c>
      <c r="L891" s="45"/>
      <c r="M891" s="226" t="s">
        <v>40</v>
      </c>
      <c r="N891" s="227" t="s">
        <v>48</v>
      </c>
      <c r="O891" s="85"/>
      <c r="P891" s="228">
        <f>O891*H891</f>
        <v>0</v>
      </c>
      <c r="Q891" s="228">
        <v>6.9999999999999994E-05</v>
      </c>
      <c r="R891" s="228">
        <f>Q891*H891</f>
        <v>0.0017030999999999997</v>
      </c>
      <c r="S891" s="228">
        <v>0</v>
      </c>
      <c r="T891" s="229">
        <f>S891*H891</f>
        <v>0</v>
      </c>
      <c r="U891" s="39"/>
      <c r="V891" s="39"/>
      <c r="W891" s="39"/>
      <c r="X891" s="39"/>
      <c r="Y891" s="39"/>
      <c r="Z891" s="39"/>
      <c r="AA891" s="39"/>
      <c r="AB891" s="39"/>
      <c r="AC891" s="39"/>
      <c r="AD891" s="39"/>
      <c r="AE891" s="39"/>
      <c r="AR891" s="230" t="s">
        <v>301</v>
      </c>
      <c r="AT891" s="230" t="s">
        <v>170</v>
      </c>
      <c r="AU891" s="230" t="s">
        <v>87</v>
      </c>
      <c r="AY891" s="18" t="s">
        <v>167</v>
      </c>
      <c r="BE891" s="231">
        <f>IF(N891="základní",J891,0)</f>
        <v>0</v>
      </c>
      <c r="BF891" s="231">
        <f>IF(N891="snížená",J891,0)</f>
        <v>0</v>
      </c>
      <c r="BG891" s="231">
        <f>IF(N891="zákl. přenesená",J891,0)</f>
        <v>0</v>
      </c>
      <c r="BH891" s="231">
        <f>IF(N891="sníž. přenesená",J891,0)</f>
        <v>0</v>
      </c>
      <c r="BI891" s="231">
        <f>IF(N891="nulová",J891,0)</f>
        <v>0</v>
      </c>
      <c r="BJ891" s="18" t="s">
        <v>85</v>
      </c>
      <c r="BK891" s="231">
        <f>ROUND(I891*H891,2)</f>
        <v>0</v>
      </c>
      <c r="BL891" s="18" t="s">
        <v>301</v>
      </c>
      <c r="BM891" s="230" t="s">
        <v>1102</v>
      </c>
    </row>
    <row r="892" s="2" customFormat="1">
      <c r="A892" s="39"/>
      <c r="B892" s="40"/>
      <c r="C892" s="41"/>
      <c r="D892" s="232" t="s">
        <v>177</v>
      </c>
      <c r="E892" s="41"/>
      <c r="F892" s="233" t="s">
        <v>1103</v>
      </c>
      <c r="G892" s="41"/>
      <c r="H892" s="41"/>
      <c r="I892" s="137"/>
      <c r="J892" s="41"/>
      <c r="K892" s="41"/>
      <c r="L892" s="45"/>
      <c r="M892" s="234"/>
      <c r="N892" s="235"/>
      <c r="O892" s="85"/>
      <c r="P892" s="85"/>
      <c r="Q892" s="85"/>
      <c r="R892" s="85"/>
      <c r="S892" s="85"/>
      <c r="T892" s="86"/>
      <c r="U892" s="39"/>
      <c r="V892" s="39"/>
      <c r="W892" s="39"/>
      <c r="X892" s="39"/>
      <c r="Y892" s="39"/>
      <c r="Z892" s="39"/>
      <c r="AA892" s="39"/>
      <c r="AB892" s="39"/>
      <c r="AC892" s="39"/>
      <c r="AD892" s="39"/>
      <c r="AE892" s="39"/>
      <c r="AT892" s="18" t="s">
        <v>177</v>
      </c>
      <c r="AU892" s="18" t="s">
        <v>87</v>
      </c>
    </row>
    <row r="893" s="2" customFormat="1">
      <c r="A893" s="39"/>
      <c r="B893" s="40"/>
      <c r="C893" s="41"/>
      <c r="D893" s="232" t="s">
        <v>179</v>
      </c>
      <c r="E893" s="41"/>
      <c r="F893" s="236" t="s">
        <v>1093</v>
      </c>
      <c r="G893" s="41"/>
      <c r="H893" s="41"/>
      <c r="I893" s="137"/>
      <c r="J893" s="41"/>
      <c r="K893" s="41"/>
      <c r="L893" s="45"/>
      <c r="M893" s="234"/>
      <c r="N893" s="235"/>
      <c r="O893" s="85"/>
      <c r="P893" s="85"/>
      <c r="Q893" s="85"/>
      <c r="R893" s="85"/>
      <c r="S893" s="85"/>
      <c r="T893" s="86"/>
      <c r="U893" s="39"/>
      <c r="V893" s="39"/>
      <c r="W893" s="39"/>
      <c r="X893" s="39"/>
      <c r="Y893" s="39"/>
      <c r="Z893" s="39"/>
      <c r="AA893" s="39"/>
      <c r="AB893" s="39"/>
      <c r="AC893" s="39"/>
      <c r="AD893" s="39"/>
      <c r="AE893" s="39"/>
      <c r="AT893" s="18" t="s">
        <v>179</v>
      </c>
      <c r="AU893" s="18" t="s">
        <v>87</v>
      </c>
    </row>
    <row r="894" s="13" customFormat="1">
      <c r="A894" s="13"/>
      <c r="B894" s="237"/>
      <c r="C894" s="238"/>
      <c r="D894" s="232" t="s">
        <v>181</v>
      </c>
      <c r="E894" s="239" t="s">
        <v>40</v>
      </c>
      <c r="F894" s="240" t="s">
        <v>210</v>
      </c>
      <c r="G894" s="238"/>
      <c r="H894" s="239" t="s">
        <v>40</v>
      </c>
      <c r="I894" s="241"/>
      <c r="J894" s="238"/>
      <c r="K894" s="238"/>
      <c r="L894" s="242"/>
      <c r="M894" s="243"/>
      <c r="N894" s="244"/>
      <c r="O894" s="244"/>
      <c r="P894" s="244"/>
      <c r="Q894" s="244"/>
      <c r="R894" s="244"/>
      <c r="S894" s="244"/>
      <c r="T894" s="245"/>
      <c r="U894" s="13"/>
      <c r="V894" s="13"/>
      <c r="W894" s="13"/>
      <c r="X894" s="13"/>
      <c r="Y894" s="13"/>
      <c r="Z894" s="13"/>
      <c r="AA894" s="13"/>
      <c r="AB894" s="13"/>
      <c r="AC894" s="13"/>
      <c r="AD894" s="13"/>
      <c r="AE894" s="13"/>
      <c r="AT894" s="246" t="s">
        <v>181</v>
      </c>
      <c r="AU894" s="246" t="s">
        <v>87</v>
      </c>
      <c r="AV894" s="13" t="s">
        <v>85</v>
      </c>
      <c r="AW894" s="13" t="s">
        <v>38</v>
      </c>
      <c r="AX894" s="13" t="s">
        <v>77</v>
      </c>
      <c r="AY894" s="246" t="s">
        <v>167</v>
      </c>
    </row>
    <row r="895" s="14" customFormat="1">
      <c r="A895" s="14"/>
      <c r="B895" s="247"/>
      <c r="C895" s="248"/>
      <c r="D895" s="232" t="s">
        <v>181</v>
      </c>
      <c r="E895" s="249" t="s">
        <v>40</v>
      </c>
      <c r="F895" s="250" t="s">
        <v>287</v>
      </c>
      <c r="G895" s="248"/>
      <c r="H895" s="251">
        <v>8.5800000000000001</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181</v>
      </c>
      <c r="AU895" s="257" t="s">
        <v>87</v>
      </c>
      <c r="AV895" s="14" t="s">
        <v>87</v>
      </c>
      <c r="AW895" s="14" t="s">
        <v>38</v>
      </c>
      <c r="AX895" s="14" t="s">
        <v>77</v>
      </c>
      <c r="AY895" s="257" t="s">
        <v>167</v>
      </c>
    </row>
    <row r="896" s="13" customFormat="1">
      <c r="A896" s="13"/>
      <c r="B896" s="237"/>
      <c r="C896" s="238"/>
      <c r="D896" s="232" t="s">
        <v>181</v>
      </c>
      <c r="E896" s="239" t="s">
        <v>40</v>
      </c>
      <c r="F896" s="240" t="s">
        <v>208</v>
      </c>
      <c r="G896" s="238"/>
      <c r="H896" s="239" t="s">
        <v>40</v>
      </c>
      <c r="I896" s="241"/>
      <c r="J896" s="238"/>
      <c r="K896" s="238"/>
      <c r="L896" s="242"/>
      <c r="M896" s="243"/>
      <c r="N896" s="244"/>
      <c r="O896" s="244"/>
      <c r="P896" s="244"/>
      <c r="Q896" s="244"/>
      <c r="R896" s="244"/>
      <c r="S896" s="244"/>
      <c r="T896" s="245"/>
      <c r="U896" s="13"/>
      <c r="V896" s="13"/>
      <c r="W896" s="13"/>
      <c r="X896" s="13"/>
      <c r="Y896" s="13"/>
      <c r="Z896" s="13"/>
      <c r="AA896" s="13"/>
      <c r="AB896" s="13"/>
      <c r="AC896" s="13"/>
      <c r="AD896" s="13"/>
      <c r="AE896" s="13"/>
      <c r="AT896" s="246" t="s">
        <v>181</v>
      </c>
      <c r="AU896" s="246" t="s">
        <v>87</v>
      </c>
      <c r="AV896" s="13" t="s">
        <v>85</v>
      </c>
      <c r="AW896" s="13" t="s">
        <v>38</v>
      </c>
      <c r="AX896" s="13" t="s">
        <v>77</v>
      </c>
      <c r="AY896" s="246" t="s">
        <v>167</v>
      </c>
    </row>
    <row r="897" s="14" customFormat="1">
      <c r="A897" s="14"/>
      <c r="B897" s="247"/>
      <c r="C897" s="248"/>
      <c r="D897" s="232" t="s">
        <v>181</v>
      </c>
      <c r="E897" s="249" t="s">
        <v>40</v>
      </c>
      <c r="F897" s="250" t="s">
        <v>285</v>
      </c>
      <c r="G897" s="248"/>
      <c r="H897" s="251">
        <v>15.75</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181</v>
      </c>
      <c r="AU897" s="257" t="s">
        <v>87</v>
      </c>
      <c r="AV897" s="14" t="s">
        <v>87</v>
      </c>
      <c r="AW897" s="14" t="s">
        <v>38</v>
      </c>
      <c r="AX897" s="14" t="s">
        <v>77</v>
      </c>
      <c r="AY897" s="257" t="s">
        <v>167</v>
      </c>
    </row>
    <row r="898" s="15" customFormat="1">
      <c r="A898" s="15"/>
      <c r="B898" s="258"/>
      <c r="C898" s="259"/>
      <c r="D898" s="232" t="s">
        <v>181</v>
      </c>
      <c r="E898" s="260" t="s">
        <v>40</v>
      </c>
      <c r="F898" s="261" t="s">
        <v>184</v>
      </c>
      <c r="G898" s="259"/>
      <c r="H898" s="262">
        <v>24.329999999999998</v>
      </c>
      <c r="I898" s="263"/>
      <c r="J898" s="259"/>
      <c r="K898" s="259"/>
      <c r="L898" s="264"/>
      <c r="M898" s="265"/>
      <c r="N898" s="266"/>
      <c r="O898" s="266"/>
      <c r="P898" s="266"/>
      <c r="Q898" s="266"/>
      <c r="R898" s="266"/>
      <c r="S898" s="266"/>
      <c r="T898" s="267"/>
      <c r="U898" s="15"/>
      <c r="V898" s="15"/>
      <c r="W898" s="15"/>
      <c r="X898" s="15"/>
      <c r="Y898" s="15"/>
      <c r="Z898" s="15"/>
      <c r="AA898" s="15"/>
      <c r="AB898" s="15"/>
      <c r="AC898" s="15"/>
      <c r="AD898" s="15"/>
      <c r="AE898" s="15"/>
      <c r="AT898" s="268" t="s">
        <v>181</v>
      </c>
      <c r="AU898" s="268" t="s">
        <v>87</v>
      </c>
      <c r="AV898" s="15" t="s">
        <v>175</v>
      </c>
      <c r="AW898" s="15" t="s">
        <v>38</v>
      </c>
      <c r="AX898" s="15" t="s">
        <v>85</v>
      </c>
      <c r="AY898" s="268" t="s">
        <v>167</v>
      </c>
    </row>
    <row r="899" s="2" customFormat="1" ht="24" customHeight="1">
      <c r="A899" s="39"/>
      <c r="B899" s="40"/>
      <c r="C899" s="219" t="s">
        <v>1104</v>
      </c>
      <c r="D899" s="219" t="s">
        <v>170</v>
      </c>
      <c r="E899" s="220" t="s">
        <v>1105</v>
      </c>
      <c r="F899" s="221" t="s">
        <v>1106</v>
      </c>
      <c r="G899" s="222" t="s">
        <v>173</v>
      </c>
      <c r="H899" s="223">
        <v>29.579999999999998</v>
      </c>
      <c r="I899" s="224"/>
      <c r="J899" s="225">
        <f>ROUND(I899*H899,2)</f>
        <v>0</v>
      </c>
      <c r="K899" s="221" t="s">
        <v>174</v>
      </c>
      <c r="L899" s="45"/>
      <c r="M899" s="226" t="s">
        <v>40</v>
      </c>
      <c r="N899" s="227" t="s">
        <v>48</v>
      </c>
      <c r="O899" s="85"/>
      <c r="P899" s="228">
        <f>O899*H899</f>
        <v>0</v>
      </c>
      <c r="Q899" s="228">
        <v>0</v>
      </c>
      <c r="R899" s="228">
        <f>Q899*H899</f>
        <v>0</v>
      </c>
      <c r="S899" s="228">
        <v>0.0030000000000000001</v>
      </c>
      <c r="T899" s="229">
        <f>S899*H899</f>
        <v>0.088739999999999999</v>
      </c>
      <c r="U899" s="39"/>
      <c r="V899" s="39"/>
      <c r="W899" s="39"/>
      <c r="X899" s="39"/>
      <c r="Y899" s="39"/>
      <c r="Z899" s="39"/>
      <c r="AA899" s="39"/>
      <c r="AB899" s="39"/>
      <c r="AC899" s="39"/>
      <c r="AD899" s="39"/>
      <c r="AE899" s="39"/>
      <c r="AR899" s="230" t="s">
        <v>301</v>
      </c>
      <c r="AT899" s="230" t="s">
        <v>170</v>
      </c>
      <c r="AU899" s="230" t="s">
        <v>87</v>
      </c>
      <c r="AY899" s="18" t="s">
        <v>167</v>
      </c>
      <c r="BE899" s="231">
        <f>IF(N899="základní",J899,0)</f>
        <v>0</v>
      </c>
      <c r="BF899" s="231">
        <f>IF(N899="snížená",J899,0)</f>
        <v>0</v>
      </c>
      <c r="BG899" s="231">
        <f>IF(N899="zákl. přenesená",J899,0)</f>
        <v>0</v>
      </c>
      <c r="BH899" s="231">
        <f>IF(N899="sníž. přenesená",J899,0)</f>
        <v>0</v>
      </c>
      <c r="BI899" s="231">
        <f>IF(N899="nulová",J899,0)</f>
        <v>0</v>
      </c>
      <c r="BJ899" s="18" t="s">
        <v>85</v>
      </c>
      <c r="BK899" s="231">
        <f>ROUND(I899*H899,2)</f>
        <v>0</v>
      </c>
      <c r="BL899" s="18" t="s">
        <v>301</v>
      </c>
      <c r="BM899" s="230" t="s">
        <v>1107</v>
      </c>
    </row>
    <row r="900" s="2" customFormat="1">
      <c r="A900" s="39"/>
      <c r="B900" s="40"/>
      <c r="C900" s="41"/>
      <c r="D900" s="232" t="s">
        <v>177</v>
      </c>
      <c r="E900" s="41"/>
      <c r="F900" s="233" t="s">
        <v>1108</v>
      </c>
      <c r="G900" s="41"/>
      <c r="H900" s="41"/>
      <c r="I900" s="137"/>
      <c r="J900" s="41"/>
      <c r="K900" s="41"/>
      <c r="L900" s="45"/>
      <c r="M900" s="234"/>
      <c r="N900" s="235"/>
      <c r="O900" s="85"/>
      <c r="P900" s="85"/>
      <c r="Q900" s="85"/>
      <c r="R900" s="85"/>
      <c r="S900" s="85"/>
      <c r="T900" s="86"/>
      <c r="U900" s="39"/>
      <c r="V900" s="39"/>
      <c r="W900" s="39"/>
      <c r="X900" s="39"/>
      <c r="Y900" s="39"/>
      <c r="Z900" s="39"/>
      <c r="AA900" s="39"/>
      <c r="AB900" s="39"/>
      <c r="AC900" s="39"/>
      <c r="AD900" s="39"/>
      <c r="AE900" s="39"/>
      <c r="AT900" s="18" t="s">
        <v>177</v>
      </c>
      <c r="AU900" s="18" t="s">
        <v>87</v>
      </c>
    </row>
    <row r="901" s="13" customFormat="1">
      <c r="A901" s="13"/>
      <c r="B901" s="237"/>
      <c r="C901" s="238"/>
      <c r="D901" s="232" t="s">
        <v>181</v>
      </c>
      <c r="E901" s="239" t="s">
        <v>40</v>
      </c>
      <c r="F901" s="240" t="s">
        <v>203</v>
      </c>
      <c r="G901" s="238"/>
      <c r="H901" s="239" t="s">
        <v>40</v>
      </c>
      <c r="I901" s="241"/>
      <c r="J901" s="238"/>
      <c r="K901" s="238"/>
      <c r="L901" s="242"/>
      <c r="M901" s="243"/>
      <c r="N901" s="244"/>
      <c r="O901" s="244"/>
      <c r="P901" s="244"/>
      <c r="Q901" s="244"/>
      <c r="R901" s="244"/>
      <c r="S901" s="244"/>
      <c r="T901" s="245"/>
      <c r="U901" s="13"/>
      <c r="V901" s="13"/>
      <c r="W901" s="13"/>
      <c r="X901" s="13"/>
      <c r="Y901" s="13"/>
      <c r="Z901" s="13"/>
      <c r="AA901" s="13"/>
      <c r="AB901" s="13"/>
      <c r="AC901" s="13"/>
      <c r="AD901" s="13"/>
      <c r="AE901" s="13"/>
      <c r="AT901" s="246" t="s">
        <v>181</v>
      </c>
      <c r="AU901" s="246" t="s">
        <v>87</v>
      </c>
      <c r="AV901" s="13" t="s">
        <v>85</v>
      </c>
      <c r="AW901" s="13" t="s">
        <v>38</v>
      </c>
      <c r="AX901" s="13" t="s">
        <v>77</v>
      </c>
      <c r="AY901" s="246" t="s">
        <v>167</v>
      </c>
    </row>
    <row r="902" s="14" customFormat="1">
      <c r="A902" s="14"/>
      <c r="B902" s="247"/>
      <c r="C902" s="248"/>
      <c r="D902" s="232" t="s">
        <v>181</v>
      </c>
      <c r="E902" s="249" t="s">
        <v>40</v>
      </c>
      <c r="F902" s="250" t="s">
        <v>283</v>
      </c>
      <c r="G902" s="248"/>
      <c r="H902" s="251">
        <v>2.96</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181</v>
      </c>
      <c r="AU902" s="257" t="s">
        <v>87</v>
      </c>
      <c r="AV902" s="14" t="s">
        <v>87</v>
      </c>
      <c r="AW902" s="14" t="s">
        <v>38</v>
      </c>
      <c r="AX902" s="14" t="s">
        <v>77</v>
      </c>
      <c r="AY902" s="257" t="s">
        <v>167</v>
      </c>
    </row>
    <row r="903" s="13" customFormat="1">
      <c r="A903" s="13"/>
      <c r="B903" s="237"/>
      <c r="C903" s="238"/>
      <c r="D903" s="232" t="s">
        <v>181</v>
      </c>
      <c r="E903" s="239" t="s">
        <v>40</v>
      </c>
      <c r="F903" s="240" t="s">
        <v>206</v>
      </c>
      <c r="G903" s="238"/>
      <c r="H903" s="239" t="s">
        <v>40</v>
      </c>
      <c r="I903" s="241"/>
      <c r="J903" s="238"/>
      <c r="K903" s="238"/>
      <c r="L903" s="242"/>
      <c r="M903" s="243"/>
      <c r="N903" s="244"/>
      <c r="O903" s="244"/>
      <c r="P903" s="244"/>
      <c r="Q903" s="244"/>
      <c r="R903" s="244"/>
      <c r="S903" s="244"/>
      <c r="T903" s="245"/>
      <c r="U903" s="13"/>
      <c r="V903" s="13"/>
      <c r="W903" s="13"/>
      <c r="X903" s="13"/>
      <c r="Y903" s="13"/>
      <c r="Z903" s="13"/>
      <c r="AA903" s="13"/>
      <c r="AB903" s="13"/>
      <c r="AC903" s="13"/>
      <c r="AD903" s="13"/>
      <c r="AE903" s="13"/>
      <c r="AT903" s="246" t="s">
        <v>181</v>
      </c>
      <c r="AU903" s="246" t="s">
        <v>87</v>
      </c>
      <c r="AV903" s="13" t="s">
        <v>85</v>
      </c>
      <c r="AW903" s="13" t="s">
        <v>38</v>
      </c>
      <c r="AX903" s="13" t="s">
        <v>77</v>
      </c>
      <c r="AY903" s="246" t="s">
        <v>167</v>
      </c>
    </row>
    <row r="904" s="14" customFormat="1">
      <c r="A904" s="14"/>
      <c r="B904" s="247"/>
      <c r="C904" s="248"/>
      <c r="D904" s="232" t="s">
        <v>181</v>
      </c>
      <c r="E904" s="249" t="s">
        <v>40</v>
      </c>
      <c r="F904" s="250" t="s">
        <v>1109</v>
      </c>
      <c r="G904" s="248"/>
      <c r="H904" s="251">
        <v>2.29</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181</v>
      </c>
      <c r="AU904" s="257" t="s">
        <v>87</v>
      </c>
      <c r="AV904" s="14" t="s">
        <v>87</v>
      </c>
      <c r="AW904" s="14" t="s">
        <v>38</v>
      </c>
      <c r="AX904" s="14" t="s">
        <v>77</v>
      </c>
      <c r="AY904" s="257" t="s">
        <v>167</v>
      </c>
    </row>
    <row r="905" s="13" customFormat="1">
      <c r="A905" s="13"/>
      <c r="B905" s="237"/>
      <c r="C905" s="238"/>
      <c r="D905" s="232" t="s">
        <v>181</v>
      </c>
      <c r="E905" s="239" t="s">
        <v>40</v>
      </c>
      <c r="F905" s="240" t="s">
        <v>208</v>
      </c>
      <c r="G905" s="238"/>
      <c r="H905" s="239" t="s">
        <v>40</v>
      </c>
      <c r="I905" s="241"/>
      <c r="J905" s="238"/>
      <c r="K905" s="238"/>
      <c r="L905" s="242"/>
      <c r="M905" s="243"/>
      <c r="N905" s="244"/>
      <c r="O905" s="244"/>
      <c r="P905" s="244"/>
      <c r="Q905" s="244"/>
      <c r="R905" s="244"/>
      <c r="S905" s="244"/>
      <c r="T905" s="245"/>
      <c r="U905" s="13"/>
      <c r="V905" s="13"/>
      <c r="W905" s="13"/>
      <c r="X905" s="13"/>
      <c r="Y905" s="13"/>
      <c r="Z905" s="13"/>
      <c r="AA905" s="13"/>
      <c r="AB905" s="13"/>
      <c r="AC905" s="13"/>
      <c r="AD905" s="13"/>
      <c r="AE905" s="13"/>
      <c r="AT905" s="246" t="s">
        <v>181</v>
      </c>
      <c r="AU905" s="246" t="s">
        <v>87</v>
      </c>
      <c r="AV905" s="13" t="s">
        <v>85</v>
      </c>
      <c r="AW905" s="13" t="s">
        <v>38</v>
      </c>
      <c r="AX905" s="13" t="s">
        <v>77</v>
      </c>
      <c r="AY905" s="246" t="s">
        <v>167</v>
      </c>
    </row>
    <row r="906" s="14" customFormat="1">
      <c r="A906" s="14"/>
      <c r="B906" s="247"/>
      <c r="C906" s="248"/>
      <c r="D906" s="232" t="s">
        <v>181</v>
      </c>
      <c r="E906" s="249" t="s">
        <v>40</v>
      </c>
      <c r="F906" s="250" t="s">
        <v>285</v>
      </c>
      <c r="G906" s="248"/>
      <c r="H906" s="251">
        <v>15.75</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181</v>
      </c>
      <c r="AU906" s="257" t="s">
        <v>87</v>
      </c>
      <c r="AV906" s="14" t="s">
        <v>87</v>
      </c>
      <c r="AW906" s="14" t="s">
        <v>38</v>
      </c>
      <c r="AX906" s="14" t="s">
        <v>77</v>
      </c>
      <c r="AY906" s="257" t="s">
        <v>167</v>
      </c>
    </row>
    <row r="907" s="13" customFormat="1">
      <c r="A907" s="13"/>
      <c r="B907" s="237"/>
      <c r="C907" s="238"/>
      <c r="D907" s="232" t="s">
        <v>181</v>
      </c>
      <c r="E907" s="239" t="s">
        <v>40</v>
      </c>
      <c r="F907" s="240" t="s">
        <v>286</v>
      </c>
      <c r="G907" s="238"/>
      <c r="H907" s="239" t="s">
        <v>40</v>
      </c>
      <c r="I907" s="241"/>
      <c r="J907" s="238"/>
      <c r="K907" s="238"/>
      <c r="L907" s="242"/>
      <c r="M907" s="243"/>
      <c r="N907" s="244"/>
      <c r="O907" s="244"/>
      <c r="P907" s="244"/>
      <c r="Q907" s="244"/>
      <c r="R907" s="244"/>
      <c r="S907" s="244"/>
      <c r="T907" s="245"/>
      <c r="U907" s="13"/>
      <c r="V907" s="13"/>
      <c r="W907" s="13"/>
      <c r="X907" s="13"/>
      <c r="Y907" s="13"/>
      <c r="Z907" s="13"/>
      <c r="AA907" s="13"/>
      <c r="AB907" s="13"/>
      <c r="AC907" s="13"/>
      <c r="AD907" s="13"/>
      <c r="AE907" s="13"/>
      <c r="AT907" s="246" t="s">
        <v>181</v>
      </c>
      <c r="AU907" s="246" t="s">
        <v>87</v>
      </c>
      <c r="AV907" s="13" t="s">
        <v>85</v>
      </c>
      <c r="AW907" s="13" t="s">
        <v>38</v>
      </c>
      <c r="AX907" s="13" t="s">
        <v>77</v>
      </c>
      <c r="AY907" s="246" t="s">
        <v>167</v>
      </c>
    </row>
    <row r="908" s="14" customFormat="1">
      <c r="A908" s="14"/>
      <c r="B908" s="247"/>
      <c r="C908" s="248"/>
      <c r="D908" s="232" t="s">
        <v>181</v>
      </c>
      <c r="E908" s="249" t="s">
        <v>40</v>
      </c>
      <c r="F908" s="250" t="s">
        <v>287</v>
      </c>
      <c r="G908" s="248"/>
      <c r="H908" s="251">
        <v>8.5800000000000001</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181</v>
      </c>
      <c r="AU908" s="257" t="s">
        <v>87</v>
      </c>
      <c r="AV908" s="14" t="s">
        <v>87</v>
      </c>
      <c r="AW908" s="14" t="s">
        <v>38</v>
      </c>
      <c r="AX908" s="14" t="s">
        <v>77</v>
      </c>
      <c r="AY908" s="257" t="s">
        <v>167</v>
      </c>
    </row>
    <row r="909" s="15" customFormat="1">
      <c r="A909" s="15"/>
      <c r="B909" s="258"/>
      <c r="C909" s="259"/>
      <c r="D909" s="232" t="s">
        <v>181</v>
      </c>
      <c r="E909" s="260" t="s">
        <v>40</v>
      </c>
      <c r="F909" s="261" t="s">
        <v>184</v>
      </c>
      <c r="G909" s="259"/>
      <c r="H909" s="262">
        <v>29.579999999999998</v>
      </c>
      <c r="I909" s="263"/>
      <c r="J909" s="259"/>
      <c r="K909" s="259"/>
      <c r="L909" s="264"/>
      <c r="M909" s="265"/>
      <c r="N909" s="266"/>
      <c r="O909" s="266"/>
      <c r="P909" s="266"/>
      <c r="Q909" s="266"/>
      <c r="R909" s="266"/>
      <c r="S909" s="266"/>
      <c r="T909" s="267"/>
      <c r="U909" s="15"/>
      <c r="V909" s="15"/>
      <c r="W909" s="15"/>
      <c r="X909" s="15"/>
      <c r="Y909" s="15"/>
      <c r="Z909" s="15"/>
      <c r="AA909" s="15"/>
      <c r="AB909" s="15"/>
      <c r="AC909" s="15"/>
      <c r="AD909" s="15"/>
      <c r="AE909" s="15"/>
      <c r="AT909" s="268" t="s">
        <v>181</v>
      </c>
      <c r="AU909" s="268" t="s">
        <v>87</v>
      </c>
      <c r="AV909" s="15" t="s">
        <v>175</v>
      </c>
      <c r="AW909" s="15" t="s">
        <v>38</v>
      </c>
      <c r="AX909" s="15" t="s">
        <v>85</v>
      </c>
      <c r="AY909" s="268" t="s">
        <v>167</v>
      </c>
    </row>
    <row r="910" s="2" customFormat="1" ht="16.5" customHeight="1">
      <c r="A910" s="39"/>
      <c r="B910" s="40"/>
      <c r="C910" s="219" t="s">
        <v>1110</v>
      </c>
      <c r="D910" s="219" t="s">
        <v>170</v>
      </c>
      <c r="E910" s="220" t="s">
        <v>1111</v>
      </c>
      <c r="F910" s="221" t="s">
        <v>1112</v>
      </c>
      <c r="G910" s="222" t="s">
        <v>173</v>
      </c>
      <c r="H910" s="223">
        <v>24.329999999999998</v>
      </c>
      <c r="I910" s="224"/>
      <c r="J910" s="225">
        <f>ROUND(I910*H910,2)</f>
        <v>0</v>
      </c>
      <c r="K910" s="221" t="s">
        <v>174</v>
      </c>
      <c r="L910" s="45"/>
      <c r="M910" s="226" t="s">
        <v>40</v>
      </c>
      <c r="N910" s="227" t="s">
        <v>48</v>
      </c>
      <c r="O910" s="85"/>
      <c r="P910" s="228">
        <f>O910*H910</f>
        <v>0</v>
      </c>
      <c r="Q910" s="228">
        <v>0.00029999999999999997</v>
      </c>
      <c r="R910" s="228">
        <f>Q910*H910</f>
        <v>0.0072989999999999991</v>
      </c>
      <c r="S910" s="228">
        <v>0</v>
      </c>
      <c r="T910" s="229">
        <f>S910*H910</f>
        <v>0</v>
      </c>
      <c r="U910" s="39"/>
      <c r="V910" s="39"/>
      <c r="W910" s="39"/>
      <c r="X910" s="39"/>
      <c r="Y910" s="39"/>
      <c r="Z910" s="39"/>
      <c r="AA910" s="39"/>
      <c r="AB910" s="39"/>
      <c r="AC910" s="39"/>
      <c r="AD910" s="39"/>
      <c r="AE910" s="39"/>
      <c r="AR910" s="230" t="s">
        <v>301</v>
      </c>
      <c r="AT910" s="230" t="s">
        <v>170</v>
      </c>
      <c r="AU910" s="230" t="s">
        <v>87</v>
      </c>
      <c r="AY910" s="18" t="s">
        <v>167</v>
      </c>
      <c r="BE910" s="231">
        <f>IF(N910="základní",J910,0)</f>
        <v>0</v>
      </c>
      <c r="BF910" s="231">
        <f>IF(N910="snížená",J910,0)</f>
        <v>0</v>
      </c>
      <c r="BG910" s="231">
        <f>IF(N910="zákl. přenesená",J910,0)</f>
        <v>0</v>
      </c>
      <c r="BH910" s="231">
        <f>IF(N910="sníž. přenesená",J910,0)</f>
        <v>0</v>
      </c>
      <c r="BI910" s="231">
        <f>IF(N910="nulová",J910,0)</f>
        <v>0</v>
      </c>
      <c r="BJ910" s="18" t="s">
        <v>85</v>
      </c>
      <c r="BK910" s="231">
        <f>ROUND(I910*H910,2)</f>
        <v>0</v>
      </c>
      <c r="BL910" s="18" t="s">
        <v>301</v>
      </c>
      <c r="BM910" s="230" t="s">
        <v>1113</v>
      </c>
    </row>
    <row r="911" s="2" customFormat="1">
      <c r="A911" s="39"/>
      <c r="B911" s="40"/>
      <c r="C911" s="41"/>
      <c r="D911" s="232" t="s">
        <v>177</v>
      </c>
      <c r="E911" s="41"/>
      <c r="F911" s="233" t="s">
        <v>1114</v>
      </c>
      <c r="G911" s="41"/>
      <c r="H911" s="41"/>
      <c r="I911" s="137"/>
      <c r="J911" s="41"/>
      <c r="K911" s="41"/>
      <c r="L911" s="45"/>
      <c r="M911" s="234"/>
      <c r="N911" s="235"/>
      <c r="O911" s="85"/>
      <c r="P911" s="85"/>
      <c r="Q911" s="85"/>
      <c r="R911" s="85"/>
      <c r="S911" s="85"/>
      <c r="T911" s="86"/>
      <c r="U911" s="39"/>
      <c r="V911" s="39"/>
      <c r="W911" s="39"/>
      <c r="X911" s="39"/>
      <c r="Y911" s="39"/>
      <c r="Z911" s="39"/>
      <c r="AA911" s="39"/>
      <c r="AB911" s="39"/>
      <c r="AC911" s="39"/>
      <c r="AD911" s="39"/>
      <c r="AE911" s="39"/>
      <c r="AT911" s="18" t="s">
        <v>177</v>
      </c>
      <c r="AU911" s="18" t="s">
        <v>87</v>
      </c>
    </row>
    <row r="912" s="13" customFormat="1">
      <c r="A912" s="13"/>
      <c r="B912" s="237"/>
      <c r="C912" s="238"/>
      <c r="D912" s="232" t="s">
        <v>181</v>
      </c>
      <c r="E912" s="239" t="s">
        <v>40</v>
      </c>
      <c r="F912" s="240" t="s">
        <v>210</v>
      </c>
      <c r="G912" s="238"/>
      <c r="H912" s="239" t="s">
        <v>40</v>
      </c>
      <c r="I912" s="241"/>
      <c r="J912" s="238"/>
      <c r="K912" s="238"/>
      <c r="L912" s="242"/>
      <c r="M912" s="243"/>
      <c r="N912" s="244"/>
      <c r="O912" s="244"/>
      <c r="P912" s="244"/>
      <c r="Q912" s="244"/>
      <c r="R912" s="244"/>
      <c r="S912" s="244"/>
      <c r="T912" s="245"/>
      <c r="U912" s="13"/>
      <c r="V912" s="13"/>
      <c r="W912" s="13"/>
      <c r="X912" s="13"/>
      <c r="Y912" s="13"/>
      <c r="Z912" s="13"/>
      <c r="AA912" s="13"/>
      <c r="AB912" s="13"/>
      <c r="AC912" s="13"/>
      <c r="AD912" s="13"/>
      <c r="AE912" s="13"/>
      <c r="AT912" s="246" t="s">
        <v>181</v>
      </c>
      <c r="AU912" s="246" t="s">
        <v>87</v>
      </c>
      <c r="AV912" s="13" t="s">
        <v>85</v>
      </c>
      <c r="AW912" s="13" t="s">
        <v>38</v>
      </c>
      <c r="AX912" s="13" t="s">
        <v>77</v>
      </c>
      <c r="AY912" s="246" t="s">
        <v>167</v>
      </c>
    </row>
    <row r="913" s="14" customFormat="1">
      <c r="A913" s="14"/>
      <c r="B913" s="247"/>
      <c r="C913" s="248"/>
      <c r="D913" s="232" t="s">
        <v>181</v>
      </c>
      <c r="E913" s="249" t="s">
        <v>40</v>
      </c>
      <c r="F913" s="250" t="s">
        <v>287</v>
      </c>
      <c r="G913" s="248"/>
      <c r="H913" s="251">
        <v>8.5800000000000001</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181</v>
      </c>
      <c r="AU913" s="257" t="s">
        <v>87</v>
      </c>
      <c r="AV913" s="14" t="s">
        <v>87</v>
      </c>
      <c r="AW913" s="14" t="s">
        <v>38</v>
      </c>
      <c r="AX913" s="14" t="s">
        <v>77</v>
      </c>
      <c r="AY913" s="257" t="s">
        <v>167</v>
      </c>
    </row>
    <row r="914" s="13" customFormat="1">
      <c r="A914" s="13"/>
      <c r="B914" s="237"/>
      <c r="C914" s="238"/>
      <c r="D914" s="232" t="s">
        <v>181</v>
      </c>
      <c r="E914" s="239" t="s">
        <v>40</v>
      </c>
      <c r="F914" s="240" t="s">
        <v>208</v>
      </c>
      <c r="G914" s="238"/>
      <c r="H914" s="239" t="s">
        <v>40</v>
      </c>
      <c r="I914" s="241"/>
      <c r="J914" s="238"/>
      <c r="K914" s="238"/>
      <c r="L914" s="242"/>
      <c r="M914" s="243"/>
      <c r="N914" s="244"/>
      <c r="O914" s="244"/>
      <c r="P914" s="244"/>
      <c r="Q914" s="244"/>
      <c r="R914" s="244"/>
      <c r="S914" s="244"/>
      <c r="T914" s="245"/>
      <c r="U914" s="13"/>
      <c r="V914" s="13"/>
      <c r="W914" s="13"/>
      <c r="X914" s="13"/>
      <c r="Y914" s="13"/>
      <c r="Z914" s="13"/>
      <c r="AA914" s="13"/>
      <c r="AB914" s="13"/>
      <c r="AC914" s="13"/>
      <c r="AD914" s="13"/>
      <c r="AE914" s="13"/>
      <c r="AT914" s="246" t="s">
        <v>181</v>
      </c>
      <c r="AU914" s="246" t="s">
        <v>87</v>
      </c>
      <c r="AV914" s="13" t="s">
        <v>85</v>
      </c>
      <c r="AW914" s="13" t="s">
        <v>38</v>
      </c>
      <c r="AX914" s="13" t="s">
        <v>77</v>
      </c>
      <c r="AY914" s="246" t="s">
        <v>167</v>
      </c>
    </row>
    <row r="915" s="14" customFormat="1">
      <c r="A915" s="14"/>
      <c r="B915" s="247"/>
      <c r="C915" s="248"/>
      <c r="D915" s="232" t="s">
        <v>181</v>
      </c>
      <c r="E915" s="249" t="s">
        <v>40</v>
      </c>
      <c r="F915" s="250" t="s">
        <v>285</v>
      </c>
      <c r="G915" s="248"/>
      <c r="H915" s="251">
        <v>15.75</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181</v>
      </c>
      <c r="AU915" s="257" t="s">
        <v>87</v>
      </c>
      <c r="AV915" s="14" t="s">
        <v>87</v>
      </c>
      <c r="AW915" s="14" t="s">
        <v>38</v>
      </c>
      <c r="AX915" s="14" t="s">
        <v>77</v>
      </c>
      <c r="AY915" s="257" t="s">
        <v>167</v>
      </c>
    </row>
    <row r="916" s="15" customFormat="1">
      <c r="A916" s="15"/>
      <c r="B916" s="258"/>
      <c r="C916" s="259"/>
      <c r="D916" s="232" t="s">
        <v>181</v>
      </c>
      <c r="E916" s="260" t="s">
        <v>40</v>
      </c>
      <c r="F916" s="261" t="s">
        <v>184</v>
      </c>
      <c r="G916" s="259"/>
      <c r="H916" s="262">
        <v>24.329999999999998</v>
      </c>
      <c r="I916" s="263"/>
      <c r="J916" s="259"/>
      <c r="K916" s="259"/>
      <c r="L916" s="264"/>
      <c r="M916" s="265"/>
      <c r="N916" s="266"/>
      <c r="O916" s="266"/>
      <c r="P916" s="266"/>
      <c r="Q916" s="266"/>
      <c r="R916" s="266"/>
      <c r="S916" s="266"/>
      <c r="T916" s="267"/>
      <c r="U916" s="15"/>
      <c r="V916" s="15"/>
      <c r="W916" s="15"/>
      <c r="X916" s="15"/>
      <c r="Y916" s="15"/>
      <c r="Z916" s="15"/>
      <c r="AA916" s="15"/>
      <c r="AB916" s="15"/>
      <c r="AC916" s="15"/>
      <c r="AD916" s="15"/>
      <c r="AE916" s="15"/>
      <c r="AT916" s="268" t="s">
        <v>181</v>
      </c>
      <c r="AU916" s="268" t="s">
        <v>87</v>
      </c>
      <c r="AV916" s="15" t="s">
        <v>175</v>
      </c>
      <c r="AW916" s="15" t="s">
        <v>38</v>
      </c>
      <c r="AX916" s="15" t="s">
        <v>85</v>
      </c>
      <c r="AY916" s="268" t="s">
        <v>167</v>
      </c>
    </row>
    <row r="917" s="2" customFormat="1" ht="16.5" customHeight="1">
      <c r="A917" s="39"/>
      <c r="B917" s="40"/>
      <c r="C917" s="269" t="s">
        <v>1115</v>
      </c>
      <c r="D917" s="269" t="s">
        <v>297</v>
      </c>
      <c r="E917" s="270" t="s">
        <v>1116</v>
      </c>
      <c r="F917" s="271" t="s">
        <v>1117</v>
      </c>
      <c r="G917" s="272" t="s">
        <v>173</v>
      </c>
      <c r="H917" s="273">
        <v>26.763000000000002</v>
      </c>
      <c r="I917" s="274"/>
      <c r="J917" s="275">
        <f>ROUND(I917*H917,2)</f>
        <v>0</v>
      </c>
      <c r="K917" s="271" t="s">
        <v>174</v>
      </c>
      <c r="L917" s="276"/>
      <c r="M917" s="277" t="s">
        <v>40</v>
      </c>
      <c r="N917" s="278" t="s">
        <v>48</v>
      </c>
      <c r="O917" s="85"/>
      <c r="P917" s="228">
        <f>O917*H917</f>
        <v>0</v>
      </c>
      <c r="Q917" s="228">
        <v>0.0025600000000000002</v>
      </c>
      <c r="R917" s="228">
        <f>Q917*H917</f>
        <v>0.06851328000000001</v>
      </c>
      <c r="S917" s="228">
        <v>0</v>
      </c>
      <c r="T917" s="229">
        <f>S917*H917</f>
        <v>0</v>
      </c>
      <c r="U917" s="39"/>
      <c r="V917" s="39"/>
      <c r="W917" s="39"/>
      <c r="X917" s="39"/>
      <c r="Y917" s="39"/>
      <c r="Z917" s="39"/>
      <c r="AA917" s="39"/>
      <c r="AB917" s="39"/>
      <c r="AC917" s="39"/>
      <c r="AD917" s="39"/>
      <c r="AE917" s="39"/>
      <c r="AR917" s="230" t="s">
        <v>407</v>
      </c>
      <c r="AT917" s="230" t="s">
        <v>297</v>
      </c>
      <c r="AU917" s="230" t="s">
        <v>87</v>
      </c>
      <c r="AY917" s="18" t="s">
        <v>167</v>
      </c>
      <c r="BE917" s="231">
        <f>IF(N917="základní",J917,0)</f>
        <v>0</v>
      </c>
      <c r="BF917" s="231">
        <f>IF(N917="snížená",J917,0)</f>
        <v>0</v>
      </c>
      <c r="BG917" s="231">
        <f>IF(N917="zákl. přenesená",J917,0)</f>
        <v>0</v>
      </c>
      <c r="BH917" s="231">
        <f>IF(N917="sníž. přenesená",J917,0)</f>
        <v>0</v>
      </c>
      <c r="BI917" s="231">
        <f>IF(N917="nulová",J917,0)</f>
        <v>0</v>
      </c>
      <c r="BJ917" s="18" t="s">
        <v>85</v>
      </c>
      <c r="BK917" s="231">
        <f>ROUND(I917*H917,2)</f>
        <v>0</v>
      </c>
      <c r="BL917" s="18" t="s">
        <v>301</v>
      </c>
      <c r="BM917" s="230" t="s">
        <v>1118</v>
      </c>
    </row>
    <row r="918" s="2" customFormat="1">
      <c r="A918" s="39"/>
      <c r="B918" s="40"/>
      <c r="C918" s="41"/>
      <c r="D918" s="232" t="s">
        <v>177</v>
      </c>
      <c r="E918" s="41"/>
      <c r="F918" s="233" t="s">
        <v>1117</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177</v>
      </c>
      <c r="AU918" s="18" t="s">
        <v>87</v>
      </c>
    </row>
    <row r="919" s="14" customFormat="1">
      <c r="A919" s="14"/>
      <c r="B919" s="247"/>
      <c r="C919" s="248"/>
      <c r="D919" s="232" t="s">
        <v>181</v>
      </c>
      <c r="E919" s="248"/>
      <c r="F919" s="250" t="s">
        <v>1119</v>
      </c>
      <c r="G919" s="248"/>
      <c r="H919" s="251">
        <v>26.763000000000002</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181</v>
      </c>
      <c r="AU919" s="257" t="s">
        <v>87</v>
      </c>
      <c r="AV919" s="14" t="s">
        <v>87</v>
      </c>
      <c r="AW919" s="14" t="s">
        <v>4</v>
      </c>
      <c r="AX919" s="14" t="s">
        <v>85</v>
      </c>
      <c r="AY919" s="257" t="s">
        <v>167</v>
      </c>
    </row>
    <row r="920" s="2" customFormat="1" ht="16.5" customHeight="1">
      <c r="A920" s="39"/>
      <c r="B920" s="40"/>
      <c r="C920" s="219" t="s">
        <v>1120</v>
      </c>
      <c r="D920" s="219" t="s">
        <v>170</v>
      </c>
      <c r="E920" s="220" t="s">
        <v>1121</v>
      </c>
      <c r="F920" s="221" t="s">
        <v>1122</v>
      </c>
      <c r="G920" s="222" t="s">
        <v>187</v>
      </c>
      <c r="H920" s="223">
        <v>25.239999999999998</v>
      </c>
      <c r="I920" s="224"/>
      <c r="J920" s="225">
        <f>ROUND(I920*H920,2)</f>
        <v>0</v>
      </c>
      <c r="K920" s="221" t="s">
        <v>174</v>
      </c>
      <c r="L920" s="45"/>
      <c r="M920" s="226" t="s">
        <v>40</v>
      </c>
      <c r="N920" s="227" t="s">
        <v>48</v>
      </c>
      <c r="O920" s="85"/>
      <c r="P920" s="228">
        <f>O920*H920</f>
        <v>0</v>
      </c>
      <c r="Q920" s="228">
        <v>1.0000000000000001E-05</v>
      </c>
      <c r="R920" s="228">
        <f>Q920*H920</f>
        <v>0.00025240000000000001</v>
      </c>
      <c r="S920" s="228">
        <v>0</v>
      </c>
      <c r="T920" s="229">
        <f>S920*H920</f>
        <v>0</v>
      </c>
      <c r="U920" s="39"/>
      <c r="V920" s="39"/>
      <c r="W920" s="39"/>
      <c r="X920" s="39"/>
      <c r="Y920" s="39"/>
      <c r="Z920" s="39"/>
      <c r="AA920" s="39"/>
      <c r="AB920" s="39"/>
      <c r="AC920" s="39"/>
      <c r="AD920" s="39"/>
      <c r="AE920" s="39"/>
      <c r="AR920" s="230" t="s">
        <v>301</v>
      </c>
      <c r="AT920" s="230" t="s">
        <v>170</v>
      </c>
      <c r="AU920" s="230" t="s">
        <v>87</v>
      </c>
      <c r="AY920" s="18" t="s">
        <v>167</v>
      </c>
      <c r="BE920" s="231">
        <f>IF(N920="základní",J920,0)</f>
        <v>0</v>
      </c>
      <c r="BF920" s="231">
        <f>IF(N920="snížená",J920,0)</f>
        <v>0</v>
      </c>
      <c r="BG920" s="231">
        <f>IF(N920="zákl. přenesená",J920,0)</f>
        <v>0</v>
      </c>
      <c r="BH920" s="231">
        <f>IF(N920="sníž. přenesená",J920,0)</f>
        <v>0</v>
      </c>
      <c r="BI920" s="231">
        <f>IF(N920="nulová",J920,0)</f>
        <v>0</v>
      </c>
      <c r="BJ920" s="18" t="s">
        <v>85</v>
      </c>
      <c r="BK920" s="231">
        <f>ROUND(I920*H920,2)</f>
        <v>0</v>
      </c>
      <c r="BL920" s="18" t="s">
        <v>301</v>
      </c>
      <c r="BM920" s="230" t="s">
        <v>1123</v>
      </c>
    </row>
    <row r="921" s="2" customFormat="1">
      <c r="A921" s="39"/>
      <c r="B921" s="40"/>
      <c r="C921" s="41"/>
      <c r="D921" s="232" t="s">
        <v>177</v>
      </c>
      <c r="E921" s="41"/>
      <c r="F921" s="233" t="s">
        <v>1124</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177</v>
      </c>
      <c r="AU921" s="18" t="s">
        <v>87</v>
      </c>
    </row>
    <row r="922" s="13" customFormat="1">
      <c r="A922" s="13"/>
      <c r="B922" s="237"/>
      <c r="C922" s="238"/>
      <c r="D922" s="232" t="s">
        <v>181</v>
      </c>
      <c r="E922" s="239" t="s">
        <v>40</v>
      </c>
      <c r="F922" s="240" t="s">
        <v>208</v>
      </c>
      <c r="G922" s="238"/>
      <c r="H922" s="239" t="s">
        <v>40</v>
      </c>
      <c r="I922" s="241"/>
      <c r="J922" s="238"/>
      <c r="K922" s="238"/>
      <c r="L922" s="242"/>
      <c r="M922" s="243"/>
      <c r="N922" s="244"/>
      <c r="O922" s="244"/>
      <c r="P922" s="244"/>
      <c r="Q922" s="244"/>
      <c r="R922" s="244"/>
      <c r="S922" s="244"/>
      <c r="T922" s="245"/>
      <c r="U922" s="13"/>
      <c r="V922" s="13"/>
      <c r="W922" s="13"/>
      <c r="X922" s="13"/>
      <c r="Y922" s="13"/>
      <c r="Z922" s="13"/>
      <c r="AA922" s="13"/>
      <c r="AB922" s="13"/>
      <c r="AC922" s="13"/>
      <c r="AD922" s="13"/>
      <c r="AE922" s="13"/>
      <c r="AT922" s="246" t="s">
        <v>181</v>
      </c>
      <c r="AU922" s="246" t="s">
        <v>87</v>
      </c>
      <c r="AV922" s="13" t="s">
        <v>85</v>
      </c>
      <c r="AW922" s="13" t="s">
        <v>38</v>
      </c>
      <c r="AX922" s="13" t="s">
        <v>77</v>
      </c>
      <c r="AY922" s="246" t="s">
        <v>167</v>
      </c>
    </row>
    <row r="923" s="14" customFormat="1">
      <c r="A923" s="14"/>
      <c r="B923" s="247"/>
      <c r="C923" s="248"/>
      <c r="D923" s="232" t="s">
        <v>181</v>
      </c>
      <c r="E923" s="249" t="s">
        <v>40</v>
      </c>
      <c r="F923" s="250" t="s">
        <v>1125</v>
      </c>
      <c r="G923" s="248"/>
      <c r="H923" s="251">
        <v>16</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181</v>
      </c>
      <c r="AU923" s="257" t="s">
        <v>87</v>
      </c>
      <c r="AV923" s="14" t="s">
        <v>87</v>
      </c>
      <c r="AW923" s="14" t="s">
        <v>38</v>
      </c>
      <c r="AX923" s="14" t="s">
        <v>77</v>
      </c>
      <c r="AY923" s="257" t="s">
        <v>167</v>
      </c>
    </row>
    <row r="924" s="13" customFormat="1">
      <c r="A924" s="13"/>
      <c r="B924" s="237"/>
      <c r="C924" s="238"/>
      <c r="D924" s="232" t="s">
        <v>181</v>
      </c>
      <c r="E924" s="239" t="s">
        <v>40</v>
      </c>
      <c r="F924" s="240" t="s">
        <v>286</v>
      </c>
      <c r="G924" s="238"/>
      <c r="H924" s="239" t="s">
        <v>40</v>
      </c>
      <c r="I924" s="241"/>
      <c r="J924" s="238"/>
      <c r="K924" s="238"/>
      <c r="L924" s="242"/>
      <c r="M924" s="243"/>
      <c r="N924" s="244"/>
      <c r="O924" s="244"/>
      <c r="P924" s="244"/>
      <c r="Q924" s="244"/>
      <c r="R924" s="244"/>
      <c r="S924" s="244"/>
      <c r="T924" s="245"/>
      <c r="U924" s="13"/>
      <c r="V924" s="13"/>
      <c r="W924" s="13"/>
      <c r="X924" s="13"/>
      <c r="Y924" s="13"/>
      <c r="Z924" s="13"/>
      <c r="AA924" s="13"/>
      <c r="AB924" s="13"/>
      <c r="AC924" s="13"/>
      <c r="AD924" s="13"/>
      <c r="AE924" s="13"/>
      <c r="AT924" s="246" t="s">
        <v>181</v>
      </c>
      <c r="AU924" s="246" t="s">
        <v>87</v>
      </c>
      <c r="AV924" s="13" t="s">
        <v>85</v>
      </c>
      <c r="AW924" s="13" t="s">
        <v>38</v>
      </c>
      <c r="AX924" s="13" t="s">
        <v>77</v>
      </c>
      <c r="AY924" s="246" t="s">
        <v>167</v>
      </c>
    </row>
    <row r="925" s="14" customFormat="1">
      <c r="A925" s="14"/>
      <c r="B925" s="247"/>
      <c r="C925" s="248"/>
      <c r="D925" s="232" t="s">
        <v>181</v>
      </c>
      <c r="E925" s="249" t="s">
        <v>40</v>
      </c>
      <c r="F925" s="250" t="s">
        <v>1126</v>
      </c>
      <c r="G925" s="248"/>
      <c r="H925" s="251">
        <v>9.2400000000000002</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181</v>
      </c>
      <c r="AU925" s="257" t="s">
        <v>87</v>
      </c>
      <c r="AV925" s="14" t="s">
        <v>87</v>
      </c>
      <c r="AW925" s="14" t="s">
        <v>38</v>
      </c>
      <c r="AX925" s="14" t="s">
        <v>77</v>
      </c>
      <c r="AY925" s="257" t="s">
        <v>167</v>
      </c>
    </row>
    <row r="926" s="15" customFormat="1">
      <c r="A926" s="15"/>
      <c r="B926" s="258"/>
      <c r="C926" s="259"/>
      <c r="D926" s="232" t="s">
        <v>181</v>
      </c>
      <c r="E926" s="260" t="s">
        <v>40</v>
      </c>
      <c r="F926" s="261" t="s">
        <v>184</v>
      </c>
      <c r="G926" s="259"/>
      <c r="H926" s="262">
        <v>25.239999999999998</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181</v>
      </c>
      <c r="AU926" s="268" t="s">
        <v>87</v>
      </c>
      <c r="AV926" s="15" t="s">
        <v>175</v>
      </c>
      <c r="AW926" s="15" t="s">
        <v>38</v>
      </c>
      <c r="AX926" s="15" t="s">
        <v>85</v>
      </c>
      <c r="AY926" s="268" t="s">
        <v>167</v>
      </c>
    </row>
    <row r="927" s="2" customFormat="1" ht="16.5" customHeight="1">
      <c r="A927" s="39"/>
      <c r="B927" s="40"/>
      <c r="C927" s="269" t="s">
        <v>1127</v>
      </c>
      <c r="D927" s="269" t="s">
        <v>297</v>
      </c>
      <c r="E927" s="270" t="s">
        <v>1128</v>
      </c>
      <c r="F927" s="271" t="s">
        <v>1129</v>
      </c>
      <c r="G927" s="272" t="s">
        <v>187</v>
      </c>
      <c r="H927" s="273">
        <v>25.745000000000001</v>
      </c>
      <c r="I927" s="274"/>
      <c r="J927" s="275">
        <f>ROUND(I927*H927,2)</f>
        <v>0</v>
      </c>
      <c r="K927" s="271" t="s">
        <v>174</v>
      </c>
      <c r="L927" s="276"/>
      <c r="M927" s="277" t="s">
        <v>40</v>
      </c>
      <c r="N927" s="278" t="s">
        <v>48</v>
      </c>
      <c r="O927" s="85"/>
      <c r="P927" s="228">
        <f>O927*H927</f>
        <v>0</v>
      </c>
      <c r="Q927" s="228">
        <v>0.00029999999999999997</v>
      </c>
      <c r="R927" s="228">
        <f>Q927*H927</f>
        <v>0.0077234999999999995</v>
      </c>
      <c r="S927" s="228">
        <v>0</v>
      </c>
      <c r="T927" s="229">
        <f>S927*H927</f>
        <v>0</v>
      </c>
      <c r="U927" s="39"/>
      <c r="V927" s="39"/>
      <c r="W927" s="39"/>
      <c r="X927" s="39"/>
      <c r="Y927" s="39"/>
      <c r="Z927" s="39"/>
      <c r="AA927" s="39"/>
      <c r="AB927" s="39"/>
      <c r="AC927" s="39"/>
      <c r="AD927" s="39"/>
      <c r="AE927" s="39"/>
      <c r="AR927" s="230" t="s">
        <v>407</v>
      </c>
      <c r="AT927" s="230" t="s">
        <v>297</v>
      </c>
      <c r="AU927" s="230" t="s">
        <v>87</v>
      </c>
      <c r="AY927" s="18" t="s">
        <v>167</v>
      </c>
      <c r="BE927" s="231">
        <f>IF(N927="základní",J927,0)</f>
        <v>0</v>
      </c>
      <c r="BF927" s="231">
        <f>IF(N927="snížená",J927,0)</f>
        <v>0</v>
      </c>
      <c r="BG927" s="231">
        <f>IF(N927="zákl. přenesená",J927,0)</f>
        <v>0</v>
      </c>
      <c r="BH927" s="231">
        <f>IF(N927="sníž. přenesená",J927,0)</f>
        <v>0</v>
      </c>
      <c r="BI927" s="231">
        <f>IF(N927="nulová",J927,0)</f>
        <v>0</v>
      </c>
      <c r="BJ927" s="18" t="s">
        <v>85</v>
      </c>
      <c r="BK927" s="231">
        <f>ROUND(I927*H927,2)</f>
        <v>0</v>
      </c>
      <c r="BL927" s="18" t="s">
        <v>301</v>
      </c>
      <c r="BM927" s="230" t="s">
        <v>1130</v>
      </c>
    </row>
    <row r="928" s="2" customFormat="1">
      <c r="A928" s="39"/>
      <c r="B928" s="40"/>
      <c r="C928" s="41"/>
      <c r="D928" s="232" t="s">
        <v>177</v>
      </c>
      <c r="E928" s="41"/>
      <c r="F928" s="233" t="s">
        <v>1129</v>
      </c>
      <c r="G928" s="41"/>
      <c r="H928" s="41"/>
      <c r="I928" s="137"/>
      <c r="J928" s="41"/>
      <c r="K928" s="41"/>
      <c r="L928" s="45"/>
      <c r="M928" s="234"/>
      <c r="N928" s="235"/>
      <c r="O928" s="85"/>
      <c r="P928" s="85"/>
      <c r="Q928" s="85"/>
      <c r="R928" s="85"/>
      <c r="S928" s="85"/>
      <c r="T928" s="86"/>
      <c r="U928" s="39"/>
      <c r="V928" s="39"/>
      <c r="W928" s="39"/>
      <c r="X928" s="39"/>
      <c r="Y928" s="39"/>
      <c r="Z928" s="39"/>
      <c r="AA928" s="39"/>
      <c r="AB928" s="39"/>
      <c r="AC928" s="39"/>
      <c r="AD928" s="39"/>
      <c r="AE928" s="39"/>
      <c r="AT928" s="18" t="s">
        <v>177</v>
      </c>
      <c r="AU928" s="18" t="s">
        <v>87</v>
      </c>
    </row>
    <row r="929" s="14" customFormat="1">
      <c r="A929" s="14"/>
      <c r="B929" s="247"/>
      <c r="C929" s="248"/>
      <c r="D929" s="232" t="s">
        <v>181</v>
      </c>
      <c r="E929" s="248"/>
      <c r="F929" s="250" t="s">
        <v>1131</v>
      </c>
      <c r="G929" s="248"/>
      <c r="H929" s="251">
        <v>25.745000000000001</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181</v>
      </c>
      <c r="AU929" s="257" t="s">
        <v>87</v>
      </c>
      <c r="AV929" s="14" t="s">
        <v>87</v>
      </c>
      <c r="AW929" s="14" t="s">
        <v>4</v>
      </c>
      <c r="AX929" s="14" t="s">
        <v>85</v>
      </c>
      <c r="AY929" s="257" t="s">
        <v>167</v>
      </c>
    </row>
    <row r="930" s="2" customFormat="1" ht="16.5" customHeight="1">
      <c r="A930" s="39"/>
      <c r="B930" s="40"/>
      <c r="C930" s="219" t="s">
        <v>1132</v>
      </c>
      <c r="D930" s="219" t="s">
        <v>170</v>
      </c>
      <c r="E930" s="220" t="s">
        <v>1133</v>
      </c>
      <c r="F930" s="221" t="s">
        <v>1134</v>
      </c>
      <c r="G930" s="222" t="s">
        <v>187</v>
      </c>
      <c r="H930" s="223">
        <v>0.80000000000000004</v>
      </c>
      <c r="I930" s="224"/>
      <c r="J930" s="225">
        <f>ROUND(I930*H930,2)</f>
        <v>0</v>
      </c>
      <c r="K930" s="221" t="s">
        <v>174</v>
      </c>
      <c r="L930" s="45"/>
      <c r="M930" s="226" t="s">
        <v>40</v>
      </c>
      <c r="N930" s="227" t="s">
        <v>48</v>
      </c>
      <c r="O930" s="85"/>
      <c r="P930" s="228">
        <f>O930*H930</f>
        <v>0</v>
      </c>
      <c r="Q930" s="228">
        <v>0</v>
      </c>
      <c r="R930" s="228">
        <f>Q930*H930</f>
        <v>0</v>
      </c>
      <c r="S930" s="228">
        <v>0</v>
      </c>
      <c r="T930" s="229">
        <f>S930*H930</f>
        <v>0</v>
      </c>
      <c r="U930" s="39"/>
      <c r="V930" s="39"/>
      <c r="W930" s="39"/>
      <c r="X930" s="39"/>
      <c r="Y930" s="39"/>
      <c r="Z930" s="39"/>
      <c r="AA930" s="39"/>
      <c r="AB930" s="39"/>
      <c r="AC930" s="39"/>
      <c r="AD930" s="39"/>
      <c r="AE930" s="39"/>
      <c r="AR930" s="230" t="s">
        <v>301</v>
      </c>
      <c r="AT930" s="230" t="s">
        <v>170</v>
      </c>
      <c r="AU930" s="230" t="s">
        <v>87</v>
      </c>
      <c r="AY930" s="18" t="s">
        <v>167</v>
      </c>
      <c r="BE930" s="231">
        <f>IF(N930="základní",J930,0)</f>
        <v>0</v>
      </c>
      <c r="BF930" s="231">
        <f>IF(N930="snížená",J930,0)</f>
        <v>0</v>
      </c>
      <c r="BG930" s="231">
        <f>IF(N930="zákl. přenesená",J930,0)</f>
        <v>0</v>
      </c>
      <c r="BH930" s="231">
        <f>IF(N930="sníž. přenesená",J930,0)</f>
        <v>0</v>
      </c>
      <c r="BI930" s="231">
        <f>IF(N930="nulová",J930,0)</f>
        <v>0</v>
      </c>
      <c r="BJ930" s="18" t="s">
        <v>85</v>
      </c>
      <c r="BK930" s="231">
        <f>ROUND(I930*H930,2)</f>
        <v>0</v>
      </c>
      <c r="BL930" s="18" t="s">
        <v>301</v>
      </c>
      <c r="BM930" s="230" t="s">
        <v>1135</v>
      </c>
    </row>
    <row r="931" s="2" customFormat="1">
      <c r="A931" s="39"/>
      <c r="B931" s="40"/>
      <c r="C931" s="41"/>
      <c r="D931" s="232" t="s">
        <v>177</v>
      </c>
      <c r="E931" s="41"/>
      <c r="F931" s="233" t="s">
        <v>1136</v>
      </c>
      <c r="G931" s="41"/>
      <c r="H931" s="41"/>
      <c r="I931" s="137"/>
      <c r="J931" s="41"/>
      <c r="K931" s="41"/>
      <c r="L931" s="45"/>
      <c r="M931" s="234"/>
      <c r="N931" s="235"/>
      <c r="O931" s="85"/>
      <c r="P931" s="85"/>
      <c r="Q931" s="85"/>
      <c r="R931" s="85"/>
      <c r="S931" s="85"/>
      <c r="T931" s="86"/>
      <c r="U931" s="39"/>
      <c r="V931" s="39"/>
      <c r="W931" s="39"/>
      <c r="X931" s="39"/>
      <c r="Y931" s="39"/>
      <c r="Z931" s="39"/>
      <c r="AA931" s="39"/>
      <c r="AB931" s="39"/>
      <c r="AC931" s="39"/>
      <c r="AD931" s="39"/>
      <c r="AE931" s="39"/>
      <c r="AT931" s="18" t="s">
        <v>177</v>
      </c>
      <c r="AU931" s="18" t="s">
        <v>87</v>
      </c>
    </row>
    <row r="932" s="2" customFormat="1" ht="24" customHeight="1">
      <c r="A932" s="39"/>
      <c r="B932" s="40"/>
      <c r="C932" s="269" t="s">
        <v>1137</v>
      </c>
      <c r="D932" s="269" t="s">
        <v>297</v>
      </c>
      <c r="E932" s="270" t="s">
        <v>1138</v>
      </c>
      <c r="F932" s="271" t="s">
        <v>1139</v>
      </c>
      <c r="G932" s="272" t="s">
        <v>187</v>
      </c>
      <c r="H932" s="273">
        <v>0.81599999999999995</v>
      </c>
      <c r="I932" s="274"/>
      <c r="J932" s="275">
        <f>ROUND(I932*H932,2)</f>
        <v>0</v>
      </c>
      <c r="K932" s="271" t="s">
        <v>174</v>
      </c>
      <c r="L932" s="276"/>
      <c r="M932" s="277" t="s">
        <v>40</v>
      </c>
      <c r="N932" s="278" t="s">
        <v>48</v>
      </c>
      <c r="O932" s="85"/>
      <c r="P932" s="228">
        <f>O932*H932</f>
        <v>0</v>
      </c>
      <c r="Q932" s="228">
        <v>0.00021000000000000001</v>
      </c>
      <c r="R932" s="228">
        <f>Q932*H932</f>
        <v>0.00017135999999999999</v>
      </c>
      <c r="S932" s="228">
        <v>0</v>
      </c>
      <c r="T932" s="229">
        <f>S932*H932</f>
        <v>0</v>
      </c>
      <c r="U932" s="39"/>
      <c r="V932" s="39"/>
      <c r="W932" s="39"/>
      <c r="X932" s="39"/>
      <c r="Y932" s="39"/>
      <c r="Z932" s="39"/>
      <c r="AA932" s="39"/>
      <c r="AB932" s="39"/>
      <c r="AC932" s="39"/>
      <c r="AD932" s="39"/>
      <c r="AE932" s="39"/>
      <c r="AR932" s="230" t="s">
        <v>407</v>
      </c>
      <c r="AT932" s="230" t="s">
        <v>297</v>
      </c>
      <c r="AU932" s="230" t="s">
        <v>87</v>
      </c>
      <c r="AY932" s="18" t="s">
        <v>167</v>
      </c>
      <c r="BE932" s="231">
        <f>IF(N932="základní",J932,0)</f>
        <v>0</v>
      </c>
      <c r="BF932" s="231">
        <f>IF(N932="snížená",J932,0)</f>
        <v>0</v>
      </c>
      <c r="BG932" s="231">
        <f>IF(N932="zákl. přenesená",J932,0)</f>
        <v>0</v>
      </c>
      <c r="BH932" s="231">
        <f>IF(N932="sníž. přenesená",J932,0)</f>
        <v>0</v>
      </c>
      <c r="BI932" s="231">
        <f>IF(N932="nulová",J932,0)</f>
        <v>0</v>
      </c>
      <c r="BJ932" s="18" t="s">
        <v>85</v>
      </c>
      <c r="BK932" s="231">
        <f>ROUND(I932*H932,2)</f>
        <v>0</v>
      </c>
      <c r="BL932" s="18" t="s">
        <v>301</v>
      </c>
      <c r="BM932" s="230" t="s">
        <v>1140</v>
      </c>
    </row>
    <row r="933" s="2" customFormat="1">
      <c r="A933" s="39"/>
      <c r="B933" s="40"/>
      <c r="C933" s="41"/>
      <c r="D933" s="232" t="s">
        <v>177</v>
      </c>
      <c r="E933" s="41"/>
      <c r="F933" s="233" t="s">
        <v>1139</v>
      </c>
      <c r="G933" s="41"/>
      <c r="H933" s="41"/>
      <c r="I933" s="137"/>
      <c r="J933" s="41"/>
      <c r="K933" s="41"/>
      <c r="L933" s="45"/>
      <c r="M933" s="234"/>
      <c r="N933" s="235"/>
      <c r="O933" s="85"/>
      <c r="P933" s="85"/>
      <c r="Q933" s="85"/>
      <c r="R933" s="85"/>
      <c r="S933" s="85"/>
      <c r="T933" s="86"/>
      <c r="U933" s="39"/>
      <c r="V933" s="39"/>
      <c r="W933" s="39"/>
      <c r="X933" s="39"/>
      <c r="Y933" s="39"/>
      <c r="Z933" s="39"/>
      <c r="AA933" s="39"/>
      <c r="AB933" s="39"/>
      <c r="AC933" s="39"/>
      <c r="AD933" s="39"/>
      <c r="AE933" s="39"/>
      <c r="AT933" s="18" t="s">
        <v>177</v>
      </c>
      <c r="AU933" s="18" t="s">
        <v>87</v>
      </c>
    </row>
    <row r="934" s="14" customFormat="1">
      <c r="A934" s="14"/>
      <c r="B934" s="247"/>
      <c r="C934" s="248"/>
      <c r="D934" s="232" t="s">
        <v>181</v>
      </c>
      <c r="E934" s="248"/>
      <c r="F934" s="250" t="s">
        <v>1141</v>
      </c>
      <c r="G934" s="248"/>
      <c r="H934" s="251">
        <v>0.81599999999999995</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181</v>
      </c>
      <c r="AU934" s="257" t="s">
        <v>87</v>
      </c>
      <c r="AV934" s="14" t="s">
        <v>87</v>
      </c>
      <c r="AW934" s="14" t="s">
        <v>4</v>
      </c>
      <c r="AX934" s="14" t="s">
        <v>85</v>
      </c>
      <c r="AY934" s="257" t="s">
        <v>167</v>
      </c>
    </row>
    <row r="935" s="2" customFormat="1" ht="24" customHeight="1">
      <c r="A935" s="39"/>
      <c r="B935" s="40"/>
      <c r="C935" s="219" t="s">
        <v>1142</v>
      </c>
      <c r="D935" s="219" t="s">
        <v>170</v>
      </c>
      <c r="E935" s="220" t="s">
        <v>1143</v>
      </c>
      <c r="F935" s="221" t="s">
        <v>1144</v>
      </c>
      <c r="G935" s="222" t="s">
        <v>173</v>
      </c>
      <c r="H935" s="223">
        <v>25.239999999999998</v>
      </c>
      <c r="I935" s="224"/>
      <c r="J935" s="225">
        <f>ROUND(I935*H935,2)</f>
        <v>0</v>
      </c>
      <c r="K935" s="221" t="s">
        <v>174</v>
      </c>
      <c r="L935" s="45"/>
      <c r="M935" s="226" t="s">
        <v>40</v>
      </c>
      <c r="N935" s="227" t="s">
        <v>48</v>
      </c>
      <c r="O935" s="85"/>
      <c r="P935" s="228">
        <f>O935*H935</f>
        <v>0</v>
      </c>
      <c r="Q935" s="228">
        <v>3.0000000000000001E-05</v>
      </c>
      <c r="R935" s="228">
        <f>Q935*H935</f>
        <v>0.00075719999999999997</v>
      </c>
      <c r="S935" s="228">
        <v>0</v>
      </c>
      <c r="T935" s="229">
        <f>S935*H935</f>
        <v>0</v>
      </c>
      <c r="U935" s="39"/>
      <c r="V935" s="39"/>
      <c r="W935" s="39"/>
      <c r="X935" s="39"/>
      <c r="Y935" s="39"/>
      <c r="Z935" s="39"/>
      <c r="AA935" s="39"/>
      <c r="AB935" s="39"/>
      <c r="AC935" s="39"/>
      <c r="AD935" s="39"/>
      <c r="AE935" s="39"/>
      <c r="AR935" s="230" t="s">
        <v>301</v>
      </c>
      <c r="AT935" s="230" t="s">
        <v>170</v>
      </c>
      <c r="AU935" s="230" t="s">
        <v>87</v>
      </c>
      <c r="AY935" s="18" t="s">
        <v>167</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301</v>
      </c>
      <c r="BM935" s="230" t="s">
        <v>1145</v>
      </c>
    </row>
    <row r="936" s="2" customFormat="1">
      <c r="A936" s="39"/>
      <c r="B936" s="40"/>
      <c r="C936" s="41"/>
      <c r="D936" s="232" t="s">
        <v>177</v>
      </c>
      <c r="E936" s="41"/>
      <c r="F936" s="233" t="s">
        <v>1146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177</v>
      </c>
      <c r="AU936" s="18" t="s">
        <v>87</v>
      </c>
    </row>
    <row r="937" s="2" customFormat="1">
      <c r="A937" s="39"/>
      <c r="B937" s="40"/>
      <c r="C937" s="41"/>
      <c r="D937" s="232" t="s">
        <v>179</v>
      </c>
      <c r="E937" s="41"/>
      <c r="F937" s="236" t="s">
        <v>1147</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179</v>
      </c>
      <c r="AU937" s="18" t="s">
        <v>87</v>
      </c>
    </row>
    <row r="938" s="13" customFormat="1">
      <c r="A938" s="13"/>
      <c r="B938" s="237"/>
      <c r="C938" s="238"/>
      <c r="D938" s="232" t="s">
        <v>181</v>
      </c>
      <c r="E938" s="239" t="s">
        <v>40</v>
      </c>
      <c r="F938" s="240" t="s">
        <v>208</v>
      </c>
      <c r="G938" s="238"/>
      <c r="H938" s="239" t="s">
        <v>40</v>
      </c>
      <c r="I938" s="241"/>
      <c r="J938" s="238"/>
      <c r="K938" s="238"/>
      <c r="L938" s="242"/>
      <c r="M938" s="243"/>
      <c r="N938" s="244"/>
      <c r="O938" s="244"/>
      <c r="P938" s="244"/>
      <c r="Q938" s="244"/>
      <c r="R938" s="244"/>
      <c r="S938" s="244"/>
      <c r="T938" s="245"/>
      <c r="U938" s="13"/>
      <c r="V938" s="13"/>
      <c r="W938" s="13"/>
      <c r="X938" s="13"/>
      <c r="Y938" s="13"/>
      <c r="Z938" s="13"/>
      <c r="AA938" s="13"/>
      <c r="AB938" s="13"/>
      <c r="AC938" s="13"/>
      <c r="AD938" s="13"/>
      <c r="AE938" s="13"/>
      <c r="AT938" s="246" t="s">
        <v>181</v>
      </c>
      <c r="AU938" s="246" t="s">
        <v>87</v>
      </c>
      <c r="AV938" s="13" t="s">
        <v>85</v>
      </c>
      <c r="AW938" s="13" t="s">
        <v>38</v>
      </c>
      <c r="AX938" s="13" t="s">
        <v>77</v>
      </c>
      <c r="AY938" s="246" t="s">
        <v>167</v>
      </c>
    </row>
    <row r="939" s="14" customFormat="1">
      <c r="A939" s="14"/>
      <c r="B939" s="247"/>
      <c r="C939" s="248"/>
      <c r="D939" s="232" t="s">
        <v>181</v>
      </c>
      <c r="E939" s="249" t="s">
        <v>40</v>
      </c>
      <c r="F939" s="250" t="s">
        <v>1125</v>
      </c>
      <c r="G939" s="248"/>
      <c r="H939" s="251">
        <v>16</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181</v>
      </c>
      <c r="AU939" s="257" t="s">
        <v>87</v>
      </c>
      <c r="AV939" s="14" t="s">
        <v>87</v>
      </c>
      <c r="AW939" s="14" t="s">
        <v>38</v>
      </c>
      <c r="AX939" s="14" t="s">
        <v>77</v>
      </c>
      <c r="AY939" s="257" t="s">
        <v>167</v>
      </c>
    </row>
    <row r="940" s="13" customFormat="1">
      <c r="A940" s="13"/>
      <c r="B940" s="237"/>
      <c r="C940" s="238"/>
      <c r="D940" s="232" t="s">
        <v>181</v>
      </c>
      <c r="E940" s="239" t="s">
        <v>40</v>
      </c>
      <c r="F940" s="240" t="s">
        <v>286</v>
      </c>
      <c r="G940" s="238"/>
      <c r="H940" s="239" t="s">
        <v>40</v>
      </c>
      <c r="I940" s="241"/>
      <c r="J940" s="238"/>
      <c r="K940" s="238"/>
      <c r="L940" s="242"/>
      <c r="M940" s="243"/>
      <c r="N940" s="244"/>
      <c r="O940" s="244"/>
      <c r="P940" s="244"/>
      <c r="Q940" s="244"/>
      <c r="R940" s="244"/>
      <c r="S940" s="244"/>
      <c r="T940" s="245"/>
      <c r="U940" s="13"/>
      <c r="V940" s="13"/>
      <c r="W940" s="13"/>
      <c r="X940" s="13"/>
      <c r="Y940" s="13"/>
      <c r="Z940" s="13"/>
      <c r="AA940" s="13"/>
      <c r="AB940" s="13"/>
      <c r="AC940" s="13"/>
      <c r="AD940" s="13"/>
      <c r="AE940" s="13"/>
      <c r="AT940" s="246" t="s">
        <v>181</v>
      </c>
      <c r="AU940" s="246" t="s">
        <v>87</v>
      </c>
      <c r="AV940" s="13" t="s">
        <v>85</v>
      </c>
      <c r="AW940" s="13" t="s">
        <v>38</v>
      </c>
      <c r="AX940" s="13" t="s">
        <v>77</v>
      </c>
      <c r="AY940" s="246" t="s">
        <v>167</v>
      </c>
    </row>
    <row r="941" s="14" customFormat="1">
      <c r="A941" s="14"/>
      <c r="B941" s="247"/>
      <c r="C941" s="248"/>
      <c r="D941" s="232" t="s">
        <v>181</v>
      </c>
      <c r="E941" s="249" t="s">
        <v>40</v>
      </c>
      <c r="F941" s="250" t="s">
        <v>1126</v>
      </c>
      <c r="G941" s="248"/>
      <c r="H941" s="251">
        <v>9.2400000000000002</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181</v>
      </c>
      <c r="AU941" s="257" t="s">
        <v>87</v>
      </c>
      <c r="AV941" s="14" t="s">
        <v>87</v>
      </c>
      <c r="AW941" s="14" t="s">
        <v>38</v>
      </c>
      <c r="AX941" s="14" t="s">
        <v>77</v>
      </c>
      <c r="AY941" s="257" t="s">
        <v>167</v>
      </c>
    </row>
    <row r="942" s="15" customFormat="1">
      <c r="A942" s="15"/>
      <c r="B942" s="258"/>
      <c r="C942" s="259"/>
      <c r="D942" s="232" t="s">
        <v>181</v>
      </c>
      <c r="E942" s="260" t="s">
        <v>40</v>
      </c>
      <c r="F942" s="261" t="s">
        <v>184</v>
      </c>
      <c r="G942" s="259"/>
      <c r="H942" s="262">
        <v>25.239999999999998</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181</v>
      </c>
      <c r="AU942" s="268" t="s">
        <v>87</v>
      </c>
      <c r="AV942" s="15" t="s">
        <v>175</v>
      </c>
      <c r="AW942" s="15" t="s">
        <v>38</v>
      </c>
      <c r="AX942" s="15" t="s">
        <v>85</v>
      </c>
      <c r="AY942" s="268" t="s">
        <v>167</v>
      </c>
    </row>
    <row r="943" s="2" customFormat="1" ht="24" customHeight="1">
      <c r="A943" s="39"/>
      <c r="B943" s="40"/>
      <c r="C943" s="219" t="s">
        <v>1148</v>
      </c>
      <c r="D943" s="219" t="s">
        <v>170</v>
      </c>
      <c r="E943" s="220" t="s">
        <v>1149</v>
      </c>
      <c r="F943" s="221" t="s">
        <v>1150</v>
      </c>
      <c r="G943" s="222" t="s">
        <v>398</v>
      </c>
      <c r="H943" s="223">
        <v>0.085999999999999993</v>
      </c>
      <c r="I943" s="224"/>
      <c r="J943" s="225">
        <f>ROUND(I943*H943,2)</f>
        <v>0</v>
      </c>
      <c r="K943" s="221" t="s">
        <v>174</v>
      </c>
      <c r="L943" s="45"/>
      <c r="M943" s="226" t="s">
        <v>40</v>
      </c>
      <c r="N943" s="227" t="s">
        <v>48</v>
      </c>
      <c r="O943" s="85"/>
      <c r="P943" s="228">
        <f>O943*H943</f>
        <v>0</v>
      </c>
      <c r="Q943" s="228">
        <v>0</v>
      </c>
      <c r="R943" s="228">
        <f>Q943*H943</f>
        <v>0</v>
      </c>
      <c r="S943" s="228">
        <v>0</v>
      </c>
      <c r="T943" s="229">
        <f>S943*H943</f>
        <v>0</v>
      </c>
      <c r="U943" s="39"/>
      <c r="V943" s="39"/>
      <c r="W943" s="39"/>
      <c r="X943" s="39"/>
      <c r="Y943" s="39"/>
      <c r="Z943" s="39"/>
      <c r="AA943" s="39"/>
      <c r="AB943" s="39"/>
      <c r="AC943" s="39"/>
      <c r="AD943" s="39"/>
      <c r="AE943" s="39"/>
      <c r="AR943" s="230" t="s">
        <v>301</v>
      </c>
      <c r="AT943" s="230" t="s">
        <v>170</v>
      </c>
      <c r="AU943" s="230" t="s">
        <v>87</v>
      </c>
      <c r="AY943" s="18" t="s">
        <v>167</v>
      </c>
      <c r="BE943" s="231">
        <f>IF(N943="základní",J943,0)</f>
        <v>0</v>
      </c>
      <c r="BF943" s="231">
        <f>IF(N943="snížená",J943,0)</f>
        <v>0</v>
      </c>
      <c r="BG943" s="231">
        <f>IF(N943="zákl. přenesená",J943,0)</f>
        <v>0</v>
      </c>
      <c r="BH943" s="231">
        <f>IF(N943="sníž. přenesená",J943,0)</f>
        <v>0</v>
      </c>
      <c r="BI943" s="231">
        <f>IF(N943="nulová",J943,0)</f>
        <v>0</v>
      </c>
      <c r="BJ943" s="18" t="s">
        <v>85</v>
      </c>
      <c r="BK943" s="231">
        <f>ROUND(I943*H943,2)</f>
        <v>0</v>
      </c>
      <c r="BL943" s="18" t="s">
        <v>301</v>
      </c>
      <c r="BM943" s="230" t="s">
        <v>1151</v>
      </c>
    </row>
    <row r="944" s="2" customFormat="1">
      <c r="A944" s="39"/>
      <c r="B944" s="40"/>
      <c r="C944" s="41"/>
      <c r="D944" s="232" t="s">
        <v>177</v>
      </c>
      <c r="E944" s="41"/>
      <c r="F944" s="233" t="s">
        <v>1152</v>
      </c>
      <c r="G944" s="41"/>
      <c r="H944" s="41"/>
      <c r="I944" s="137"/>
      <c r="J944" s="41"/>
      <c r="K944" s="41"/>
      <c r="L944" s="45"/>
      <c r="M944" s="234"/>
      <c r="N944" s="235"/>
      <c r="O944" s="85"/>
      <c r="P944" s="85"/>
      <c r="Q944" s="85"/>
      <c r="R944" s="85"/>
      <c r="S944" s="85"/>
      <c r="T944" s="86"/>
      <c r="U944" s="39"/>
      <c r="V944" s="39"/>
      <c r="W944" s="39"/>
      <c r="X944" s="39"/>
      <c r="Y944" s="39"/>
      <c r="Z944" s="39"/>
      <c r="AA944" s="39"/>
      <c r="AB944" s="39"/>
      <c r="AC944" s="39"/>
      <c r="AD944" s="39"/>
      <c r="AE944" s="39"/>
      <c r="AT944" s="18" t="s">
        <v>177</v>
      </c>
      <c r="AU944" s="18" t="s">
        <v>87</v>
      </c>
    </row>
    <row r="945" s="2" customFormat="1">
      <c r="A945" s="39"/>
      <c r="B945" s="40"/>
      <c r="C945" s="41"/>
      <c r="D945" s="232" t="s">
        <v>179</v>
      </c>
      <c r="E945" s="41"/>
      <c r="F945" s="236" t="s">
        <v>1002</v>
      </c>
      <c r="G945" s="41"/>
      <c r="H945" s="41"/>
      <c r="I945" s="137"/>
      <c r="J945" s="41"/>
      <c r="K945" s="41"/>
      <c r="L945" s="45"/>
      <c r="M945" s="234"/>
      <c r="N945" s="235"/>
      <c r="O945" s="85"/>
      <c r="P945" s="85"/>
      <c r="Q945" s="85"/>
      <c r="R945" s="85"/>
      <c r="S945" s="85"/>
      <c r="T945" s="86"/>
      <c r="U945" s="39"/>
      <c r="V945" s="39"/>
      <c r="W945" s="39"/>
      <c r="X945" s="39"/>
      <c r="Y945" s="39"/>
      <c r="Z945" s="39"/>
      <c r="AA945" s="39"/>
      <c r="AB945" s="39"/>
      <c r="AC945" s="39"/>
      <c r="AD945" s="39"/>
      <c r="AE945" s="39"/>
      <c r="AT945" s="18" t="s">
        <v>179</v>
      </c>
      <c r="AU945" s="18" t="s">
        <v>87</v>
      </c>
    </row>
    <row r="946" s="12" customFormat="1" ht="22.8" customHeight="1">
      <c r="A946" s="12"/>
      <c r="B946" s="203"/>
      <c r="C946" s="204"/>
      <c r="D946" s="205" t="s">
        <v>76</v>
      </c>
      <c r="E946" s="217" t="s">
        <v>1153</v>
      </c>
      <c r="F946" s="217" t="s">
        <v>1154</v>
      </c>
      <c r="G946" s="204"/>
      <c r="H946" s="204"/>
      <c r="I946" s="207"/>
      <c r="J946" s="218">
        <f>BK946</f>
        <v>0</v>
      </c>
      <c r="K946" s="204"/>
      <c r="L946" s="209"/>
      <c r="M946" s="210"/>
      <c r="N946" s="211"/>
      <c r="O946" s="211"/>
      <c r="P946" s="212">
        <f>SUM(P947:P953)</f>
        <v>0</v>
      </c>
      <c r="Q946" s="211"/>
      <c r="R946" s="212">
        <f>SUM(R947:R953)</f>
        <v>0.009444000000000001</v>
      </c>
      <c r="S946" s="211"/>
      <c r="T946" s="213">
        <f>SUM(T947:T953)</f>
        <v>0</v>
      </c>
      <c r="U946" s="12"/>
      <c r="V946" s="12"/>
      <c r="W946" s="12"/>
      <c r="X946" s="12"/>
      <c r="Y946" s="12"/>
      <c r="Z946" s="12"/>
      <c r="AA946" s="12"/>
      <c r="AB946" s="12"/>
      <c r="AC946" s="12"/>
      <c r="AD946" s="12"/>
      <c r="AE946" s="12"/>
      <c r="AR946" s="214" t="s">
        <v>87</v>
      </c>
      <c r="AT946" s="215" t="s">
        <v>76</v>
      </c>
      <c r="AU946" s="215" t="s">
        <v>85</v>
      </c>
      <c r="AY946" s="214" t="s">
        <v>167</v>
      </c>
      <c r="BK946" s="216">
        <f>SUM(BK947:BK953)</f>
        <v>0</v>
      </c>
    </row>
    <row r="947" s="2" customFormat="1" ht="24" customHeight="1">
      <c r="A947" s="39"/>
      <c r="B947" s="40"/>
      <c r="C947" s="219" t="s">
        <v>1155</v>
      </c>
      <c r="D947" s="219" t="s">
        <v>170</v>
      </c>
      <c r="E947" s="220" t="s">
        <v>1156</v>
      </c>
      <c r="F947" s="221" t="s">
        <v>1157</v>
      </c>
      <c r="G947" s="222" t="s">
        <v>173</v>
      </c>
      <c r="H947" s="223">
        <v>23.609999999999999</v>
      </c>
      <c r="I947" s="224"/>
      <c r="J947" s="225">
        <f>ROUND(I947*H947,2)</f>
        <v>0</v>
      </c>
      <c r="K947" s="221" t="s">
        <v>174</v>
      </c>
      <c r="L947" s="45"/>
      <c r="M947" s="226" t="s">
        <v>40</v>
      </c>
      <c r="N947" s="227" t="s">
        <v>48</v>
      </c>
      <c r="O947" s="85"/>
      <c r="P947" s="228">
        <f>O947*H947</f>
        <v>0</v>
      </c>
      <c r="Q947" s="228">
        <v>0.00040000000000000002</v>
      </c>
      <c r="R947" s="228">
        <f>Q947*H947</f>
        <v>0.009444000000000001</v>
      </c>
      <c r="S947" s="228">
        <v>0</v>
      </c>
      <c r="T947" s="229">
        <f>S947*H947</f>
        <v>0</v>
      </c>
      <c r="U947" s="39"/>
      <c r="V947" s="39"/>
      <c r="W947" s="39"/>
      <c r="X947" s="39"/>
      <c r="Y947" s="39"/>
      <c r="Z947" s="39"/>
      <c r="AA947" s="39"/>
      <c r="AB947" s="39"/>
      <c r="AC947" s="39"/>
      <c r="AD947" s="39"/>
      <c r="AE947" s="39"/>
      <c r="AR947" s="230" t="s">
        <v>301</v>
      </c>
      <c r="AT947" s="230" t="s">
        <v>170</v>
      </c>
      <c r="AU947" s="230" t="s">
        <v>87</v>
      </c>
      <c r="AY947" s="18" t="s">
        <v>167</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301</v>
      </c>
      <c r="BM947" s="230" t="s">
        <v>1158</v>
      </c>
    </row>
    <row r="948" s="2" customFormat="1">
      <c r="A948" s="39"/>
      <c r="B948" s="40"/>
      <c r="C948" s="41"/>
      <c r="D948" s="232" t="s">
        <v>177</v>
      </c>
      <c r="E948" s="41"/>
      <c r="F948" s="233" t="s">
        <v>1159</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177</v>
      </c>
      <c r="AU948" s="18" t="s">
        <v>87</v>
      </c>
    </row>
    <row r="949" s="13" customFormat="1">
      <c r="A949" s="13"/>
      <c r="B949" s="237"/>
      <c r="C949" s="238"/>
      <c r="D949" s="232" t="s">
        <v>181</v>
      </c>
      <c r="E949" s="239" t="s">
        <v>40</v>
      </c>
      <c r="F949" s="240" t="s">
        <v>210</v>
      </c>
      <c r="G949" s="238"/>
      <c r="H949" s="239" t="s">
        <v>40</v>
      </c>
      <c r="I949" s="241"/>
      <c r="J949" s="238"/>
      <c r="K949" s="238"/>
      <c r="L949" s="242"/>
      <c r="M949" s="243"/>
      <c r="N949" s="244"/>
      <c r="O949" s="244"/>
      <c r="P949" s="244"/>
      <c r="Q949" s="244"/>
      <c r="R949" s="244"/>
      <c r="S949" s="244"/>
      <c r="T949" s="245"/>
      <c r="U949" s="13"/>
      <c r="V949" s="13"/>
      <c r="W949" s="13"/>
      <c r="X949" s="13"/>
      <c r="Y949" s="13"/>
      <c r="Z949" s="13"/>
      <c r="AA949" s="13"/>
      <c r="AB949" s="13"/>
      <c r="AC949" s="13"/>
      <c r="AD949" s="13"/>
      <c r="AE949" s="13"/>
      <c r="AT949" s="246" t="s">
        <v>181</v>
      </c>
      <c r="AU949" s="246" t="s">
        <v>87</v>
      </c>
      <c r="AV949" s="13" t="s">
        <v>85</v>
      </c>
      <c r="AW949" s="13" t="s">
        <v>38</v>
      </c>
      <c r="AX949" s="13" t="s">
        <v>77</v>
      </c>
      <c r="AY949" s="246" t="s">
        <v>167</v>
      </c>
    </row>
    <row r="950" s="14" customFormat="1">
      <c r="A950" s="14"/>
      <c r="B950" s="247"/>
      <c r="C950" s="248"/>
      <c r="D950" s="232" t="s">
        <v>181</v>
      </c>
      <c r="E950" s="249" t="s">
        <v>40</v>
      </c>
      <c r="F950" s="250" t="s">
        <v>1160</v>
      </c>
      <c r="G950" s="248"/>
      <c r="H950" s="251">
        <v>8.5099999999999998</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181</v>
      </c>
      <c r="AU950" s="257" t="s">
        <v>87</v>
      </c>
      <c r="AV950" s="14" t="s">
        <v>87</v>
      </c>
      <c r="AW950" s="14" t="s">
        <v>38</v>
      </c>
      <c r="AX950" s="14" t="s">
        <v>77</v>
      </c>
      <c r="AY950" s="257" t="s">
        <v>167</v>
      </c>
    </row>
    <row r="951" s="13" customFormat="1">
      <c r="A951" s="13"/>
      <c r="B951" s="237"/>
      <c r="C951" s="238"/>
      <c r="D951" s="232" t="s">
        <v>181</v>
      </c>
      <c r="E951" s="239" t="s">
        <v>40</v>
      </c>
      <c r="F951" s="240" t="s">
        <v>208</v>
      </c>
      <c r="G951" s="238"/>
      <c r="H951" s="239" t="s">
        <v>40</v>
      </c>
      <c r="I951" s="241"/>
      <c r="J951" s="238"/>
      <c r="K951" s="238"/>
      <c r="L951" s="242"/>
      <c r="M951" s="243"/>
      <c r="N951" s="244"/>
      <c r="O951" s="244"/>
      <c r="P951" s="244"/>
      <c r="Q951" s="244"/>
      <c r="R951" s="244"/>
      <c r="S951" s="244"/>
      <c r="T951" s="245"/>
      <c r="U951" s="13"/>
      <c r="V951" s="13"/>
      <c r="W951" s="13"/>
      <c r="X951" s="13"/>
      <c r="Y951" s="13"/>
      <c r="Z951" s="13"/>
      <c r="AA951" s="13"/>
      <c r="AB951" s="13"/>
      <c r="AC951" s="13"/>
      <c r="AD951" s="13"/>
      <c r="AE951" s="13"/>
      <c r="AT951" s="246" t="s">
        <v>181</v>
      </c>
      <c r="AU951" s="246" t="s">
        <v>87</v>
      </c>
      <c r="AV951" s="13" t="s">
        <v>85</v>
      </c>
      <c r="AW951" s="13" t="s">
        <v>38</v>
      </c>
      <c r="AX951" s="13" t="s">
        <v>77</v>
      </c>
      <c r="AY951" s="246" t="s">
        <v>167</v>
      </c>
    </row>
    <row r="952" s="14" customFormat="1">
      <c r="A952" s="14"/>
      <c r="B952" s="247"/>
      <c r="C952" s="248"/>
      <c r="D952" s="232" t="s">
        <v>181</v>
      </c>
      <c r="E952" s="249" t="s">
        <v>40</v>
      </c>
      <c r="F952" s="250" t="s">
        <v>1161</v>
      </c>
      <c r="G952" s="248"/>
      <c r="H952" s="251">
        <v>15.1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181</v>
      </c>
      <c r="AU952" s="257" t="s">
        <v>87</v>
      </c>
      <c r="AV952" s="14" t="s">
        <v>87</v>
      </c>
      <c r="AW952" s="14" t="s">
        <v>38</v>
      </c>
      <c r="AX952" s="14" t="s">
        <v>77</v>
      </c>
      <c r="AY952" s="257" t="s">
        <v>167</v>
      </c>
    </row>
    <row r="953" s="15" customFormat="1">
      <c r="A953" s="15"/>
      <c r="B953" s="258"/>
      <c r="C953" s="259"/>
      <c r="D953" s="232" t="s">
        <v>181</v>
      </c>
      <c r="E953" s="260" t="s">
        <v>40</v>
      </c>
      <c r="F953" s="261" t="s">
        <v>184</v>
      </c>
      <c r="G953" s="259"/>
      <c r="H953" s="262">
        <v>23.609999999999999</v>
      </c>
      <c r="I953" s="263"/>
      <c r="J953" s="259"/>
      <c r="K953" s="259"/>
      <c r="L953" s="264"/>
      <c r="M953" s="265"/>
      <c r="N953" s="266"/>
      <c r="O953" s="266"/>
      <c r="P953" s="266"/>
      <c r="Q953" s="266"/>
      <c r="R953" s="266"/>
      <c r="S953" s="266"/>
      <c r="T953" s="267"/>
      <c r="U953" s="15"/>
      <c r="V953" s="15"/>
      <c r="W953" s="15"/>
      <c r="X953" s="15"/>
      <c r="Y953" s="15"/>
      <c r="Z953" s="15"/>
      <c r="AA953" s="15"/>
      <c r="AB953" s="15"/>
      <c r="AC953" s="15"/>
      <c r="AD953" s="15"/>
      <c r="AE953" s="15"/>
      <c r="AT953" s="268" t="s">
        <v>181</v>
      </c>
      <c r="AU953" s="268" t="s">
        <v>87</v>
      </c>
      <c r="AV953" s="15" t="s">
        <v>175</v>
      </c>
      <c r="AW953" s="15" t="s">
        <v>38</v>
      </c>
      <c r="AX953" s="15" t="s">
        <v>85</v>
      </c>
      <c r="AY953" s="268" t="s">
        <v>167</v>
      </c>
    </row>
    <row r="954" s="12" customFormat="1" ht="22.8" customHeight="1">
      <c r="A954" s="12"/>
      <c r="B954" s="203"/>
      <c r="C954" s="204"/>
      <c r="D954" s="205" t="s">
        <v>76</v>
      </c>
      <c r="E954" s="217" t="s">
        <v>1162</v>
      </c>
      <c r="F954" s="217" t="s">
        <v>1163</v>
      </c>
      <c r="G954" s="204"/>
      <c r="H954" s="204"/>
      <c r="I954" s="207"/>
      <c r="J954" s="218">
        <f>BK954</f>
        <v>0</v>
      </c>
      <c r="K954" s="204"/>
      <c r="L954" s="209"/>
      <c r="M954" s="210"/>
      <c r="N954" s="211"/>
      <c r="O954" s="211"/>
      <c r="P954" s="212">
        <f>SUM(P955:P1026)</f>
        <v>0</v>
      </c>
      <c r="Q954" s="211"/>
      <c r="R954" s="212">
        <f>SUM(R955:R1026)</f>
        <v>0.30800263999999999</v>
      </c>
      <c r="S954" s="211"/>
      <c r="T954" s="213">
        <f>SUM(T955:T1026)</f>
        <v>0</v>
      </c>
      <c r="U954" s="12"/>
      <c r="V954" s="12"/>
      <c r="W954" s="12"/>
      <c r="X954" s="12"/>
      <c r="Y954" s="12"/>
      <c r="Z954" s="12"/>
      <c r="AA954" s="12"/>
      <c r="AB954" s="12"/>
      <c r="AC954" s="12"/>
      <c r="AD954" s="12"/>
      <c r="AE954" s="12"/>
      <c r="AR954" s="214" t="s">
        <v>87</v>
      </c>
      <c r="AT954" s="215" t="s">
        <v>76</v>
      </c>
      <c r="AU954" s="215" t="s">
        <v>85</v>
      </c>
      <c r="AY954" s="214" t="s">
        <v>167</v>
      </c>
      <c r="BK954" s="216">
        <f>SUM(BK955:BK1026)</f>
        <v>0</v>
      </c>
    </row>
    <row r="955" s="2" customFormat="1" ht="24" customHeight="1">
      <c r="A955" s="39"/>
      <c r="B955" s="40"/>
      <c r="C955" s="219" t="s">
        <v>1164</v>
      </c>
      <c r="D955" s="219" t="s">
        <v>170</v>
      </c>
      <c r="E955" s="220" t="s">
        <v>1165</v>
      </c>
      <c r="F955" s="221" t="s">
        <v>1166</v>
      </c>
      <c r="G955" s="222" t="s">
        <v>173</v>
      </c>
      <c r="H955" s="223">
        <v>14.448</v>
      </c>
      <c r="I955" s="224"/>
      <c r="J955" s="225">
        <f>ROUND(I955*H955,2)</f>
        <v>0</v>
      </c>
      <c r="K955" s="221" t="s">
        <v>174</v>
      </c>
      <c r="L955" s="45"/>
      <c r="M955" s="226" t="s">
        <v>40</v>
      </c>
      <c r="N955" s="227" t="s">
        <v>48</v>
      </c>
      <c r="O955" s="85"/>
      <c r="P955" s="228">
        <f>O955*H955</f>
        <v>0</v>
      </c>
      <c r="Q955" s="228">
        <v>0.0047999999999999996</v>
      </c>
      <c r="R955" s="228">
        <f>Q955*H955</f>
        <v>0.069350399999999993</v>
      </c>
      <c r="S955" s="228">
        <v>0</v>
      </c>
      <c r="T955" s="229">
        <f>S955*H955</f>
        <v>0</v>
      </c>
      <c r="U955" s="39"/>
      <c r="V955" s="39"/>
      <c r="W955" s="39"/>
      <c r="X955" s="39"/>
      <c r="Y955" s="39"/>
      <c r="Z955" s="39"/>
      <c r="AA955" s="39"/>
      <c r="AB955" s="39"/>
      <c r="AC955" s="39"/>
      <c r="AD955" s="39"/>
      <c r="AE955" s="39"/>
      <c r="AR955" s="230" t="s">
        <v>301</v>
      </c>
      <c r="AT955" s="230" t="s">
        <v>170</v>
      </c>
      <c r="AU955" s="230" t="s">
        <v>87</v>
      </c>
      <c r="AY955" s="18" t="s">
        <v>167</v>
      </c>
      <c r="BE955" s="231">
        <f>IF(N955="základní",J955,0)</f>
        <v>0</v>
      </c>
      <c r="BF955" s="231">
        <f>IF(N955="snížená",J955,0)</f>
        <v>0</v>
      </c>
      <c r="BG955" s="231">
        <f>IF(N955="zákl. přenesená",J955,0)</f>
        <v>0</v>
      </c>
      <c r="BH955" s="231">
        <f>IF(N955="sníž. přenesená",J955,0)</f>
        <v>0</v>
      </c>
      <c r="BI955" s="231">
        <f>IF(N955="nulová",J955,0)</f>
        <v>0</v>
      </c>
      <c r="BJ955" s="18" t="s">
        <v>85</v>
      </c>
      <c r="BK955" s="231">
        <f>ROUND(I955*H955,2)</f>
        <v>0</v>
      </c>
      <c r="BL955" s="18" t="s">
        <v>301</v>
      </c>
      <c r="BM955" s="230" t="s">
        <v>1167</v>
      </c>
    </row>
    <row r="956" s="2" customFormat="1">
      <c r="A956" s="39"/>
      <c r="B956" s="40"/>
      <c r="C956" s="41"/>
      <c r="D956" s="232" t="s">
        <v>177</v>
      </c>
      <c r="E956" s="41"/>
      <c r="F956" s="233" t="s">
        <v>1168</v>
      </c>
      <c r="G956" s="41"/>
      <c r="H956" s="41"/>
      <c r="I956" s="137"/>
      <c r="J956" s="41"/>
      <c r="K956" s="41"/>
      <c r="L956" s="45"/>
      <c r="M956" s="234"/>
      <c r="N956" s="235"/>
      <c r="O956" s="85"/>
      <c r="P956" s="85"/>
      <c r="Q956" s="85"/>
      <c r="R956" s="85"/>
      <c r="S956" s="85"/>
      <c r="T956" s="86"/>
      <c r="U956" s="39"/>
      <c r="V956" s="39"/>
      <c r="W956" s="39"/>
      <c r="X956" s="39"/>
      <c r="Y956" s="39"/>
      <c r="Z956" s="39"/>
      <c r="AA956" s="39"/>
      <c r="AB956" s="39"/>
      <c r="AC956" s="39"/>
      <c r="AD956" s="39"/>
      <c r="AE956" s="39"/>
      <c r="AT956" s="18" t="s">
        <v>177</v>
      </c>
      <c r="AU956" s="18" t="s">
        <v>87</v>
      </c>
    </row>
    <row r="957" s="2" customFormat="1">
      <c r="A957" s="39"/>
      <c r="B957" s="40"/>
      <c r="C957" s="41"/>
      <c r="D957" s="232" t="s">
        <v>179</v>
      </c>
      <c r="E957" s="41"/>
      <c r="F957" s="236" t="s">
        <v>1169</v>
      </c>
      <c r="G957" s="41"/>
      <c r="H957" s="41"/>
      <c r="I957" s="137"/>
      <c r="J957" s="41"/>
      <c r="K957" s="41"/>
      <c r="L957" s="45"/>
      <c r="M957" s="234"/>
      <c r="N957" s="235"/>
      <c r="O957" s="85"/>
      <c r="P957" s="85"/>
      <c r="Q957" s="85"/>
      <c r="R957" s="85"/>
      <c r="S957" s="85"/>
      <c r="T957" s="86"/>
      <c r="U957" s="39"/>
      <c r="V957" s="39"/>
      <c r="W957" s="39"/>
      <c r="X957" s="39"/>
      <c r="Y957" s="39"/>
      <c r="Z957" s="39"/>
      <c r="AA957" s="39"/>
      <c r="AB957" s="39"/>
      <c r="AC957" s="39"/>
      <c r="AD957" s="39"/>
      <c r="AE957" s="39"/>
      <c r="AT957" s="18" t="s">
        <v>179</v>
      </c>
      <c r="AU957" s="18" t="s">
        <v>87</v>
      </c>
    </row>
    <row r="958" s="13" customFormat="1">
      <c r="A958" s="13"/>
      <c r="B958" s="237"/>
      <c r="C958" s="238"/>
      <c r="D958" s="232" t="s">
        <v>181</v>
      </c>
      <c r="E958" s="239" t="s">
        <v>40</v>
      </c>
      <c r="F958" s="240" t="s">
        <v>1170</v>
      </c>
      <c r="G958" s="238"/>
      <c r="H958" s="239" t="s">
        <v>40</v>
      </c>
      <c r="I958" s="241"/>
      <c r="J958" s="238"/>
      <c r="K958" s="238"/>
      <c r="L958" s="242"/>
      <c r="M958" s="243"/>
      <c r="N958" s="244"/>
      <c r="O958" s="244"/>
      <c r="P958" s="244"/>
      <c r="Q958" s="244"/>
      <c r="R958" s="244"/>
      <c r="S958" s="244"/>
      <c r="T958" s="245"/>
      <c r="U958" s="13"/>
      <c r="V958" s="13"/>
      <c r="W958" s="13"/>
      <c r="X958" s="13"/>
      <c r="Y958" s="13"/>
      <c r="Z958" s="13"/>
      <c r="AA958" s="13"/>
      <c r="AB958" s="13"/>
      <c r="AC958" s="13"/>
      <c r="AD958" s="13"/>
      <c r="AE958" s="13"/>
      <c r="AT958" s="246" t="s">
        <v>181</v>
      </c>
      <c r="AU958" s="246" t="s">
        <v>87</v>
      </c>
      <c r="AV958" s="13" t="s">
        <v>85</v>
      </c>
      <c r="AW958" s="13" t="s">
        <v>38</v>
      </c>
      <c r="AX958" s="13" t="s">
        <v>77</v>
      </c>
      <c r="AY958" s="246" t="s">
        <v>167</v>
      </c>
    </row>
    <row r="959" s="14" customFormat="1">
      <c r="A959" s="14"/>
      <c r="B959" s="247"/>
      <c r="C959" s="248"/>
      <c r="D959" s="232" t="s">
        <v>181</v>
      </c>
      <c r="E959" s="249" t="s">
        <v>40</v>
      </c>
      <c r="F959" s="250" t="s">
        <v>1171</v>
      </c>
      <c r="G959" s="248"/>
      <c r="H959" s="251">
        <v>1.788</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181</v>
      </c>
      <c r="AU959" s="257" t="s">
        <v>87</v>
      </c>
      <c r="AV959" s="14" t="s">
        <v>87</v>
      </c>
      <c r="AW959" s="14" t="s">
        <v>38</v>
      </c>
      <c r="AX959" s="14" t="s">
        <v>77</v>
      </c>
      <c r="AY959" s="257" t="s">
        <v>167</v>
      </c>
    </row>
    <row r="960" s="13" customFormat="1">
      <c r="A960" s="13"/>
      <c r="B960" s="237"/>
      <c r="C960" s="238"/>
      <c r="D960" s="232" t="s">
        <v>181</v>
      </c>
      <c r="E960" s="239" t="s">
        <v>40</v>
      </c>
      <c r="F960" s="240" t="s">
        <v>206</v>
      </c>
      <c r="G960" s="238"/>
      <c r="H960" s="239" t="s">
        <v>40</v>
      </c>
      <c r="I960" s="241"/>
      <c r="J960" s="238"/>
      <c r="K960" s="238"/>
      <c r="L960" s="242"/>
      <c r="M960" s="243"/>
      <c r="N960" s="244"/>
      <c r="O960" s="244"/>
      <c r="P960" s="244"/>
      <c r="Q960" s="244"/>
      <c r="R960" s="244"/>
      <c r="S960" s="244"/>
      <c r="T960" s="245"/>
      <c r="U960" s="13"/>
      <c r="V960" s="13"/>
      <c r="W960" s="13"/>
      <c r="X960" s="13"/>
      <c r="Y960" s="13"/>
      <c r="Z960" s="13"/>
      <c r="AA960" s="13"/>
      <c r="AB960" s="13"/>
      <c r="AC960" s="13"/>
      <c r="AD960" s="13"/>
      <c r="AE960" s="13"/>
      <c r="AT960" s="246" t="s">
        <v>181</v>
      </c>
      <c r="AU960" s="246" t="s">
        <v>87</v>
      </c>
      <c r="AV960" s="13" t="s">
        <v>85</v>
      </c>
      <c r="AW960" s="13" t="s">
        <v>38</v>
      </c>
      <c r="AX960" s="13" t="s">
        <v>77</v>
      </c>
      <c r="AY960" s="246" t="s">
        <v>167</v>
      </c>
    </row>
    <row r="961" s="14" customFormat="1">
      <c r="A961" s="14"/>
      <c r="B961" s="247"/>
      <c r="C961" s="248"/>
      <c r="D961" s="232" t="s">
        <v>181</v>
      </c>
      <c r="E961" s="249" t="s">
        <v>40</v>
      </c>
      <c r="F961" s="250" t="s">
        <v>1172</v>
      </c>
      <c r="G961" s="248"/>
      <c r="H961" s="251">
        <v>13.859999999999999</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181</v>
      </c>
      <c r="AU961" s="257" t="s">
        <v>87</v>
      </c>
      <c r="AV961" s="14" t="s">
        <v>87</v>
      </c>
      <c r="AW961" s="14" t="s">
        <v>38</v>
      </c>
      <c r="AX961" s="14" t="s">
        <v>77</v>
      </c>
      <c r="AY961" s="257" t="s">
        <v>167</v>
      </c>
    </row>
    <row r="962" s="14" customFormat="1">
      <c r="A962" s="14"/>
      <c r="B962" s="247"/>
      <c r="C962" s="248"/>
      <c r="D962" s="232" t="s">
        <v>181</v>
      </c>
      <c r="E962" s="249" t="s">
        <v>40</v>
      </c>
      <c r="F962" s="250" t="s">
        <v>1173</v>
      </c>
      <c r="G962" s="248"/>
      <c r="H962" s="251">
        <v>-1.2</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181</v>
      </c>
      <c r="AU962" s="257" t="s">
        <v>87</v>
      </c>
      <c r="AV962" s="14" t="s">
        <v>87</v>
      </c>
      <c r="AW962" s="14" t="s">
        <v>38</v>
      </c>
      <c r="AX962" s="14" t="s">
        <v>77</v>
      </c>
      <c r="AY962" s="257" t="s">
        <v>167</v>
      </c>
    </row>
    <row r="963" s="15" customFormat="1">
      <c r="A963" s="15"/>
      <c r="B963" s="258"/>
      <c r="C963" s="259"/>
      <c r="D963" s="232" t="s">
        <v>181</v>
      </c>
      <c r="E963" s="260" t="s">
        <v>40</v>
      </c>
      <c r="F963" s="261" t="s">
        <v>184</v>
      </c>
      <c r="G963" s="259"/>
      <c r="H963" s="262">
        <v>14.448</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181</v>
      </c>
      <c r="AU963" s="268" t="s">
        <v>87</v>
      </c>
      <c r="AV963" s="15" t="s">
        <v>175</v>
      </c>
      <c r="AW963" s="15" t="s">
        <v>38</v>
      </c>
      <c r="AX963" s="15" t="s">
        <v>85</v>
      </c>
      <c r="AY963" s="268" t="s">
        <v>167</v>
      </c>
    </row>
    <row r="964" s="2" customFormat="1" ht="24" customHeight="1">
      <c r="A964" s="39"/>
      <c r="B964" s="40"/>
      <c r="C964" s="269" t="s">
        <v>1174</v>
      </c>
      <c r="D964" s="269" t="s">
        <v>297</v>
      </c>
      <c r="E964" s="270" t="s">
        <v>1175</v>
      </c>
      <c r="F964" s="271" t="s">
        <v>1176</v>
      </c>
      <c r="G964" s="272" t="s">
        <v>173</v>
      </c>
      <c r="H964" s="273">
        <v>15.603999999999999</v>
      </c>
      <c r="I964" s="274"/>
      <c r="J964" s="275">
        <f>ROUND(I964*H964,2)</f>
        <v>0</v>
      </c>
      <c r="K964" s="271" t="s">
        <v>174</v>
      </c>
      <c r="L964" s="276"/>
      <c r="M964" s="277" t="s">
        <v>40</v>
      </c>
      <c r="N964" s="278" t="s">
        <v>48</v>
      </c>
      <c r="O964" s="85"/>
      <c r="P964" s="228">
        <f>O964*H964</f>
        <v>0</v>
      </c>
      <c r="Q964" s="228">
        <v>0.0138</v>
      </c>
      <c r="R964" s="228">
        <f>Q964*H964</f>
        <v>0.21533519999999998</v>
      </c>
      <c r="S964" s="228">
        <v>0</v>
      </c>
      <c r="T964" s="229">
        <f>S964*H964</f>
        <v>0</v>
      </c>
      <c r="U964" s="39"/>
      <c r="V964" s="39"/>
      <c r="W964" s="39"/>
      <c r="X964" s="39"/>
      <c r="Y964" s="39"/>
      <c r="Z964" s="39"/>
      <c r="AA964" s="39"/>
      <c r="AB964" s="39"/>
      <c r="AC964" s="39"/>
      <c r="AD964" s="39"/>
      <c r="AE964" s="39"/>
      <c r="AR964" s="230" t="s">
        <v>407</v>
      </c>
      <c r="AT964" s="230" t="s">
        <v>297</v>
      </c>
      <c r="AU964" s="230" t="s">
        <v>87</v>
      </c>
      <c r="AY964" s="18" t="s">
        <v>167</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301</v>
      </c>
      <c r="BM964" s="230" t="s">
        <v>1177</v>
      </c>
    </row>
    <row r="965" s="2" customFormat="1">
      <c r="A965" s="39"/>
      <c r="B965" s="40"/>
      <c r="C965" s="41"/>
      <c r="D965" s="232" t="s">
        <v>177</v>
      </c>
      <c r="E965" s="41"/>
      <c r="F965" s="233" t="s">
        <v>1176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177</v>
      </c>
      <c r="AU965" s="18" t="s">
        <v>87</v>
      </c>
    </row>
    <row r="966" s="14" customFormat="1">
      <c r="A966" s="14"/>
      <c r="B966" s="247"/>
      <c r="C966" s="248"/>
      <c r="D966" s="232" t="s">
        <v>181</v>
      </c>
      <c r="E966" s="248"/>
      <c r="F966" s="250" t="s">
        <v>1178</v>
      </c>
      <c r="G966" s="248"/>
      <c r="H966" s="251">
        <v>15.603999999999999</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181</v>
      </c>
      <c r="AU966" s="257" t="s">
        <v>87</v>
      </c>
      <c r="AV966" s="14" t="s">
        <v>87</v>
      </c>
      <c r="AW966" s="14" t="s">
        <v>4</v>
      </c>
      <c r="AX966" s="14" t="s">
        <v>85</v>
      </c>
      <c r="AY966" s="257" t="s">
        <v>167</v>
      </c>
    </row>
    <row r="967" s="2" customFormat="1" ht="24" customHeight="1">
      <c r="A967" s="39"/>
      <c r="B967" s="40"/>
      <c r="C967" s="219" t="s">
        <v>1179</v>
      </c>
      <c r="D967" s="219" t="s">
        <v>170</v>
      </c>
      <c r="E967" s="220" t="s">
        <v>1180</v>
      </c>
      <c r="F967" s="221" t="s">
        <v>1181</v>
      </c>
      <c r="G967" s="222" t="s">
        <v>173</v>
      </c>
      <c r="H967" s="223">
        <v>14.448</v>
      </c>
      <c r="I967" s="224"/>
      <c r="J967" s="225">
        <f>ROUND(I967*H967,2)</f>
        <v>0</v>
      </c>
      <c r="K967" s="221" t="s">
        <v>174</v>
      </c>
      <c r="L967" s="45"/>
      <c r="M967" s="226" t="s">
        <v>40</v>
      </c>
      <c r="N967" s="227" t="s">
        <v>48</v>
      </c>
      <c r="O967" s="85"/>
      <c r="P967" s="228">
        <f>O967*H967</f>
        <v>0</v>
      </c>
      <c r="Q967" s="228">
        <v>0</v>
      </c>
      <c r="R967" s="228">
        <f>Q967*H967</f>
        <v>0</v>
      </c>
      <c r="S967" s="228">
        <v>0</v>
      </c>
      <c r="T967" s="229">
        <f>S967*H967</f>
        <v>0</v>
      </c>
      <c r="U967" s="39"/>
      <c r="V967" s="39"/>
      <c r="W967" s="39"/>
      <c r="X967" s="39"/>
      <c r="Y967" s="39"/>
      <c r="Z967" s="39"/>
      <c r="AA967" s="39"/>
      <c r="AB967" s="39"/>
      <c r="AC967" s="39"/>
      <c r="AD967" s="39"/>
      <c r="AE967" s="39"/>
      <c r="AR967" s="230" t="s">
        <v>301</v>
      </c>
      <c r="AT967" s="230" t="s">
        <v>170</v>
      </c>
      <c r="AU967" s="230" t="s">
        <v>87</v>
      </c>
      <c r="AY967" s="18" t="s">
        <v>167</v>
      </c>
      <c r="BE967" s="231">
        <f>IF(N967="základní",J967,0)</f>
        <v>0</v>
      </c>
      <c r="BF967" s="231">
        <f>IF(N967="snížená",J967,0)</f>
        <v>0</v>
      </c>
      <c r="BG967" s="231">
        <f>IF(N967="zákl. přenesená",J967,0)</f>
        <v>0</v>
      </c>
      <c r="BH967" s="231">
        <f>IF(N967="sníž. přenesená",J967,0)</f>
        <v>0</v>
      </c>
      <c r="BI967" s="231">
        <f>IF(N967="nulová",J967,0)</f>
        <v>0</v>
      </c>
      <c r="BJ967" s="18" t="s">
        <v>85</v>
      </c>
      <c r="BK967" s="231">
        <f>ROUND(I967*H967,2)</f>
        <v>0</v>
      </c>
      <c r="BL967" s="18" t="s">
        <v>301</v>
      </c>
      <c r="BM967" s="230" t="s">
        <v>1182</v>
      </c>
    </row>
    <row r="968" s="2" customFormat="1">
      <c r="A968" s="39"/>
      <c r="B968" s="40"/>
      <c r="C968" s="41"/>
      <c r="D968" s="232" t="s">
        <v>177</v>
      </c>
      <c r="E968" s="41"/>
      <c r="F968" s="233" t="s">
        <v>1183</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177</v>
      </c>
      <c r="AU968" s="18" t="s">
        <v>87</v>
      </c>
    </row>
    <row r="969" s="2" customFormat="1">
      <c r="A969" s="39"/>
      <c r="B969" s="40"/>
      <c r="C969" s="41"/>
      <c r="D969" s="232" t="s">
        <v>179</v>
      </c>
      <c r="E969" s="41"/>
      <c r="F969" s="236" t="s">
        <v>1169</v>
      </c>
      <c r="G969" s="41"/>
      <c r="H969" s="41"/>
      <c r="I969" s="137"/>
      <c r="J969" s="41"/>
      <c r="K969" s="41"/>
      <c r="L969" s="45"/>
      <c r="M969" s="234"/>
      <c r="N969" s="235"/>
      <c r="O969" s="85"/>
      <c r="P969" s="85"/>
      <c r="Q969" s="85"/>
      <c r="R969" s="85"/>
      <c r="S969" s="85"/>
      <c r="T969" s="86"/>
      <c r="U969" s="39"/>
      <c r="V969" s="39"/>
      <c r="W969" s="39"/>
      <c r="X969" s="39"/>
      <c r="Y969" s="39"/>
      <c r="Z969" s="39"/>
      <c r="AA969" s="39"/>
      <c r="AB969" s="39"/>
      <c r="AC969" s="39"/>
      <c r="AD969" s="39"/>
      <c r="AE969" s="39"/>
      <c r="AT969" s="18" t="s">
        <v>179</v>
      </c>
      <c r="AU969" s="18" t="s">
        <v>87</v>
      </c>
    </row>
    <row r="970" s="13" customFormat="1">
      <c r="A970" s="13"/>
      <c r="B970" s="237"/>
      <c r="C970" s="238"/>
      <c r="D970" s="232" t="s">
        <v>181</v>
      </c>
      <c r="E970" s="239" t="s">
        <v>40</v>
      </c>
      <c r="F970" s="240" t="s">
        <v>1170</v>
      </c>
      <c r="G970" s="238"/>
      <c r="H970" s="239" t="s">
        <v>40</v>
      </c>
      <c r="I970" s="241"/>
      <c r="J970" s="238"/>
      <c r="K970" s="238"/>
      <c r="L970" s="242"/>
      <c r="M970" s="243"/>
      <c r="N970" s="244"/>
      <c r="O970" s="244"/>
      <c r="P970" s="244"/>
      <c r="Q970" s="244"/>
      <c r="R970" s="244"/>
      <c r="S970" s="244"/>
      <c r="T970" s="245"/>
      <c r="U970" s="13"/>
      <c r="V970" s="13"/>
      <c r="W970" s="13"/>
      <c r="X970" s="13"/>
      <c r="Y970" s="13"/>
      <c r="Z970" s="13"/>
      <c r="AA970" s="13"/>
      <c r="AB970" s="13"/>
      <c r="AC970" s="13"/>
      <c r="AD970" s="13"/>
      <c r="AE970" s="13"/>
      <c r="AT970" s="246" t="s">
        <v>181</v>
      </c>
      <c r="AU970" s="246" t="s">
        <v>87</v>
      </c>
      <c r="AV970" s="13" t="s">
        <v>85</v>
      </c>
      <c r="AW970" s="13" t="s">
        <v>38</v>
      </c>
      <c r="AX970" s="13" t="s">
        <v>77</v>
      </c>
      <c r="AY970" s="246" t="s">
        <v>167</v>
      </c>
    </row>
    <row r="971" s="14" customFormat="1">
      <c r="A971" s="14"/>
      <c r="B971" s="247"/>
      <c r="C971" s="248"/>
      <c r="D971" s="232" t="s">
        <v>181</v>
      </c>
      <c r="E971" s="249" t="s">
        <v>40</v>
      </c>
      <c r="F971" s="250" t="s">
        <v>1171</v>
      </c>
      <c r="G971" s="248"/>
      <c r="H971" s="251">
        <v>1.788</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181</v>
      </c>
      <c r="AU971" s="257" t="s">
        <v>87</v>
      </c>
      <c r="AV971" s="14" t="s">
        <v>87</v>
      </c>
      <c r="AW971" s="14" t="s">
        <v>38</v>
      </c>
      <c r="AX971" s="14" t="s">
        <v>77</v>
      </c>
      <c r="AY971" s="257" t="s">
        <v>167</v>
      </c>
    </row>
    <row r="972" s="13" customFormat="1">
      <c r="A972" s="13"/>
      <c r="B972" s="237"/>
      <c r="C972" s="238"/>
      <c r="D972" s="232" t="s">
        <v>181</v>
      </c>
      <c r="E972" s="239" t="s">
        <v>40</v>
      </c>
      <c r="F972" s="240" t="s">
        <v>206</v>
      </c>
      <c r="G972" s="238"/>
      <c r="H972" s="239" t="s">
        <v>40</v>
      </c>
      <c r="I972" s="241"/>
      <c r="J972" s="238"/>
      <c r="K972" s="238"/>
      <c r="L972" s="242"/>
      <c r="M972" s="243"/>
      <c r="N972" s="244"/>
      <c r="O972" s="244"/>
      <c r="P972" s="244"/>
      <c r="Q972" s="244"/>
      <c r="R972" s="244"/>
      <c r="S972" s="244"/>
      <c r="T972" s="245"/>
      <c r="U972" s="13"/>
      <c r="V972" s="13"/>
      <c r="W972" s="13"/>
      <c r="X972" s="13"/>
      <c r="Y972" s="13"/>
      <c r="Z972" s="13"/>
      <c r="AA972" s="13"/>
      <c r="AB972" s="13"/>
      <c r="AC972" s="13"/>
      <c r="AD972" s="13"/>
      <c r="AE972" s="13"/>
      <c r="AT972" s="246" t="s">
        <v>181</v>
      </c>
      <c r="AU972" s="246" t="s">
        <v>87</v>
      </c>
      <c r="AV972" s="13" t="s">
        <v>85</v>
      </c>
      <c r="AW972" s="13" t="s">
        <v>38</v>
      </c>
      <c r="AX972" s="13" t="s">
        <v>77</v>
      </c>
      <c r="AY972" s="246" t="s">
        <v>167</v>
      </c>
    </row>
    <row r="973" s="14" customFormat="1">
      <c r="A973" s="14"/>
      <c r="B973" s="247"/>
      <c r="C973" s="248"/>
      <c r="D973" s="232" t="s">
        <v>181</v>
      </c>
      <c r="E973" s="249" t="s">
        <v>40</v>
      </c>
      <c r="F973" s="250" t="s">
        <v>1172</v>
      </c>
      <c r="G973" s="248"/>
      <c r="H973" s="251">
        <v>13.859999999999999</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181</v>
      </c>
      <c r="AU973" s="257" t="s">
        <v>87</v>
      </c>
      <c r="AV973" s="14" t="s">
        <v>87</v>
      </c>
      <c r="AW973" s="14" t="s">
        <v>38</v>
      </c>
      <c r="AX973" s="14" t="s">
        <v>77</v>
      </c>
      <c r="AY973" s="257" t="s">
        <v>167</v>
      </c>
    </row>
    <row r="974" s="14" customFormat="1">
      <c r="A974" s="14"/>
      <c r="B974" s="247"/>
      <c r="C974" s="248"/>
      <c r="D974" s="232" t="s">
        <v>181</v>
      </c>
      <c r="E974" s="249" t="s">
        <v>40</v>
      </c>
      <c r="F974" s="250" t="s">
        <v>1173</v>
      </c>
      <c r="G974" s="248"/>
      <c r="H974" s="251">
        <v>-1.2</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181</v>
      </c>
      <c r="AU974" s="257" t="s">
        <v>87</v>
      </c>
      <c r="AV974" s="14" t="s">
        <v>87</v>
      </c>
      <c r="AW974" s="14" t="s">
        <v>38</v>
      </c>
      <c r="AX974" s="14" t="s">
        <v>77</v>
      </c>
      <c r="AY974" s="257" t="s">
        <v>167</v>
      </c>
    </row>
    <row r="975" s="15" customFormat="1">
      <c r="A975" s="15"/>
      <c r="B975" s="258"/>
      <c r="C975" s="259"/>
      <c r="D975" s="232" t="s">
        <v>181</v>
      </c>
      <c r="E975" s="260" t="s">
        <v>40</v>
      </c>
      <c r="F975" s="261" t="s">
        <v>184</v>
      </c>
      <c r="G975" s="259"/>
      <c r="H975" s="262">
        <v>14.448</v>
      </c>
      <c r="I975" s="263"/>
      <c r="J975" s="259"/>
      <c r="K975" s="259"/>
      <c r="L975" s="264"/>
      <c r="M975" s="265"/>
      <c r="N975" s="266"/>
      <c r="O975" s="266"/>
      <c r="P975" s="266"/>
      <c r="Q975" s="266"/>
      <c r="R975" s="266"/>
      <c r="S975" s="266"/>
      <c r="T975" s="267"/>
      <c r="U975" s="15"/>
      <c r="V975" s="15"/>
      <c r="W975" s="15"/>
      <c r="X975" s="15"/>
      <c r="Y975" s="15"/>
      <c r="Z975" s="15"/>
      <c r="AA975" s="15"/>
      <c r="AB975" s="15"/>
      <c r="AC975" s="15"/>
      <c r="AD975" s="15"/>
      <c r="AE975" s="15"/>
      <c r="AT975" s="268" t="s">
        <v>181</v>
      </c>
      <c r="AU975" s="268" t="s">
        <v>87</v>
      </c>
      <c r="AV975" s="15" t="s">
        <v>175</v>
      </c>
      <c r="AW975" s="15" t="s">
        <v>38</v>
      </c>
      <c r="AX975" s="15" t="s">
        <v>85</v>
      </c>
      <c r="AY975" s="268" t="s">
        <v>167</v>
      </c>
    </row>
    <row r="976" s="2" customFormat="1" ht="24" customHeight="1">
      <c r="A976" s="39"/>
      <c r="B976" s="40"/>
      <c r="C976" s="219" t="s">
        <v>1184</v>
      </c>
      <c r="D976" s="219" t="s">
        <v>170</v>
      </c>
      <c r="E976" s="220" t="s">
        <v>1185</v>
      </c>
      <c r="F976" s="221" t="s">
        <v>1186</v>
      </c>
      <c r="G976" s="222" t="s">
        <v>173</v>
      </c>
      <c r="H976" s="223">
        <v>14.448</v>
      </c>
      <c r="I976" s="224"/>
      <c r="J976" s="225">
        <f>ROUND(I976*H976,2)</f>
        <v>0</v>
      </c>
      <c r="K976" s="221" t="s">
        <v>174</v>
      </c>
      <c r="L976" s="45"/>
      <c r="M976" s="226" t="s">
        <v>40</v>
      </c>
      <c r="N976" s="227" t="s">
        <v>48</v>
      </c>
      <c r="O976" s="85"/>
      <c r="P976" s="228">
        <f>O976*H976</f>
        <v>0</v>
      </c>
      <c r="Q976" s="228">
        <v>0</v>
      </c>
      <c r="R976" s="228">
        <f>Q976*H976</f>
        <v>0</v>
      </c>
      <c r="S976" s="228">
        <v>0</v>
      </c>
      <c r="T976" s="229">
        <f>S976*H976</f>
        <v>0</v>
      </c>
      <c r="U976" s="39"/>
      <c r="V976" s="39"/>
      <c r="W976" s="39"/>
      <c r="X976" s="39"/>
      <c r="Y976" s="39"/>
      <c r="Z976" s="39"/>
      <c r="AA976" s="39"/>
      <c r="AB976" s="39"/>
      <c r="AC976" s="39"/>
      <c r="AD976" s="39"/>
      <c r="AE976" s="39"/>
      <c r="AR976" s="230" t="s">
        <v>301</v>
      </c>
      <c r="AT976" s="230" t="s">
        <v>170</v>
      </c>
      <c r="AU976" s="230" t="s">
        <v>87</v>
      </c>
      <c r="AY976" s="18" t="s">
        <v>167</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301</v>
      </c>
      <c r="BM976" s="230" t="s">
        <v>1187</v>
      </c>
    </row>
    <row r="977" s="2" customFormat="1">
      <c r="A977" s="39"/>
      <c r="B977" s="40"/>
      <c r="C977" s="41"/>
      <c r="D977" s="232" t="s">
        <v>177</v>
      </c>
      <c r="E977" s="41"/>
      <c r="F977" s="233" t="s">
        <v>1188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177</v>
      </c>
      <c r="AU977" s="18" t="s">
        <v>87</v>
      </c>
    </row>
    <row r="978" s="2" customFormat="1">
      <c r="A978" s="39"/>
      <c r="B978" s="40"/>
      <c r="C978" s="41"/>
      <c r="D978" s="232" t="s">
        <v>179</v>
      </c>
      <c r="E978" s="41"/>
      <c r="F978" s="236" t="s">
        <v>1169</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179</v>
      </c>
      <c r="AU978" s="18" t="s">
        <v>87</v>
      </c>
    </row>
    <row r="979" s="13" customFormat="1">
      <c r="A979" s="13"/>
      <c r="B979" s="237"/>
      <c r="C979" s="238"/>
      <c r="D979" s="232" t="s">
        <v>181</v>
      </c>
      <c r="E979" s="239" t="s">
        <v>40</v>
      </c>
      <c r="F979" s="240" t="s">
        <v>1170</v>
      </c>
      <c r="G979" s="238"/>
      <c r="H979" s="239" t="s">
        <v>40</v>
      </c>
      <c r="I979" s="241"/>
      <c r="J979" s="238"/>
      <c r="K979" s="238"/>
      <c r="L979" s="242"/>
      <c r="M979" s="243"/>
      <c r="N979" s="244"/>
      <c r="O979" s="244"/>
      <c r="P979" s="244"/>
      <c r="Q979" s="244"/>
      <c r="R979" s="244"/>
      <c r="S979" s="244"/>
      <c r="T979" s="245"/>
      <c r="U979" s="13"/>
      <c r="V979" s="13"/>
      <c r="W979" s="13"/>
      <c r="X979" s="13"/>
      <c r="Y979" s="13"/>
      <c r="Z979" s="13"/>
      <c r="AA979" s="13"/>
      <c r="AB979" s="13"/>
      <c r="AC979" s="13"/>
      <c r="AD979" s="13"/>
      <c r="AE979" s="13"/>
      <c r="AT979" s="246" t="s">
        <v>181</v>
      </c>
      <c r="AU979" s="246" t="s">
        <v>87</v>
      </c>
      <c r="AV979" s="13" t="s">
        <v>85</v>
      </c>
      <c r="AW979" s="13" t="s">
        <v>38</v>
      </c>
      <c r="AX979" s="13" t="s">
        <v>77</v>
      </c>
      <c r="AY979" s="246" t="s">
        <v>167</v>
      </c>
    </row>
    <row r="980" s="14" customFormat="1">
      <c r="A980" s="14"/>
      <c r="B980" s="247"/>
      <c r="C980" s="248"/>
      <c r="D980" s="232" t="s">
        <v>181</v>
      </c>
      <c r="E980" s="249" t="s">
        <v>40</v>
      </c>
      <c r="F980" s="250" t="s">
        <v>1171</v>
      </c>
      <c r="G980" s="248"/>
      <c r="H980" s="251">
        <v>1.788</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181</v>
      </c>
      <c r="AU980" s="257" t="s">
        <v>87</v>
      </c>
      <c r="AV980" s="14" t="s">
        <v>87</v>
      </c>
      <c r="AW980" s="14" t="s">
        <v>38</v>
      </c>
      <c r="AX980" s="14" t="s">
        <v>77</v>
      </c>
      <c r="AY980" s="257" t="s">
        <v>167</v>
      </c>
    </row>
    <row r="981" s="13" customFormat="1">
      <c r="A981" s="13"/>
      <c r="B981" s="237"/>
      <c r="C981" s="238"/>
      <c r="D981" s="232" t="s">
        <v>181</v>
      </c>
      <c r="E981" s="239" t="s">
        <v>40</v>
      </c>
      <c r="F981" s="240" t="s">
        <v>206</v>
      </c>
      <c r="G981" s="238"/>
      <c r="H981" s="239" t="s">
        <v>40</v>
      </c>
      <c r="I981" s="241"/>
      <c r="J981" s="238"/>
      <c r="K981" s="238"/>
      <c r="L981" s="242"/>
      <c r="M981" s="243"/>
      <c r="N981" s="244"/>
      <c r="O981" s="244"/>
      <c r="P981" s="244"/>
      <c r="Q981" s="244"/>
      <c r="R981" s="244"/>
      <c r="S981" s="244"/>
      <c r="T981" s="245"/>
      <c r="U981" s="13"/>
      <c r="V981" s="13"/>
      <c r="W981" s="13"/>
      <c r="X981" s="13"/>
      <c r="Y981" s="13"/>
      <c r="Z981" s="13"/>
      <c r="AA981" s="13"/>
      <c r="AB981" s="13"/>
      <c r="AC981" s="13"/>
      <c r="AD981" s="13"/>
      <c r="AE981" s="13"/>
      <c r="AT981" s="246" t="s">
        <v>181</v>
      </c>
      <c r="AU981" s="246" t="s">
        <v>87</v>
      </c>
      <c r="AV981" s="13" t="s">
        <v>85</v>
      </c>
      <c r="AW981" s="13" t="s">
        <v>38</v>
      </c>
      <c r="AX981" s="13" t="s">
        <v>77</v>
      </c>
      <c r="AY981" s="246" t="s">
        <v>167</v>
      </c>
    </row>
    <row r="982" s="14" customFormat="1">
      <c r="A982" s="14"/>
      <c r="B982" s="247"/>
      <c r="C982" s="248"/>
      <c r="D982" s="232" t="s">
        <v>181</v>
      </c>
      <c r="E982" s="249" t="s">
        <v>40</v>
      </c>
      <c r="F982" s="250" t="s">
        <v>1172</v>
      </c>
      <c r="G982" s="248"/>
      <c r="H982" s="251">
        <v>13.859999999999999</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181</v>
      </c>
      <c r="AU982" s="257" t="s">
        <v>87</v>
      </c>
      <c r="AV982" s="14" t="s">
        <v>87</v>
      </c>
      <c r="AW982" s="14" t="s">
        <v>38</v>
      </c>
      <c r="AX982" s="14" t="s">
        <v>77</v>
      </c>
      <c r="AY982" s="257" t="s">
        <v>167</v>
      </c>
    </row>
    <row r="983" s="14" customFormat="1">
      <c r="A983" s="14"/>
      <c r="B983" s="247"/>
      <c r="C983" s="248"/>
      <c r="D983" s="232" t="s">
        <v>181</v>
      </c>
      <c r="E983" s="249" t="s">
        <v>40</v>
      </c>
      <c r="F983" s="250" t="s">
        <v>1173</v>
      </c>
      <c r="G983" s="248"/>
      <c r="H983" s="251">
        <v>-1.2</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181</v>
      </c>
      <c r="AU983" s="257" t="s">
        <v>87</v>
      </c>
      <c r="AV983" s="14" t="s">
        <v>87</v>
      </c>
      <c r="AW983" s="14" t="s">
        <v>38</v>
      </c>
      <c r="AX983" s="14" t="s">
        <v>77</v>
      </c>
      <c r="AY983" s="257" t="s">
        <v>167</v>
      </c>
    </row>
    <row r="984" s="15" customFormat="1">
      <c r="A984" s="15"/>
      <c r="B984" s="258"/>
      <c r="C984" s="259"/>
      <c r="D984" s="232" t="s">
        <v>181</v>
      </c>
      <c r="E984" s="260" t="s">
        <v>40</v>
      </c>
      <c r="F984" s="261" t="s">
        <v>184</v>
      </c>
      <c r="G984" s="259"/>
      <c r="H984" s="262">
        <v>14.448</v>
      </c>
      <c r="I984" s="263"/>
      <c r="J984" s="259"/>
      <c r="K984" s="259"/>
      <c r="L984" s="264"/>
      <c r="M984" s="265"/>
      <c r="N984" s="266"/>
      <c r="O984" s="266"/>
      <c r="P984" s="266"/>
      <c r="Q984" s="266"/>
      <c r="R984" s="266"/>
      <c r="S984" s="266"/>
      <c r="T984" s="267"/>
      <c r="U984" s="15"/>
      <c r="V984" s="15"/>
      <c r="W984" s="15"/>
      <c r="X984" s="15"/>
      <c r="Y984" s="15"/>
      <c r="Z984" s="15"/>
      <c r="AA984" s="15"/>
      <c r="AB984" s="15"/>
      <c r="AC984" s="15"/>
      <c r="AD984" s="15"/>
      <c r="AE984" s="15"/>
      <c r="AT984" s="268" t="s">
        <v>181</v>
      </c>
      <c r="AU984" s="268" t="s">
        <v>87</v>
      </c>
      <c r="AV984" s="15" t="s">
        <v>175</v>
      </c>
      <c r="AW984" s="15" t="s">
        <v>38</v>
      </c>
      <c r="AX984" s="15" t="s">
        <v>85</v>
      </c>
      <c r="AY984" s="268" t="s">
        <v>167</v>
      </c>
    </row>
    <row r="985" s="2" customFormat="1" ht="24" customHeight="1">
      <c r="A985" s="39"/>
      <c r="B985" s="40"/>
      <c r="C985" s="219" t="s">
        <v>1189</v>
      </c>
      <c r="D985" s="219" t="s">
        <v>170</v>
      </c>
      <c r="E985" s="220" t="s">
        <v>1190</v>
      </c>
      <c r="F985" s="221" t="s">
        <v>1191</v>
      </c>
      <c r="G985" s="222" t="s">
        <v>173</v>
      </c>
      <c r="H985" s="223">
        <v>14.448</v>
      </c>
      <c r="I985" s="224"/>
      <c r="J985" s="225">
        <f>ROUND(I985*H985,2)</f>
        <v>0</v>
      </c>
      <c r="K985" s="221" t="s">
        <v>174</v>
      </c>
      <c r="L985" s="45"/>
      <c r="M985" s="226" t="s">
        <v>40</v>
      </c>
      <c r="N985" s="227" t="s">
        <v>48</v>
      </c>
      <c r="O985" s="85"/>
      <c r="P985" s="228">
        <f>O985*H985</f>
        <v>0</v>
      </c>
      <c r="Q985" s="228">
        <v>0.00093000000000000005</v>
      </c>
      <c r="R985" s="228">
        <f>Q985*H985</f>
        <v>0.013436640000000001</v>
      </c>
      <c r="S985" s="228">
        <v>0</v>
      </c>
      <c r="T985" s="229">
        <f>S985*H985</f>
        <v>0</v>
      </c>
      <c r="U985" s="39"/>
      <c r="V985" s="39"/>
      <c r="W985" s="39"/>
      <c r="X985" s="39"/>
      <c r="Y985" s="39"/>
      <c r="Z985" s="39"/>
      <c r="AA985" s="39"/>
      <c r="AB985" s="39"/>
      <c r="AC985" s="39"/>
      <c r="AD985" s="39"/>
      <c r="AE985" s="39"/>
      <c r="AR985" s="230" t="s">
        <v>301</v>
      </c>
      <c r="AT985" s="230" t="s">
        <v>170</v>
      </c>
      <c r="AU985" s="230" t="s">
        <v>87</v>
      </c>
      <c r="AY985" s="18" t="s">
        <v>167</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301</v>
      </c>
      <c r="BM985" s="230" t="s">
        <v>1192</v>
      </c>
    </row>
    <row r="986" s="2" customFormat="1">
      <c r="A986" s="39"/>
      <c r="B986" s="40"/>
      <c r="C986" s="41"/>
      <c r="D986" s="232" t="s">
        <v>177</v>
      </c>
      <c r="E986" s="41"/>
      <c r="F986" s="233" t="s">
        <v>1193</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177</v>
      </c>
      <c r="AU986" s="18" t="s">
        <v>87</v>
      </c>
    </row>
    <row r="987" s="2" customFormat="1">
      <c r="A987" s="39"/>
      <c r="B987" s="40"/>
      <c r="C987" s="41"/>
      <c r="D987" s="232" t="s">
        <v>179</v>
      </c>
      <c r="E987" s="41"/>
      <c r="F987" s="236" t="s">
        <v>1169</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179</v>
      </c>
      <c r="AU987" s="18" t="s">
        <v>87</v>
      </c>
    </row>
    <row r="988" s="13" customFormat="1">
      <c r="A988" s="13"/>
      <c r="B988" s="237"/>
      <c r="C988" s="238"/>
      <c r="D988" s="232" t="s">
        <v>181</v>
      </c>
      <c r="E988" s="239" t="s">
        <v>40</v>
      </c>
      <c r="F988" s="240" t="s">
        <v>1170</v>
      </c>
      <c r="G988" s="238"/>
      <c r="H988" s="239" t="s">
        <v>40</v>
      </c>
      <c r="I988" s="241"/>
      <c r="J988" s="238"/>
      <c r="K988" s="238"/>
      <c r="L988" s="242"/>
      <c r="M988" s="243"/>
      <c r="N988" s="244"/>
      <c r="O988" s="244"/>
      <c r="P988" s="244"/>
      <c r="Q988" s="244"/>
      <c r="R988" s="244"/>
      <c r="S988" s="244"/>
      <c r="T988" s="245"/>
      <c r="U988" s="13"/>
      <c r="V988" s="13"/>
      <c r="W988" s="13"/>
      <c r="X988" s="13"/>
      <c r="Y988" s="13"/>
      <c r="Z988" s="13"/>
      <c r="AA988" s="13"/>
      <c r="AB988" s="13"/>
      <c r="AC988" s="13"/>
      <c r="AD988" s="13"/>
      <c r="AE988" s="13"/>
      <c r="AT988" s="246" t="s">
        <v>181</v>
      </c>
      <c r="AU988" s="246" t="s">
        <v>87</v>
      </c>
      <c r="AV988" s="13" t="s">
        <v>85</v>
      </c>
      <c r="AW988" s="13" t="s">
        <v>38</v>
      </c>
      <c r="AX988" s="13" t="s">
        <v>77</v>
      </c>
      <c r="AY988" s="246" t="s">
        <v>167</v>
      </c>
    </row>
    <row r="989" s="14" customFormat="1">
      <c r="A989" s="14"/>
      <c r="B989" s="247"/>
      <c r="C989" s="248"/>
      <c r="D989" s="232" t="s">
        <v>181</v>
      </c>
      <c r="E989" s="249" t="s">
        <v>40</v>
      </c>
      <c r="F989" s="250" t="s">
        <v>1171</v>
      </c>
      <c r="G989" s="248"/>
      <c r="H989" s="251">
        <v>1.788</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181</v>
      </c>
      <c r="AU989" s="257" t="s">
        <v>87</v>
      </c>
      <c r="AV989" s="14" t="s">
        <v>87</v>
      </c>
      <c r="AW989" s="14" t="s">
        <v>38</v>
      </c>
      <c r="AX989" s="14" t="s">
        <v>77</v>
      </c>
      <c r="AY989" s="257" t="s">
        <v>167</v>
      </c>
    </row>
    <row r="990" s="13" customFormat="1">
      <c r="A990" s="13"/>
      <c r="B990" s="237"/>
      <c r="C990" s="238"/>
      <c r="D990" s="232" t="s">
        <v>181</v>
      </c>
      <c r="E990" s="239" t="s">
        <v>40</v>
      </c>
      <c r="F990" s="240" t="s">
        <v>206</v>
      </c>
      <c r="G990" s="238"/>
      <c r="H990" s="239" t="s">
        <v>40</v>
      </c>
      <c r="I990" s="241"/>
      <c r="J990" s="238"/>
      <c r="K990" s="238"/>
      <c r="L990" s="242"/>
      <c r="M990" s="243"/>
      <c r="N990" s="244"/>
      <c r="O990" s="244"/>
      <c r="P990" s="244"/>
      <c r="Q990" s="244"/>
      <c r="R990" s="244"/>
      <c r="S990" s="244"/>
      <c r="T990" s="245"/>
      <c r="U990" s="13"/>
      <c r="V990" s="13"/>
      <c r="W990" s="13"/>
      <c r="X990" s="13"/>
      <c r="Y990" s="13"/>
      <c r="Z990" s="13"/>
      <c r="AA990" s="13"/>
      <c r="AB990" s="13"/>
      <c r="AC990" s="13"/>
      <c r="AD990" s="13"/>
      <c r="AE990" s="13"/>
      <c r="AT990" s="246" t="s">
        <v>181</v>
      </c>
      <c r="AU990" s="246" t="s">
        <v>87</v>
      </c>
      <c r="AV990" s="13" t="s">
        <v>85</v>
      </c>
      <c r="AW990" s="13" t="s">
        <v>38</v>
      </c>
      <c r="AX990" s="13" t="s">
        <v>77</v>
      </c>
      <c r="AY990" s="246" t="s">
        <v>167</v>
      </c>
    </row>
    <row r="991" s="14" customFormat="1">
      <c r="A991" s="14"/>
      <c r="B991" s="247"/>
      <c r="C991" s="248"/>
      <c r="D991" s="232" t="s">
        <v>181</v>
      </c>
      <c r="E991" s="249" t="s">
        <v>40</v>
      </c>
      <c r="F991" s="250" t="s">
        <v>1172</v>
      </c>
      <c r="G991" s="248"/>
      <c r="H991" s="251">
        <v>13.859999999999999</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181</v>
      </c>
      <c r="AU991" s="257" t="s">
        <v>87</v>
      </c>
      <c r="AV991" s="14" t="s">
        <v>87</v>
      </c>
      <c r="AW991" s="14" t="s">
        <v>38</v>
      </c>
      <c r="AX991" s="14" t="s">
        <v>77</v>
      </c>
      <c r="AY991" s="257" t="s">
        <v>167</v>
      </c>
    </row>
    <row r="992" s="14" customFormat="1">
      <c r="A992" s="14"/>
      <c r="B992" s="247"/>
      <c r="C992" s="248"/>
      <c r="D992" s="232" t="s">
        <v>181</v>
      </c>
      <c r="E992" s="249" t="s">
        <v>40</v>
      </c>
      <c r="F992" s="250" t="s">
        <v>1173</v>
      </c>
      <c r="G992" s="248"/>
      <c r="H992" s="251">
        <v>-1.2</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181</v>
      </c>
      <c r="AU992" s="257" t="s">
        <v>87</v>
      </c>
      <c r="AV992" s="14" t="s">
        <v>87</v>
      </c>
      <c r="AW992" s="14" t="s">
        <v>38</v>
      </c>
      <c r="AX992" s="14" t="s">
        <v>77</v>
      </c>
      <c r="AY992" s="257" t="s">
        <v>167</v>
      </c>
    </row>
    <row r="993" s="15" customFormat="1">
      <c r="A993" s="15"/>
      <c r="B993" s="258"/>
      <c r="C993" s="259"/>
      <c r="D993" s="232" t="s">
        <v>181</v>
      </c>
      <c r="E993" s="260" t="s">
        <v>40</v>
      </c>
      <c r="F993" s="261" t="s">
        <v>184</v>
      </c>
      <c r="G993" s="259"/>
      <c r="H993" s="262">
        <v>14.448</v>
      </c>
      <c r="I993" s="263"/>
      <c r="J993" s="259"/>
      <c r="K993" s="259"/>
      <c r="L993" s="264"/>
      <c r="M993" s="265"/>
      <c r="N993" s="266"/>
      <c r="O993" s="266"/>
      <c r="P993" s="266"/>
      <c r="Q993" s="266"/>
      <c r="R993" s="266"/>
      <c r="S993" s="266"/>
      <c r="T993" s="267"/>
      <c r="U993" s="15"/>
      <c r="V993" s="15"/>
      <c r="W993" s="15"/>
      <c r="X993" s="15"/>
      <c r="Y993" s="15"/>
      <c r="Z993" s="15"/>
      <c r="AA993" s="15"/>
      <c r="AB993" s="15"/>
      <c r="AC993" s="15"/>
      <c r="AD993" s="15"/>
      <c r="AE993" s="15"/>
      <c r="AT993" s="268" t="s">
        <v>181</v>
      </c>
      <c r="AU993" s="268" t="s">
        <v>87</v>
      </c>
      <c r="AV993" s="15" t="s">
        <v>175</v>
      </c>
      <c r="AW993" s="15" t="s">
        <v>38</v>
      </c>
      <c r="AX993" s="15" t="s">
        <v>85</v>
      </c>
      <c r="AY993" s="268" t="s">
        <v>167</v>
      </c>
    </row>
    <row r="994" s="2" customFormat="1" ht="16.5" customHeight="1">
      <c r="A994" s="39"/>
      <c r="B994" s="40"/>
      <c r="C994" s="219" t="s">
        <v>1194</v>
      </c>
      <c r="D994" s="219" t="s">
        <v>170</v>
      </c>
      <c r="E994" s="220" t="s">
        <v>1195</v>
      </c>
      <c r="F994" s="221" t="s">
        <v>1196</v>
      </c>
      <c r="G994" s="222" t="s">
        <v>187</v>
      </c>
      <c r="H994" s="223">
        <v>8.8000000000000007</v>
      </c>
      <c r="I994" s="224"/>
      <c r="J994" s="225">
        <f>ROUND(I994*H994,2)</f>
        <v>0</v>
      </c>
      <c r="K994" s="221" t="s">
        <v>174</v>
      </c>
      <c r="L994" s="45"/>
      <c r="M994" s="226" t="s">
        <v>40</v>
      </c>
      <c r="N994" s="227" t="s">
        <v>48</v>
      </c>
      <c r="O994" s="85"/>
      <c r="P994" s="228">
        <f>O994*H994</f>
        <v>0</v>
      </c>
      <c r="Q994" s="228">
        <v>0.00031</v>
      </c>
      <c r="R994" s="228">
        <f>Q994*H994</f>
        <v>0.0027280000000000004</v>
      </c>
      <c r="S994" s="228">
        <v>0</v>
      </c>
      <c r="T994" s="229">
        <f>S994*H994</f>
        <v>0</v>
      </c>
      <c r="U994" s="39"/>
      <c r="V994" s="39"/>
      <c r="W994" s="39"/>
      <c r="X994" s="39"/>
      <c r="Y994" s="39"/>
      <c r="Z994" s="39"/>
      <c r="AA994" s="39"/>
      <c r="AB994" s="39"/>
      <c r="AC994" s="39"/>
      <c r="AD994" s="39"/>
      <c r="AE994" s="39"/>
      <c r="AR994" s="230" t="s">
        <v>301</v>
      </c>
      <c r="AT994" s="230" t="s">
        <v>170</v>
      </c>
      <c r="AU994" s="230" t="s">
        <v>87</v>
      </c>
      <c r="AY994" s="18" t="s">
        <v>167</v>
      </c>
      <c r="BE994" s="231">
        <f>IF(N994="základní",J994,0)</f>
        <v>0</v>
      </c>
      <c r="BF994" s="231">
        <f>IF(N994="snížená",J994,0)</f>
        <v>0</v>
      </c>
      <c r="BG994" s="231">
        <f>IF(N994="zákl. přenesená",J994,0)</f>
        <v>0</v>
      </c>
      <c r="BH994" s="231">
        <f>IF(N994="sníž. přenesená",J994,0)</f>
        <v>0</v>
      </c>
      <c r="BI994" s="231">
        <f>IF(N994="nulová",J994,0)</f>
        <v>0</v>
      </c>
      <c r="BJ994" s="18" t="s">
        <v>85</v>
      </c>
      <c r="BK994" s="231">
        <f>ROUND(I994*H994,2)</f>
        <v>0</v>
      </c>
      <c r="BL994" s="18" t="s">
        <v>301</v>
      </c>
      <c r="BM994" s="230" t="s">
        <v>1197</v>
      </c>
    </row>
    <row r="995" s="2" customFormat="1">
      <c r="A995" s="39"/>
      <c r="B995" s="40"/>
      <c r="C995" s="41"/>
      <c r="D995" s="232" t="s">
        <v>177</v>
      </c>
      <c r="E995" s="41"/>
      <c r="F995" s="233" t="s">
        <v>1198</v>
      </c>
      <c r="G995" s="41"/>
      <c r="H995" s="41"/>
      <c r="I995" s="137"/>
      <c r="J995" s="41"/>
      <c r="K995" s="41"/>
      <c r="L995" s="45"/>
      <c r="M995" s="234"/>
      <c r="N995" s="235"/>
      <c r="O995" s="85"/>
      <c r="P995" s="85"/>
      <c r="Q995" s="85"/>
      <c r="R995" s="85"/>
      <c r="S995" s="85"/>
      <c r="T995" s="86"/>
      <c r="U995" s="39"/>
      <c r="V995" s="39"/>
      <c r="W995" s="39"/>
      <c r="X995" s="39"/>
      <c r="Y995" s="39"/>
      <c r="Z995" s="39"/>
      <c r="AA995" s="39"/>
      <c r="AB995" s="39"/>
      <c r="AC995" s="39"/>
      <c r="AD995" s="39"/>
      <c r="AE995" s="39"/>
      <c r="AT995" s="18" t="s">
        <v>177</v>
      </c>
      <c r="AU995" s="18" t="s">
        <v>87</v>
      </c>
    </row>
    <row r="996" s="2" customFormat="1">
      <c r="A996" s="39"/>
      <c r="B996" s="40"/>
      <c r="C996" s="41"/>
      <c r="D996" s="232" t="s">
        <v>179</v>
      </c>
      <c r="E996" s="41"/>
      <c r="F996" s="236" t="s">
        <v>1199</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179</v>
      </c>
      <c r="AU996" s="18" t="s">
        <v>87</v>
      </c>
    </row>
    <row r="997" s="14" customFormat="1">
      <c r="A997" s="14"/>
      <c r="B997" s="247"/>
      <c r="C997" s="248"/>
      <c r="D997" s="232" t="s">
        <v>181</v>
      </c>
      <c r="E997" s="249" t="s">
        <v>40</v>
      </c>
      <c r="F997" s="250" t="s">
        <v>1200</v>
      </c>
      <c r="G997" s="248"/>
      <c r="H997" s="251">
        <v>8.8000000000000007</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181</v>
      </c>
      <c r="AU997" s="257" t="s">
        <v>87</v>
      </c>
      <c r="AV997" s="14" t="s">
        <v>87</v>
      </c>
      <c r="AW997" s="14" t="s">
        <v>38</v>
      </c>
      <c r="AX997" s="14" t="s">
        <v>77</v>
      </c>
      <c r="AY997" s="257" t="s">
        <v>167</v>
      </c>
    </row>
    <row r="998" s="15" customFormat="1">
      <c r="A998" s="15"/>
      <c r="B998" s="258"/>
      <c r="C998" s="259"/>
      <c r="D998" s="232" t="s">
        <v>181</v>
      </c>
      <c r="E998" s="260" t="s">
        <v>40</v>
      </c>
      <c r="F998" s="261" t="s">
        <v>184</v>
      </c>
      <c r="G998" s="259"/>
      <c r="H998" s="262">
        <v>8.8000000000000007</v>
      </c>
      <c r="I998" s="263"/>
      <c r="J998" s="259"/>
      <c r="K998" s="259"/>
      <c r="L998" s="264"/>
      <c r="M998" s="265"/>
      <c r="N998" s="266"/>
      <c r="O998" s="266"/>
      <c r="P998" s="266"/>
      <c r="Q998" s="266"/>
      <c r="R998" s="266"/>
      <c r="S998" s="266"/>
      <c r="T998" s="267"/>
      <c r="U998" s="15"/>
      <c r="V998" s="15"/>
      <c r="W998" s="15"/>
      <c r="X998" s="15"/>
      <c r="Y998" s="15"/>
      <c r="Z998" s="15"/>
      <c r="AA998" s="15"/>
      <c r="AB998" s="15"/>
      <c r="AC998" s="15"/>
      <c r="AD998" s="15"/>
      <c r="AE998" s="15"/>
      <c r="AT998" s="268" t="s">
        <v>181</v>
      </c>
      <c r="AU998" s="268" t="s">
        <v>87</v>
      </c>
      <c r="AV998" s="15" t="s">
        <v>175</v>
      </c>
      <c r="AW998" s="15" t="s">
        <v>38</v>
      </c>
      <c r="AX998" s="15" t="s">
        <v>85</v>
      </c>
      <c r="AY998" s="268" t="s">
        <v>167</v>
      </c>
    </row>
    <row r="999" s="2" customFormat="1" ht="16.5" customHeight="1">
      <c r="A999" s="39"/>
      <c r="B999" s="40"/>
      <c r="C999" s="219" t="s">
        <v>1201</v>
      </c>
      <c r="D999" s="219" t="s">
        <v>170</v>
      </c>
      <c r="E999" s="220" t="s">
        <v>1202</v>
      </c>
      <c r="F999" s="221" t="s">
        <v>1203</v>
      </c>
      <c r="G999" s="222" t="s">
        <v>187</v>
      </c>
      <c r="H999" s="223">
        <v>1.8</v>
      </c>
      <c r="I999" s="224"/>
      <c r="J999" s="225">
        <f>ROUND(I999*H999,2)</f>
        <v>0</v>
      </c>
      <c r="K999" s="221" t="s">
        <v>174</v>
      </c>
      <c r="L999" s="45"/>
      <c r="M999" s="226" t="s">
        <v>40</v>
      </c>
      <c r="N999" s="227" t="s">
        <v>48</v>
      </c>
      <c r="O999" s="85"/>
      <c r="P999" s="228">
        <f>O999*H999</f>
        <v>0</v>
      </c>
      <c r="Q999" s="228">
        <v>0.00031</v>
      </c>
      <c r="R999" s="228">
        <f>Q999*H999</f>
        <v>0.00055800000000000001</v>
      </c>
      <c r="S999" s="228">
        <v>0</v>
      </c>
      <c r="T999" s="229">
        <f>S999*H999</f>
        <v>0</v>
      </c>
      <c r="U999" s="39"/>
      <c r="V999" s="39"/>
      <c r="W999" s="39"/>
      <c r="X999" s="39"/>
      <c r="Y999" s="39"/>
      <c r="Z999" s="39"/>
      <c r="AA999" s="39"/>
      <c r="AB999" s="39"/>
      <c r="AC999" s="39"/>
      <c r="AD999" s="39"/>
      <c r="AE999" s="39"/>
      <c r="AR999" s="230" t="s">
        <v>301</v>
      </c>
      <c r="AT999" s="230" t="s">
        <v>170</v>
      </c>
      <c r="AU999" s="230" t="s">
        <v>87</v>
      </c>
      <c r="AY999" s="18" t="s">
        <v>167</v>
      </c>
      <c r="BE999" s="231">
        <f>IF(N999="základní",J999,0)</f>
        <v>0</v>
      </c>
      <c r="BF999" s="231">
        <f>IF(N999="snížená",J999,0)</f>
        <v>0</v>
      </c>
      <c r="BG999" s="231">
        <f>IF(N999="zákl. přenesená",J999,0)</f>
        <v>0</v>
      </c>
      <c r="BH999" s="231">
        <f>IF(N999="sníž. přenesená",J999,0)</f>
        <v>0</v>
      </c>
      <c r="BI999" s="231">
        <f>IF(N999="nulová",J999,0)</f>
        <v>0</v>
      </c>
      <c r="BJ999" s="18" t="s">
        <v>85</v>
      </c>
      <c r="BK999" s="231">
        <f>ROUND(I999*H999,2)</f>
        <v>0</v>
      </c>
      <c r="BL999" s="18" t="s">
        <v>301</v>
      </c>
      <c r="BM999" s="230" t="s">
        <v>1204</v>
      </c>
    </row>
    <row r="1000" s="2" customFormat="1">
      <c r="A1000" s="39"/>
      <c r="B1000" s="40"/>
      <c r="C1000" s="41"/>
      <c r="D1000" s="232" t="s">
        <v>177</v>
      </c>
      <c r="E1000" s="41"/>
      <c r="F1000" s="233" t="s">
        <v>1205</v>
      </c>
      <c r="G1000" s="41"/>
      <c r="H1000" s="41"/>
      <c r="I1000" s="137"/>
      <c r="J1000" s="41"/>
      <c r="K1000" s="41"/>
      <c r="L1000" s="45"/>
      <c r="M1000" s="234"/>
      <c r="N1000" s="235"/>
      <c r="O1000" s="85"/>
      <c r="P1000" s="85"/>
      <c r="Q1000" s="85"/>
      <c r="R1000" s="85"/>
      <c r="S1000" s="85"/>
      <c r="T1000" s="86"/>
      <c r="U1000" s="39"/>
      <c r="V1000" s="39"/>
      <c r="W1000" s="39"/>
      <c r="X1000" s="39"/>
      <c r="Y1000" s="39"/>
      <c r="Z1000" s="39"/>
      <c r="AA1000" s="39"/>
      <c r="AB1000" s="39"/>
      <c r="AC1000" s="39"/>
      <c r="AD1000" s="39"/>
      <c r="AE1000" s="39"/>
      <c r="AT1000" s="18" t="s">
        <v>177</v>
      </c>
      <c r="AU1000" s="18" t="s">
        <v>87</v>
      </c>
    </row>
    <row r="1001" s="2" customFormat="1">
      <c r="A1001" s="39"/>
      <c r="B1001" s="40"/>
      <c r="C1001" s="41"/>
      <c r="D1001" s="232" t="s">
        <v>179</v>
      </c>
      <c r="E1001" s="41"/>
      <c r="F1001" s="236" t="s">
        <v>1199</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179</v>
      </c>
      <c r="AU1001" s="18" t="s">
        <v>87</v>
      </c>
    </row>
    <row r="1002" s="14" customFormat="1">
      <c r="A1002" s="14"/>
      <c r="B1002" s="247"/>
      <c r="C1002" s="248"/>
      <c r="D1002" s="232" t="s">
        <v>181</v>
      </c>
      <c r="E1002" s="249" t="s">
        <v>40</v>
      </c>
      <c r="F1002" s="250" t="s">
        <v>1206</v>
      </c>
      <c r="G1002" s="248"/>
      <c r="H1002" s="251">
        <v>1.8</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181</v>
      </c>
      <c r="AU1002" s="257" t="s">
        <v>87</v>
      </c>
      <c r="AV1002" s="14" t="s">
        <v>87</v>
      </c>
      <c r="AW1002" s="14" t="s">
        <v>38</v>
      </c>
      <c r="AX1002" s="14" t="s">
        <v>77</v>
      </c>
      <c r="AY1002" s="257" t="s">
        <v>167</v>
      </c>
    </row>
    <row r="1003" s="15" customFormat="1">
      <c r="A1003" s="15"/>
      <c r="B1003" s="258"/>
      <c r="C1003" s="259"/>
      <c r="D1003" s="232" t="s">
        <v>181</v>
      </c>
      <c r="E1003" s="260" t="s">
        <v>40</v>
      </c>
      <c r="F1003" s="261" t="s">
        <v>184</v>
      </c>
      <c r="G1003" s="259"/>
      <c r="H1003" s="262">
        <v>1.8</v>
      </c>
      <c r="I1003" s="263"/>
      <c r="J1003" s="259"/>
      <c r="K1003" s="259"/>
      <c r="L1003" s="264"/>
      <c r="M1003" s="265"/>
      <c r="N1003" s="266"/>
      <c r="O1003" s="266"/>
      <c r="P1003" s="266"/>
      <c r="Q1003" s="266"/>
      <c r="R1003" s="266"/>
      <c r="S1003" s="266"/>
      <c r="T1003" s="267"/>
      <c r="U1003" s="15"/>
      <c r="V1003" s="15"/>
      <c r="W1003" s="15"/>
      <c r="X1003" s="15"/>
      <c r="Y1003" s="15"/>
      <c r="Z1003" s="15"/>
      <c r="AA1003" s="15"/>
      <c r="AB1003" s="15"/>
      <c r="AC1003" s="15"/>
      <c r="AD1003" s="15"/>
      <c r="AE1003" s="15"/>
      <c r="AT1003" s="268" t="s">
        <v>181</v>
      </c>
      <c r="AU1003" s="268" t="s">
        <v>87</v>
      </c>
      <c r="AV1003" s="15" t="s">
        <v>175</v>
      </c>
      <c r="AW1003" s="15" t="s">
        <v>38</v>
      </c>
      <c r="AX1003" s="15" t="s">
        <v>85</v>
      </c>
      <c r="AY1003" s="268" t="s">
        <v>167</v>
      </c>
    </row>
    <row r="1004" s="2" customFormat="1" ht="16.5" customHeight="1">
      <c r="A1004" s="39"/>
      <c r="B1004" s="40"/>
      <c r="C1004" s="219" t="s">
        <v>1207</v>
      </c>
      <c r="D1004" s="219" t="s">
        <v>170</v>
      </c>
      <c r="E1004" s="220" t="s">
        <v>1208</v>
      </c>
      <c r="F1004" s="221" t="s">
        <v>1209</v>
      </c>
      <c r="G1004" s="222" t="s">
        <v>291</v>
      </c>
      <c r="H1004" s="223">
        <v>1</v>
      </c>
      <c r="I1004" s="224"/>
      <c r="J1004" s="225">
        <f>ROUND(I1004*H1004,2)</f>
        <v>0</v>
      </c>
      <c r="K1004" s="221" t="s">
        <v>174</v>
      </c>
      <c r="L1004" s="45"/>
      <c r="M1004" s="226" t="s">
        <v>40</v>
      </c>
      <c r="N1004" s="227" t="s">
        <v>48</v>
      </c>
      <c r="O1004" s="85"/>
      <c r="P1004" s="228">
        <f>O1004*H1004</f>
        <v>0</v>
      </c>
      <c r="Q1004" s="228">
        <v>0.00020000000000000001</v>
      </c>
      <c r="R1004" s="228">
        <f>Q1004*H1004</f>
        <v>0.00020000000000000001</v>
      </c>
      <c r="S1004" s="228">
        <v>0</v>
      </c>
      <c r="T1004" s="229">
        <f>S1004*H1004</f>
        <v>0</v>
      </c>
      <c r="U1004" s="39"/>
      <c r="V1004" s="39"/>
      <c r="W1004" s="39"/>
      <c r="X1004" s="39"/>
      <c r="Y1004" s="39"/>
      <c r="Z1004" s="39"/>
      <c r="AA1004" s="39"/>
      <c r="AB1004" s="39"/>
      <c r="AC1004" s="39"/>
      <c r="AD1004" s="39"/>
      <c r="AE1004" s="39"/>
      <c r="AR1004" s="230" t="s">
        <v>301</v>
      </c>
      <c r="AT1004" s="230" t="s">
        <v>170</v>
      </c>
      <c r="AU1004" s="230" t="s">
        <v>87</v>
      </c>
      <c r="AY1004" s="18" t="s">
        <v>167</v>
      </c>
      <c r="BE1004" s="231">
        <f>IF(N1004="základní",J1004,0)</f>
        <v>0</v>
      </c>
      <c r="BF1004" s="231">
        <f>IF(N1004="snížená",J1004,0)</f>
        <v>0</v>
      </c>
      <c r="BG1004" s="231">
        <f>IF(N1004="zákl. přenesená",J1004,0)</f>
        <v>0</v>
      </c>
      <c r="BH1004" s="231">
        <f>IF(N1004="sníž. přenesená",J1004,0)</f>
        <v>0</v>
      </c>
      <c r="BI1004" s="231">
        <f>IF(N1004="nulová",J1004,0)</f>
        <v>0</v>
      </c>
      <c r="BJ1004" s="18" t="s">
        <v>85</v>
      </c>
      <c r="BK1004" s="231">
        <f>ROUND(I1004*H1004,2)</f>
        <v>0</v>
      </c>
      <c r="BL1004" s="18" t="s">
        <v>301</v>
      </c>
      <c r="BM1004" s="230" t="s">
        <v>1210</v>
      </c>
    </row>
    <row r="1005" s="2" customFormat="1">
      <c r="A1005" s="39"/>
      <c r="B1005" s="40"/>
      <c r="C1005" s="41"/>
      <c r="D1005" s="232" t="s">
        <v>177</v>
      </c>
      <c r="E1005" s="41"/>
      <c r="F1005" s="233" t="s">
        <v>1211</v>
      </c>
      <c r="G1005" s="41"/>
      <c r="H1005" s="41"/>
      <c r="I1005" s="137"/>
      <c r="J1005" s="41"/>
      <c r="K1005" s="41"/>
      <c r="L1005" s="45"/>
      <c r="M1005" s="234"/>
      <c r="N1005" s="235"/>
      <c r="O1005" s="85"/>
      <c r="P1005" s="85"/>
      <c r="Q1005" s="85"/>
      <c r="R1005" s="85"/>
      <c r="S1005" s="85"/>
      <c r="T1005" s="86"/>
      <c r="U1005" s="39"/>
      <c r="V1005" s="39"/>
      <c r="W1005" s="39"/>
      <c r="X1005" s="39"/>
      <c r="Y1005" s="39"/>
      <c r="Z1005" s="39"/>
      <c r="AA1005" s="39"/>
      <c r="AB1005" s="39"/>
      <c r="AC1005" s="39"/>
      <c r="AD1005" s="39"/>
      <c r="AE1005" s="39"/>
      <c r="AT1005" s="18" t="s">
        <v>177</v>
      </c>
      <c r="AU1005" s="18" t="s">
        <v>87</v>
      </c>
    </row>
    <row r="1006" s="2" customFormat="1">
      <c r="A1006" s="39"/>
      <c r="B1006" s="40"/>
      <c r="C1006" s="41"/>
      <c r="D1006" s="232" t="s">
        <v>179</v>
      </c>
      <c r="E1006" s="41"/>
      <c r="F1006" s="236" t="s">
        <v>1199</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179</v>
      </c>
      <c r="AU1006" s="18" t="s">
        <v>87</v>
      </c>
    </row>
    <row r="1007" s="2" customFormat="1" ht="16.5" customHeight="1">
      <c r="A1007" s="39"/>
      <c r="B1007" s="40"/>
      <c r="C1007" s="269" t="s">
        <v>1212</v>
      </c>
      <c r="D1007" s="269" t="s">
        <v>297</v>
      </c>
      <c r="E1007" s="270" t="s">
        <v>1213</v>
      </c>
      <c r="F1007" s="271" t="s">
        <v>1214</v>
      </c>
      <c r="G1007" s="272" t="s">
        <v>291</v>
      </c>
      <c r="H1007" s="273">
        <v>1</v>
      </c>
      <c r="I1007" s="274"/>
      <c r="J1007" s="275">
        <f>ROUND(I1007*H1007,2)</f>
        <v>0</v>
      </c>
      <c r="K1007" s="271" t="s">
        <v>174</v>
      </c>
      <c r="L1007" s="276"/>
      <c r="M1007" s="277" t="s">
        <v>40</v>
      </c>
      <c r="N1007" s="278" t="s">
        <v>48</v>
      </c>
      <c r="O1007" s="85"/>
      <c r="P1007" s="228">
        <f>O1007*H1007</f>
        <v>0</v>
      </c>
      <c r="Q1007" s="228">
        <v>0.0020600000000000002</v>
      </c>
      <c r="R1007" s="228">
        <f>Q1007*H1007</f>
        <v>0.0020600000000000002</v>
      </c>
      <c r="S1007" s="228">
        <v>0</v>
      </c>
      <c r="T1007" s="229">
        <f>S1007*H1007</f>
        <v>0</v>
      </c>
      <c r="U1007" s="39"/>
      <c r="V1007" s="39"/>
      <c r="W1007" s="39"/>
      <c r="X1007" s="39"/>
      <c r="Y1007" s="39"/>
      <c r="Z1007" s="39"/>
      <c r="AA1007" s="39"/>
      <c r="AB1007" s="39"/>
      <c r="AC1007" s="39"/>
      <c r="AD1007" s="39"/>
      <c r="AE1007" s="39"/>
      <c r="AR1007" s="230" t="s">
        <v>407</v>
      </c>
      <c r="AT1007" s="230" t="s">
        <v>297</v>
      </c>
      <c r="AU1007" s="230" t="s">
        <v>87</v>
      </c>
      <c r="AY1007" s="18" t="s">
        <v>167</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301</v>
      </c>
      <c r="BM1007" s="230" t="s">
        <v>1215</v>
      </c>
    </row>
    <row r="1008" s="2" customFormat="1">
      <c r="A1008" s="39"/>
      <c r="B1008" s="40"/>
      <c r="C1008" s="41"/>
      <c r="D1008" s="232" t="s">
        <v>177</v>
      </c>
      <c r="E1008" s="41"/>
      <c r="F1008" s="233" t="s">
        <v>1214</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177</v>
      </c>
      <c r="AU1008" s="18" t="s">
        <v>87</v>
      </c>
    </row>
    <row r="1009" s="2" customFormat="1" ht="16.5" customHeight="1">
      <c r="A1009" s="39"/>
      <c r="B1009" s="40"/>
      <c r="C1009" s="219" t="s">
        <v>1216</v>
      </c>
      <c r="D1009" s="219" t="s">
        <v>170</v>
      </c>
      <c r="E1009" s="220" t="s">
        <v>1217</v>
      </c>
      <c r="F1009" s="221" t="s">
        <v>1218</v>
      </c>
      <c r="G1009" s="222" t="s">
        <v>173</v>
      </c>
      <c r="H1009" s="223">
        <v>14.448</v>
      </c>
      <c r="I1009" s="224"/>
      <c r="J1009" s="225">
        <f>ROUND(I1009*H1009,2)</f>
        <v>0</v>
      </c>
      <c r="K1009" s="221" t="s">
        <v>174</v>
      </c>
      <c r="L1009" s="45"/>
      <c r="M1009" s="226" t="s">
        <v>40</v>
      </c>
      <c r="N1009" s="227" t="s">
        <v>48</v>
      </c>
      <c r="O1009" s="85"/>
      <c r="P1009" s="228">
        <f>O1009*H1009</f>
        <v>0</v>
      </c>
      <c r="Q1009" s="228">
        <v>0.00029999999999999997</v>
      </c>
      <c r="R1009" s="228">
        <f>Q1009*H1009</f>
        <v>0.0043343999999999995</v>
      </c>
      <c r="S1009" s="228">
        <v>0</v>
      </c>
      <c r="T1009" s="229">
        <f>S1009*H1009</f>
        <v>0</v>
      </c>
      <c r="U1009" s="39"/>
      <c r="V1009" s="39"/>
      <c r="W1009" s="39"/>
      <c r="X1009" s="39"/>
      <c r="Y1009" s="39"/>
      <c r="Z1009" s="39"/>
      <c r="AA1009" s="39"/>
      <c r="AB1009" s="39"/>
      <c r="AC1009" s="39"/>
      <c r="AD1009" s="39"/>
      <c r="AE1009" s="39"/>
      <c r="AR1009" s="230" t="s">
        <v>301</v>
      </c>
      <c r="AT1009" s="230" t="s">
        <v>170</v>
      </c>
      <c r="AU1009" s="230" t="s">
        <v>87</v>
      </c>
      <c r="AY1009" s="18" t="s">
        <v>167</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301</v>
      </c>
      <c r="BM1009" s="230" t="s">
        <v>1219</v>
      </c>
    </row>
    <row r="1010" s="2" customFormat="1">
      <c r="A1010" s="39"/>
      <c r="B1010" s="40"/>
      <c r="C1010" s="41"/>
      <c r="D1010" s="232" t="s">
        <v>177</v>
      </c>
      <c r="E1010" s="41"/>
      <c r="F1010" s="233" t="s">
        <v>1220</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177</v>
      </c>
      <c r="AU1010" s="18" t="s">
        <v>87</v>
      </c>
    </row>
    <row r="1011" s="2" customFormat="1">
      <c r="A1011" s="39"/>
      <c r="B1011" s="40"/>
      <c r="C1011" s="41"/>
      <c r="D1011" s="232" t="s">
        <v>179</v>
      </c>
      <c r="E1011" s="41"/>
      <c r="F1011" s="236" t="s">
        <v>1221</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179</v>
      </c>
      <c r="AU1011" s="18" t="s">
        <v>87</v>
      </c>
    </row>
    <row r="1012" s="13" customFormat="1">
      <c r="A1012" s="13"/>
      <c r="B1012" s="237"/>
      <c r="C1012" s="238"/>
      <c r="D1012" s="232" t="s">
        <v>181</v>
      </c>
      <c r="E1012" s="239" t="s">
        <v>40</v>
      </c>
      <c r="F1012" s="240" t="s">
        <v>1170</v>
      </c>
      <c r="G1012" s="238"/>
      <c r="H1012" s="239" t="s">
        <v>40</v>
      </c>
      <c r="I1012" s="241"/>
      <c r="J1012" s="238"/>
      <c r="K1012" s="238"/>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181</v>
      </c>
      <c r="AU1012" s="246" t="s">
        <v>87</v>
      </c>
      <c r="AV1012" s="13" t="s">
        <v>85</v>
      </c>
      <c r="AW1012" s="13" t="s">
        <v>38</v>
      </c>
      <c r="AX1012" s="13" t="s">
        <v>77</v>
      </c>
      <c r="AY1012" s="246" t="s">
        <v>167</v>
      </c>
    </row>
    <row r="1013" s="14" customFormat="1">
      <c r="A1013" s="14"/>
      <c r="B1013" s="247"/>
      <c r="C1013" s="248"/>
      <c r="D1013" s="232" t="s">
        <v>181</v>
      </c>
      <c r="E1013" s="249" t="s">
        <v>40</v>
      </c>
      <c r="F1013" s="250" t="s">
        <v>1171</v>
      </c>
      <c r="G1013" s="248"/>
      <c r="H1013" s="251">
        <v>1.788</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181</v>
      </c>
      <c r="AU1013" s="257" t="s">
        <v>87</v>
      </c>
      <c r="AV1013" s="14" t="s">
        <v>87</v>
      </c>
      <c r="AW1013" s="14" t="s">
        <v>38</v>
      </c>
      <c r="AX1013" s="14" t="s">
        <v>77</v>
      </c>
      <c r="AY1013" s="257" t="s">
        <v>167</v>
      </c>
    </row>
    <row r="1014" s="13" customFormat="1">
      <c r="A1014" s="13"/>
      <c r="B1014" s="237"/>
      <c r="C1014" s="238"/>
      <c r="D1014" s="232" t="s">
        <v>181</v>
      </c>
      <c r="E1014" s="239" t="s">
        <v>40</v>
      </c>
      <c r="F1014" s="240" t="s">
        <v>206</v>
      </c>
      <c r="G1014" s="238"/>
      <c r="H1014" s="239" t="s">
        <v>40</v>
      </c>
      <c r="I1014" s="241"/>
      <c r="J1014" s="238"/>
      <c r="K1014" s="238"/>
      <c r="L1014" s="242"/>
      <c r="M1014" s="243"/>
      <c r="N1014" s="244"/>
      <c r="O1014" s="244"/>
      <c r="P1014" s="244"/>
      <c r="Q1014" s="244"/>
      <c r="R1014" s="244"/>
      <c r="S1014" s="244"/>
      <c r="T1014" s="245"/>
      <c r="U1014" s="13"/>
      <c r="V1014" s="13"/>
      <c r="W1014" s="13"/>
      <c r="X1014" s="13"/>
      <c r="Y1014" s="13"/>
      <c r="Z1014" s="13"/>
      <c r="AA1014" s="13"/>
      <c r="AB1014" s="13"/>
      <c r="AC1014" s="13"/>
      <c r="AD1014" s="13"/>
      <c r="AE1014" s="13"/>
      <c r="AT1014" s="246" t="s">
        <v>181</v>
      </c>
      <c r="AU1014" s="246" t="s">
        <v>87</v>
      </c>
      <c r="AV1014" s="13" t="s">
        <v>85</v>
      </c>
      <c r="AW1014" s="13" t="s">
        <v>38</v>
      </c>
      <c r="AX1014" s="13" t="s">
        <v>77</v>
      </c>
      <c r="AY1014" s="246" t="s">
        <v>167</v>
      </c>
    </row>
    <row r="1015" s="14" customFormat="1">
      <c r="A1015" s="14"/>
      <c r="B1015" s="247"/>
      <c r="C1015" s="248"/>
      <c r="D1015" s="232" t="s">
        <v>181</v>
      </c>
      <c r="E1015" s="249" t="s">
        <v>40</v>
      </c>
      <c r="F1015" s="250" t="s">
        <v>1172</v>
      </c>
      <c r="G1015" s="248"/>
      <c r="H1015" s="251">
        <v>13.859999999999999</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181</v>
      </c>
      <c r="AU1015" s="257" t="s">
        <v>87</v>
      </c>
      <c r="AV1015" s="14" t="s">
        <v>87</v>
      </c>
      <c r="AW1015" s="14" t="s">
        <v>38</v>
      </c>
      <c r="AX1015" s="14" t="s">
        <v>77</v>
      </c>
      <c r="AY1015" s="257" t="s">
        <v>167</v>
      </c>
    </row>
    <row r="1016" s="14" customFormat="1">
      <c r="A1016" s="14"/>
      <c r="B1016" s="247"/>
      <c r="C1016" s="248"/>
      <c r="D1016" s="232" t="s">
        <v>181</v>
      </c>
      <c r="E1016" s="249" t="s">
        <v>40</v>
      </c>
      <c r="F1016" s="250" t="s">
        <v>1173</v>
      </c>
      <c r="G1016" s="248"/>
      <c r="H1016" s="251">
        <v>-1.2</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181</v>
      </c>
      <c r="AU1016" s="257" t="s">
        <v>87</v>
      </c>
      <c r="AV1016" s="14" t="s">
        <v>87</v>
      </c>
      <c r="AW1016" s="14" t="s">
        <v>38</v>
      </c>
      <c r="AX1016" s="14" t="s">
        <v>77</v>
      </c>
      <c r="AY1016" s="257" t="s">
        <v>167</v>
      </c>
    </row>
    <row r="1017" s="15" customFormat="1">
      <c r="A1017" s="15"/>
      <c r="B1017" s="258"/>
      <c r="C1017" s="259"/>
      <c r="D1017" s="232" t="s">
        <v>181</v>
      </c>
      <c r="E1017" s="260" t="s">
        <v>40</v>
      </c>
      <c r="F1017" s="261" t="s">
        <v>184</v>
      </c>
      <c r="G1017" s="259"/>
      <c r="H1017" s="262">
        <v>14.448</v>
      </c>
      <c r="I1017" s="263"/>
      <c r="J1017" s="259"/>
      <c r="K1017" s="259"/>
      <c r="L1017" s="264"/>
      <c r="M1017" s="265"/>
      <c r="N1017" s="266"/>
      <c r="O1017" s="266"/>
      <c r="P1017" s="266"/>
      <c r="Q1017" s="266"/>
      <c r="R1017" s="266"/>
      <c r="S1017" s="266"/>
      <c r="T1017" s="267"/>
      <c r="U1017" s="15"/>
      <c r="V1017" s="15"/>
      <c r="W1017" s="15"/>
      <c r="X1017" s="15"/>
      <c r="Y1017" s="15"/>
      <c r="Z1017" s="15"/>
      <c r="AA1017" s="15"/>
      <c r="AB1017" s="15"/>
      <c r="AC1017" s="15"/>
      <c r="AD1017" s="15"/>
      <c r="AE1017" s="15"/>
      <c r="AT1017" s="268" t="s">
        <v>181</v>
      </c>
      <c r="AU1017" s="268" t="s">
        <v>87</v>
      </c>
      <c r="AV1017" s="15" t="s">
        <v>175</v>
      </c>
      <c r="AW1017" s="15" t="s">
        <v>38</v>
      </c>
      <c r="AX1017" s="15" t="s">
        <v>85</v>
      </c>
      <c r="AY1017" s="268" t="s">
        <v>167</v>
      </c>
    </row>
    <row r="1018" s="2" customFormat="1" ht="24" customHeight="1">
      <c r="A1018" s="39"/>
      <c r="B1018" s="40"/>
      <c r="C1018" s="219" t="s">
        <v>1222</v>
      </c>
      <c r="D1018" s="219" t="s">
        <v>170</v>
      </c>
      <c r="E1018" s="220" t="s">
        <v>1223</v>
      </c>
      <c r="F1018" s="221" t="s">
        <v>1224</v>
      </c>
      <c r="G1018" s="222" t="s">
        <v>398</v>
      </c>
      <c r="H1018" s="223">
        <v>0.308</v>
      </c>
      <c r="I1018" s="224"/>
      <c r="J1018" s="225">
        <f>ROUND(I1018*H1018,2)</f>
        <v>0</v>
      </c>
      <c r="K1018" s="221" t="s">
        <v>174</v>
      </c>
      <c r="L1018" s="45"/>
      <c r="M1018" s="226" t="s">
        <v>40</v>
      </c>
      <c r="N1018" s="227" t="s">
        <v>48</v>
      </c>
      <c r="O1018" s="85"/>
      <c r="P1018" s="228">
        <f>O1018*H1018</f>
        <v>0</v>
      </c>
      <c r="Q1018" s="228">
        <v>0</v>
      </c>
      <c r="R1018" s="228">
        <f>Q1018*H1018</f>
        <v>0</v>
      </c>
      <c r="S1018" s="228">
        <v>0</v>
      </c>
      <c r="T1018" s="229">
        <f>S1018*H1018</f>
        <v>0</v>
      </c>
      <c r="U1018" s="39"/>
      <c r="V1018" s="39"/>
      <c r="W1018" s="39"/>
      <c r="X1018" s="39"/>
      <c r="Y1018" s="39"/>
      <c r="Z1018" s="39"/>
      <c r="AA1018" s="39"/>
      <c r="AB1018" s="39"/>
      <c r="AC1018" s="39"/>
      <c r="AD1018" s="39"/>
      <c r="AE1018" s="39"/>
      <c r="AR1018" s="230" t="s">
        <v>301</v>
      </c>
      <c r="AT1018" s="230" t="s">
        <v>170</v>
      </c>
      <c r="AU1018" s="230" t="s">
        <v>87</v>
      </c>
      <c r="AY1018" s="18" t="s">
        <v>167</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301</v>
      </c>
      <c r="BM1018" s="230" t="s">
        <v>1225</v>
      </c>
    </row>
    <row r="1019" s="2" customFormat="1">
      <c r="A1019" s="39"/>
      <c r="B1019" s="40"/>
      <c r="C1019" s="41"/>
      <c r="D1019" s="232" t="s">
        <v>177</v>
      </c>
      <c r="E1019" s="41"/>
      <c r="F1019" s="233" t="s">
        <v>1226</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177</v>
      </c>
      <c r="AU1019" s="18" t="s">
        <v>87</v>
      </c>
    </row>
    <row r="1020" s="2" customFormat="1">
      <c r="A1020" s="39"/>
      <c r="B1020" s="40"/>
      <c r="C1020" s="41"/>
      <c r="D1020" s="232" t="s">
        <v>179</v>
      </c>
      <c r="E1020" s="41"/>
      <c r="F1020" s="236" t="s">
        <v>452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179</v>
      </c>
      <c r="AU1020" s="18" t="s">
        <v>87</v>
      </c>
    </row>
    <row r="1021" s="2" customFormat="1" ht="24" customHeight="1">
      <c r="A1021" s="39"/>
      <c r="B1021" s="40"/>
      <c r="C1021" s="219" t="s">
        <v>1227</v>
      </c>
      <c r="D1021" s="219" t="s">
        <v>170</v>
      </c>
      <c r="E1021" s="220" t="s">
        <v>1228</v>
      </c>
      <c r="F1021" s="221" t="s">
        <v>1229</v>
      </c>
      <c r="G1021" s="222" t="s">
        <v>398</v>
      </c>
      <c r="H1021" s="223">
        <v>0.308</v>
      </c>
      <c r="I1021" s="224"/>
      <c r="J1021" s="225">
        <f>ROUND(I1021*H1021,2)</f>
        <v>0</v>
      </c>
      <c r="K1021" s="221" t="s">
        <v>174</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301</v>
      </c>
      <c r="AT1021" s="230" t="s">
        <v>170</v>
      </c>
      <c r="AU1021" s="230" t="s">
        <v>87</v>
      </c>
      <c r="AY1021" s="18" t="s">
        <v>167</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301</v>
      </c>
      <c r="BM1021" s="230" t="s">
        <v>1230</v>
      </c>
    </row>
    <row r="1022" s="2" customFormat="1">
      <c r="A1022" s="39"/>
      <c r="B1022" s="40"/>
      <c r="C1022" s="41"/>
      <c r="D1022" s="232" t="s">
        <v>177</v>
      </c>
      <c r="E1022" s="41"/>
      <c r="F1022" s="233" t="s">
        <v>1231</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177</v>
      </c>
      <c r="AU1022" s="18" t="s">
        <v>87</v>
      </c>
    </row>
    <row r="1023" s="2" customFormat="1">
      <c r="A1023" s="39"/>
      <c r="B1023" s="40"/>
      <c r="C1023" s="41"/>
      <c r="D1023" s="232" t="s">
        <v>179</v>
      </c>
      <c r="E1023" s="41"/>
      <c r="F1023" s="236" t="s">
        <v>452</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179</v>
      </c>
      <c r="AU1023" s="18" t="s">
        <v>87</v>
      </c>
    </row>
    <row r="1024" s="2" customFormat="1" ht="24" customHeight="1">
      <c r="A1024" s="39"/>
      <c r="B1024" s="40"/>
      <c r="C1024" s="219" t="s">
        <v>1232</v>
      </c>
      <c r="D1024" s="219" t="s">
        <v>170</v>
      </c>
      <c r="E1024" s="220" t="s">
        <v>1233</v>
      </c>
      <c r="F1024" s="221" t="s">
        <v>1234</v>
      </c>
      <c r="G1024" s="222" t="s">
        <v>398</v>
      </c>
      <c r="H1024" s="223">
        <v>0.308</v>
      </c>
      <c r="I1024" s="224"/>
      <c r="J1024" s="225">
        <f>ROUND(I1024*H1024,2)</f>
        <v>0</v>
      </c>
      <c r="K1024" s="221" t="s">
        <v>174</v>
      </c>
      <c r="L1024" s="45"/>
      <c r="M1024" s="226" t="s">
        <v>40</v>
      </c>
      <c r="N1024" s="227" t="s">
        <v>48</v>
      </c>
      <c r="O1024" s="85"/>
      <c r="P1024" s="228">
        <f>O1024*H1024</f>
        <v>0</v>
      </c>
      <c r="Q1024" s="228">
        <v>0</v>
      </c>
      <c r="R1024" s="228">
        <f>Q1024*H1024</f>
        <v>0</v>
      </c>
      <c r="S1024" s="228">
        <v>0</v>
      </c>
      <c r="T1024" s="229">
        <f>S1024*H1024</f>
        <v>0</v>
      </c>
      <c r="U1024" s="39"/>
      <c r="V1024" s="39"/>
      <c r="W1024" s="39"/>
      <c r="X1024" s="39"/>
      <c r="Y1024" s="39"/>
      <c r="Z1024" s="39"/>
      <c r="AA1024" s="39"/>
      <c r="AB1024" s="39"/>
      <c r="AC1024" s="39"/>
      <c r="AD1024" s="39"/>
      <c r="AE1024" s="39"/>
      <c r="AR1024" s="230" t="s">
        <v>301</v>
      </c>
      <c r="AT1024" s="230" t="s">
        <v>170</v>
      </c>
      <c r="AU1024" s="230" t="s">
        <v>87</v>
      </c>
      <c r="AY1024" s="18" t="s">
        <v>167</v>
      </c>
      <c r="BE1024" s="231">
        <f>IF(N1024="základní",J1024,0)</f>
        <v>0</v>
      </c>
      <c r="BF1024" s="231">
        <f>IF(N1024="snížená",J1024,0)</f>
        <v>0</v>
      </c>
      <c r="BG1024" s="231">
        <f>IF(N1024="zákl. přenesená",J1024,0)</f>
        <v>0</v>
      </c>
      <c r="BH1024" s="231">
        <f>IF(N1024="sníž. přenesená",J1024,0)</f>
        <v>0</v>
      </c>
      <c r="BI1024" s="231">
        <f>IF(N1024="nulová",J1024,0)</f>
        <v>0</v>
      </c>
      <c r="BJ1024" s="18" t="s">
        <v>85</v>
      </c>
      <c r="BK1024" s="231">
        <f>ROUND(I1024*H1024,2)</f>
        <v>0</v>
      </c>
      <c r="BL1024" s="18" t="s">
        <v>301</v>
      </c>
      <c r="BM1024" s="230" t="s">
        <v>1235</v>
      </c>
    </row>
    <row r="1025" s="2" customFormat="1">
      <c r="A1025" s="39"/>
      <c r="B1025" s="40"/>
      <c r="C1025" s="41"/>
      <c r="D1025" s="232" t="s">
        <v>177</v>
      </c>
      <c r="E1025" s="41"/>
      <c r="F1025" s="233" t="s">
        <v>1236</v>
      </c>
      <c r="G1025" s="41"/>
      <c r="H1025" s="41"/>
      <c r="I1025" s="137"/>
      <c r="J1025" s="41"/>
      <c r="K1025" s="41"/>
      <c r="L1025" s="45"/>
      <c r="M1025" s="234"/>
      <c r="N1025" s="235"/>
      <c r="O1025" s="85"/>
      <c r="P1025" s="85"/>
      <c r="Q1025" s="85"/>
      <c r="R1025" s="85"/>
      <c r="S1025" s="85"/>
      <c r="T1025" s="86"/>
      <c r="U1025" s="39"/>
      <c r="V1025" s="39"/>
      <c r="W1025" s="39"/>
      <c r="X1025" s="39"/>
      <c r="Y1025" s="39"/>
      <c r="Z1025" s="39"/>
      <c r="AA1025" s="39"/>
      <c r="AB1025" s="39"/>
      <c r="AC1025" s="39"/>
      <c r="AD1025" s="39"/>
      <c r="AE1025" s="39"/>
      <c r="AT1025" s="18" t="s">
        <v>177</v>
      </c>
      <c r="AU1025" s="18" t="s">
        <v>87</v>
      </c>
    </row>
    <row r="1026" s="2" customFormat="1">
      <c r="A1026" s="39"/>
      <c r="B1026" s="40"/>
      <c r="C1026" s="41"/>
      <c r="D1026" s="232" t="s">
        <v>179</v>
      </c>
      <c r="E1026" s="41"/>
      <c r="F1026" s="236" t="s">
        <v>452</v>
      </c>
      <c r="G1026" s="41"/>
      <c r="H1026" s="41"/>
      <c r="I1026" s="137"/>
      <c r="J1026" s="41"/>
      <c r="K1026" s="41"/>
      <c r="L1026" s="45"/>
      <c r="M1026" s="234"/>
      <c r="N1026" s="235"/>
      <c r="O1026" s="85"/>
      <c r="P1026" s="85"/>
      <c r="Q1026" s="85"/>
      <c r="R1026" s="85"/>
      <c r="S1026" s="85"/>
      <c r="T1026" s="86"/>
      <c r="U1026" s="39"/>
      <c r="V1026" s="39"/>
      <c r="W1026" s="39"/>
      <c r="X1026" s="39"/>
      <c r="Y1026" s="39"/>
      <c r="Z1026" s="39"/>
      <c r="AA1026" s="39"/>
      <c r="AB1026" s="39"/>
      <c r="AC1026" s="39"/>
      <c r="AD1026" s="39"/>
      <c r="AE1026" s="39"/>
      <c r="AT1026" s="18" t="s">
        <v>179</v>
      </c>
      <c r="AU1026" s="18" t="s">
        <v>87</v>
      </c>
    </row>
    <row r="1027" s="12" customFormat="1" ht="22.8" customHeight="1">
      <c r="A1027" s="12"/>
      <c r="B1027" s="203"/>
      <c r="C1027" s="204"/>
      <c r="D1027" s="205" t="s">
        <v>76</v>
      </c>
      <c r="E1027" s="217" t="s">
        <v>1237</v>
      </c>
      <c r="F1027" s="217" t="s">
        <v>1238</v>
      </c>
      <c r="G1027" s="204"/>
      <c r="H1027" s="204"/>
      <c r="I1027" s="207"/>
      <c r="J1027" s="218">
        <f>BK1027</f>
        <v>0</v>
      </c>
      <c r="K1027" s="204"/>
      <c r="L1027" s="209"/>
      <c r="M1027" s="210"/>
      <c r="N1027" s="211"/>
      <c r="O1027" s="211"/>
      <c r="P1027" s="212">
        <f>SUM(P1028:P1047)</f>
        <v>0</v>
      </c>
      <c r="Q1027" s="211"/>
      <c r="R1027" s="212">
        <f>SUM(R1028:R1047)</f>
        <v>0.0026494000000000001</v>
      </c>
      <c r="S1027" s="211"/>
      <c r="T1027" s="213">
        <f>SUM(T1028:T1047)</f>
        <v>0</v>
      </c>
      <c r="U1027" s="12"/>
      <c r="V1027" s="12"/>
      <c r="W1027" s="12"/>
      <c r="X1027" s="12"/>
      <c r="Y1027" s="12"/>
      <c r="Z1027" s="12"/>
      <c r="AA1027" s="12"/>
      <c r="AB1027" s="12"/>
      <c r="AC1027" s="12"/>
      <c r="AD1027" s="12"/>
      <c r="AE1027" s="12"/>
      <c r="AR1027" s="214" t="s">
        <v>87</v>
      </c>
      <c r="AT1027" s="215" t="s">
        <v>76</v>
      </c>
      <c r="AU1027" s="215" t="s">
        <v>85</v>
      </c>
      <c r="AY1027" s="214" t="s">
        <v>167</v>
      </c>
      <c r="BK1027" s="216">
        <f>SUM(BK1028:BK1047)</f>
        <v>0</v>
      </c>
    </row>
    <row r="1028" s="2" customFormat="1" ht="24" customHeight="1">
      <c r="A1028" s="39"/>
      <c r="B1028" s="40"/>
      <c r="C1028" s="219" t="s">
        <v>1239</v>
      </c>
      <c r="D1028" s="219" t="s">
        <v>170</v>
      </c>
      <c r="E1028" s="220" t="s">
        <v>1240</v>
      </c>
      <c r="F1028" s="221" t="s">
        <v>1241</v>
      </c>
      <c r="G1028" s="222" t="s">
        <v>173</v>
      </c>
      <c r="H1028" s="223">
        <v>4.0759999999999996</v>
      </c>
      <c r="I1028" s="224"/>
      <c r="J1028" s="225">
        <f>ROUND(I1028*H1028,2)</f>
        <v>0</v>
      </c>
      <c r="K1028" s="221" t="s">
        <v>174</v>
      </c>
      <c r="L1028" s="45"/>
      <c r="M1028" s="226" t="s">
        <v>40</v>
      </c>
      <c r="N1028" s="227" t="s">
        <v>48</v>
      </c>
      <c r="O1028" s="85"/>
      <c r="P1028" s="228">
        <f>O1028*H1028</f>
        <v>0</v>
      </c>
      <c r="Q1028" s="228">
        <v>8.0000000000000007E-05</v>
      </c>
      <c r="R1028" s="228">
        <f>Q1028*H1028</f>
        <v>0.00032608000000000002</v>
      </c>
      <c r="S1028" s="228">
        <v>0</v>
      </c>
      <c r="T1028" s="229">
        <f>S1028*H1028</f>
        <v>0</v>
      </c>
      <c r="U1028" s="39"/>
      <c r="V1028" s="39"/>
      <c r="W1028" s="39"/>
      <c r="X1028" s="39"/>
      <c r="Y1028" s="39"/>
      <c r="Z1028" s="39"/>
      <c r="AA1028" s="39"/>
      <c r="AB1028" s="39"/>
      <c r="AC1028" s="39"/>
      <c r="AD1028" s="39"/>
      <c r="AE1028" s="39"/>
      <c r="AR1028" s="230" t="s">
        <v>301</v>
      </c>
      <c r="AT1028" s="230" t="s">
        <v>170</v>
      </c>
      <c r="AU1028" s="230" t="s">
        <v>87</v>
      </c>
      <c r="AY1028" s="18" t="s">
        <v>167</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301</v>
      </c>
      <c r="BM1028" s="230" t="s">
        <v>1242</v>
      </c>
    </row>
    <row r="1029" s="2" customFormat="1">
      <c r="A1029" s="39"/>
      <c r="B1029" s="40"/>
      <c r="C1029" s="41"/>
      <c r="D1029" s="232" t="s">
        <v>177</v>
      </c>
      <c r="E1029" s="41"/>
      <c r="F1029" s="233" t="s">
        <v>1243</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177</v>
      </c>
      <c r="AU1029" s="18" t="s">
        <v>87</v>
      </c>
    </row>
    <row r="1030" s="14" customFormat="1">
      <c r="A1030" s="14"/>
      <c r="B1030" s="247"/>
      <c r="C1030" s="248"/>
      <c r="D1030" s="232" t="s">
        <v>181</v>
      </c>
      <c r="E1030" s="249" t="s">
        <v>40</v>
      </c>
      <c r="F1030" s="250" t="s">
        <v>1244</v>
      </c>
      <c r="G1030" s="248"/>
      <c r="H1030" s="251">
        <v>4.0759999999999996</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181</v>
      </c>
      <c r="AU1030" s="257" t="s">
        <v>87</v>
      </c>
      <c r="AV1030" s="14" t="s">
        <v>87</v>
      </c>
      <c r="AW1030" s="14" t="s">
        <v>38</v>
      </c>
      <c r="AX1030" s="14" t="s">
        <v>77</v>
      </c>
      <c r="AY1030" s="257" t="s">
        <v>167</v>
      </c>
    </row>
    <row r="1031" s="15" customFormat="1">
      <c r="A1031" s="15"/>
      <c r="B1031" s="258"/>
      <c r="C1031" s="259"/>
      <c r="D1031" s="232" t="s">
        <v>181</v>
      </c>
      <c r="E1031" s="260" t="s">
        <v>40</v>
      </c>
      <c r="F1031" s="261" t="s">
        <v>184</v>
      </c>
      <c r="G1031" s="259"/>
      <c r="H1031" s="262">
        <v>4.0759999999999996</v>
      </c>
      <c r="I1031" s="263"/>
      <c r="J1031" s="259"/>
      <c r="K1031" s="259"/>
      <c r="L1031" s="264"/>
      <c r="M1031" s="265"/>
      <c r="N1031" s="266"/>
      <c r="O1031" s="266"/>
      <c r="P1031" s="266"/>
      <c r="Q1031" s="266"/>
      <c r="R1031" s="266"/>
      <c r="S1031" s="266"/>
      <c r="T1031" s="267"/>
      <c r="U1031" s="15"/>
      <c r="V1031" s="15"/>
      <c r="W1031" s="15"/>
      <c r="X1031" s="15"/>
      <c r="Y1031" s="15"/>
      <c r="Z1031" s="15"/>
      <c r="AA1031" s="15"/>
      <c r="AB1031" s="15"/>
      <c r="AC1031" s="15"/>
      <c r="AD1031" s="15"/>
      <c r="AE1031" s="15"/>
      <c r="AT1031" s="268" t="s">
        <v>181</v>
      </c>
      <c r="AU1031" s="268" t="s">
        <v>87</v>
      </c>
      <c r="AV1031" s="15" t="s">
        <v>175</v>
      </c>
      <c r="AW1031" s="15" t="s">
        <v>38</v>
      </c>
      <c r="AX1031" s="15" t="s">
        <v>85</v>
      </c>
      <c r="AY1031" s="268" t="s">
        <v>167</v>
      </c>
    </row>
    <row r="1032" s="2" customFormat="1" ht="24" customHeight="1">
      <c r="A1032" s="39"/>
      <c r="B1032" s="40"/>
      <c r="C1032" s="219" t="s">
        <v>1245</v>
      </c>
      <c r="D1032" s="219" t="s">
        <v>170</v>
      </c>
      <c r="E1032" s="220" t="s">
        <v>1246</v>
      </c>
      <c r="F1032" s="221" t="s">
        <v>1247</v>
      </c>
      <c r="G1032" s="222" t="s">
        <v>173</v>
      </c>
      <c r="H1032" s="223">
        <v>4.0759999999999996</v>
      </c>
      <c r="I1032" s="224"/>
      <c r="J1032" s="225">
        <f>ROUND(I1032*H1032,2)</f>
        <v>0</v>
      </c>
      <c r="K1032" s="221" t="s">
        <v>174</v>
      </c>
      <c r="L1032" s="45"/>
      <c r="M1032" s="226" t="s">
        <v>40</v>
      </c>
      <c r="N1032" s="227" t="s">
        <v>48</v>
      </c>
      <c r="O1032" s="85"/>
      <c r="P1032" s="228">
        <f>O1032*H1032</f>
        <v>0</v>
      </c>
      <c r="Q1032" s="228">
        <v>0.00012</v>
      </c>
      <c r="R1032" s="228">
        <f>Q1032*H1032</f>
        <v>0.00048912000000000001</v>
      </c>
      <c r="S1032" s="228">
        <v>0</v>
      </c>
      <c r="T1032" s="229">
        <f>S1032*H1032</f>
        <v>0</v>
      </c>
      <c r="U1032" s="39"/>
      <c r="V1032" s="39"/>
      <c r="W1032" s="39"/>
      <c r="X1032" s="39"/>
      <c r="Y1032" s="39"/>
      <c r="Z1032" s="39"/>
      <c r="AA1032" s="39"/>
      <c r="AB1032" s="39"/>
      <c r="AC1032" s="39"/>
      <c r="AD1032" s="39"/>
      <c r="AE1032" s="39"/>
      <c r="AR1032" s="230" t="s">
        <v>301</v>
      </c>
      <c r="AT1032" s="230" t="s">
        <v>170</v>
      </c>
      <c r="AU1032" s="230" t="s">
        <v>87</v>
      </c>
      <c r="AY1032" s="18" t="s">
        <v>167</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301</v>
      </c>
      <c r="BM1032" s="230" t="s">
        <v>1248</v>
      </c>
    </row>
    <row r="1033" s="2" customFormat="1">
      <c r="A1033" s="39"/>
      <c r="B1033" s="40"/>
      <c r="C1033" s="41"/>
      <c r="D1033" s="232" t="s">
        <v>177</v>
      </c>
      <c r="E1033" s="41"/>
      <c r="F1033" s="233" t="s">
        <v>1249</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177</v>
      </c>
      <c r="AU1033" s="18" t="s">
        <v>87</v>
      </c>
    </row>
    <row r="1034" s="14" customFormat="1">
      <c r="A1034" s="14"/>
      <c r="B1034" s="247"/>
      <c r="C1034" s="248"/>
      <c r="D1034" s="232" t="s">
        <v>181</v>
      </c>
      <c r="E1034" s="249" t="s">
        <v>40</v>
      </c>
      <c r="F1034" s="250" t="s">
        <v>1244</v>
      </c>
      <c r="G1034" s="248"/>
      <c r="H1034" s="251">
        <v>4.0759999999999996</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181</v>
      </c>
      <c r="AU1034" s="257" t="s">
        <v>87</v>
      </c>
      <c r="AV1034" s="14" t="s">
        <v>87</v>
      </c>
      <c r="AW1034" s="14" t="s">
        <v>38</v>
      </c>
      <c r="AX1034" s="14" t="s">
        <v>77</v>
      </c>
      <c r="AY1034" s="257" t="s">
        <v>167</v>
      </c>
    </row>
    <row r="1035" s="15" customFormat="1">
      <c r="A1035" s="15"/>
      <c r="B1035" s="258"/>
      <c r="C1035" s="259"/>
      <c r="D1035" s="232" t="s">
        <v>181</v>
      </c>
      <c r="E1035" s="260" t="s">
        <v>40</v>
      </c>
      <c r="F1035" s="261" t="s">
        <v>184</v>
      </c>
      <c r="G1035" s="259"/>
      <c r="H1035" s="262">
        <v>4.0759999999999996</v>
      </c>
      <c r="I1035" s="263"/>
      <c r="J1035" s="259"/>
      <c r="K1035" s="259"/>
      <c r="L1035" s="264"/>
      <c r="M1035" s="265"/>
      <c r="N1035" s="266"/>
      <c r="O1035" s="266"/>
      <c r="P1035" s="266"/>
      <c r="Q1035" s="266"/>
      <c r="R1035" s="266"/>
      <c r="S1035" s="266"/>
      <c r="T1035" s="267"/>
      <c r="U1035" s="15"/>
      <c r="V1035" s="15"/>
      <c r="W1035" s="15"/>
      <c r="X1035" s="15"/>
      <c r="Y1035" s="15"/>
      <c r="Z1035" s="15"/>
      <c r="AA1035" s="15"/>
      <c r="AB1035" s="15"/>
      <c r="AC1035" s="15"/>
      <c r="AD1035" s="15"/>
      <c r="AE1035" s="15"/>
      <c r="AT1035" s="268" t="s">
        <v>181</v>
      </c>
      <c r="AU1035" s="268" t="s">
        <v>87</v>
      </c>
      <c r="AV1035" s="15" t="s">
        <v>175</v>
      </c>
      <c r="AW1035" s="15" t="s">
        <v>38</v>
      </c>
      <c r="AX1035" s="15" t="s">
        <v>85</v>
      </c>
      <c r="AY1035" s="268" t="s">
        <v>167</v>
      </c>
    </row>
    <row r="1036" s="2" customFormat="1" ht="24" customHeight="1">
      <c r="A1036" s="39"/>
      <c r="B1036" s="40"/>
      <c r="C1036" s="219" t="s">
        <v>1250</v>
      </c>
      <c r="D1036" s="219" t="s">
        <v>170</v>
      </c>
      <c r="E1036" s="220" t="s">
        <v>1251</v>
      </c>
      <c r="F1036" s="221" t="s">
        <v>1252</v>
      </c>
      <c r="G1036" s="222" t="s">
        <v>173</v>
      </c>
      <c r="H1036" s="223">
        <v>4.0759999999999996</v>
      </c>
      <c r="I1036" s="224"/>
      <c r="J1036" s="225">
        <f>ROUND(I1036*H1036,2)</f>
        <v>0</v>
      </c>
      <c r="K1036" s="221" t="s">
        <v>174</v>
      </c>
      <c r="L1036" s="45"/>
      <c r="M1036" s="226" t="s">
        <v>40</v>
      </c>
      <c r="N1036" s="227" t="s">
        <v>48</v>
      </c>
      <c r="O1036" s="85"/>
      <c r="P1036" s="228">
        <f>O1036*H1036</f>
        <v>0</v>
      </c>
      <c r="Q1036" s="228">
        <v>0.00012</v>
      </c>
      <c r="R1036" s="228">
        <f>Q1036*H1036</f>
        <v>0.00048912000000000001</v>
      </c>
      <c r="S1036" s="228">
        <v>0</v>
      </c>
      <c r="T1036" s="229">
        <f>S1036*H1036</f>
        <v>0</v>
      </c>
      <c r="U1036" s="39"/>
      <c r="V1036" s="39"/>
      <c r="W1036" s="39"/>
      <c r="X1036" s="39"/>
      <c r="Y1036" s="39"/>
      <c r="Z1036" s="39"/>
      <c r="AA1036" s="39"/>
      <c r="AB1036" s="39"/>
      <c r="AC1036" s="39"/>
      <c r="AD1036" s="39"/>
      <c r="AE1036" s="39"/>
      <c r="AR1036" s="230" t="s">
        <v>301</v>
      </c>
      <c r="AT1036" s="230" t="s">
        <v>170</v>
      </c>
      <c r="AU1036" s="230" t="s">
        <v>87</v>
      </c>
      <c r="AY1036" s="18" t="s">
        <v>167</v>
      </c>
      <c r="BE1036" s="231">
        <f>IF(N1036="základní",J1036,0)</f>
        <v>0</v>
      </c>
      <c r="BF1036" s="231">
        <f>IF(N1036="snížená",J1036,0)</f>
        <v>0</v>
      </c>
      <c r="BG1036" s="231">
        <f>IF(N1036="zákl. přenesená",J1036,0)</f>
        <v>0</v>
      </c>
      <c r="BH1036" s="231">
        <f>IF(N1036="sníž. přenesená",J1036,0)</f>
        <v>0</v>
      </c>
      <c r="BI1036" s="231">
        <f>IF(N1036="nulová",J1036,0)</f>
        <v>0</v>
      </c>
      <c r="BJ1036" s="18" t="s">
        <v>85</v>
      </c>
      <c r="BK1036" s="231">
        <f>ROUND(I1036*H1036,2)</f>
        <v>0</v>
      </c>
      <c r="BL1036" s="18" t="s">
        <v>301</v>
      </c>
      <c r="BM1036" s="230" t="s">
        <v>1253</v>
      </c>
    </row>
    <row r="1037" s="2" customFormat="1">
      <c r="A1037" s="39"/>
      <c r="B1037" s="40"/>
      <c r="C1037" s="41"/>
      <c r="D1037" s="232" t="s">
        <v>177</v>
      </c>
      <c r="E1037" s="41"/>
      <c r="F1037" s="233" t="s">
        <v>1254</v>
      </c>
      <c r="G1037" s="41"/>
      <c r="H1037" s="41"/>
      <c r="I1037" s="137"/>
      <c r="J1037" s="41"/>
      <c r="K1037" s="41"/>
      <c r="L1037" s="45"/>
      <c r="M1037" s="234"/>
      <c r="N1037" s="235"/>
      <c r="O1037" s="85"/>
      <c r="P1037" s="85"/>
      <c r="Q1037" s="85"/>
      <c r="R1037" s="85"/>
      <c r="S1037" s="85"/>
      <c r="T1037" s="86"/>
      <c r="U1037" s="39"/>
      <c r="V1037" s="39"/>
      <c r="W1037" s="39"/>
      <c r="X1037" s="39"/>
      <c r="Y1037" s="39"/>
      <c r="Z1037" s="39"/>
      <c r="AA1037" s="39"/>
      <c r="AB1037" s="39"/>
      <c r="AC1037" s="39"/>
      <c r="AD1037" s="39"/>
      <c r="AE1037" s="39"/>
      <c r="AT1037" s="18" t="s">
        <v>177</v>
      </c>
      <c r="AU1037" s="18" t="s">
        <v>87</v>
      </c>
    </row>
    <row r="1038" s="14" customFormat="1">
      <c r="A1038" s="14"/>
      <c r="B1038" s="247"/>
      <c r="C1038" s="248"/>
      <c r="D1038" s="232" t="s">
        <v>181</v>
      </c>
      <c r="E1038" s="249" t="s">
        <v>40</v>
      </c>
      <c r="F1038" s="250" t="s">
        <v>1244</v>
      </c>
      <c r="G1038" s="248"/>
      <c r="H1038" s="251">
        <v>4.0759999999999996</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181</v>
      </c>
      <c r="AU1038" s="257" t="s">
        <v>87</v>
      </c>
      <c r="AV1038" s="14" t="s">
        <v>87</v>
      </c>
      <c r="AW1038" s="14" t="s">
        <v>38</v>
      </c>
      <c r="AX1038" s="14" t="s">
        <v>77</v>
      </c>
      <c r="AY1038" s="257" t="s">
        <v>167</v>
      </c>
    </row>
    <row r="1039" s="15" customFormat="1">
      <c r="A1039" s="15"/>
      <c r="B1039" s="258"/>
      <c r="C1039" s="259"/>
      <c r="D1039" s="232" t="s">
        <v>181</v>
      </c>
      <c r="E1039" s="260" t="s">
        <v>40</v>
      </c>
      <c r="F1039" s="261" t="s">
        <v>184</v>
      </c>
      <c r="G1039" s="259"/>
      <c r="H1039" s="262">
        <v>4.0759999999999996</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181</v>
      </c>
      <c r="AU1039" s="268" t="s">
        <v>87</v>
      </c>
      <c r="AV1039" s="15" t="s">
        <v>175</v>
      </c>
      <c r="AW1039" s="15" t="s">
        <v>38</v>
      </c>
      <c r="AX1039" s="15" t="s">
        <v>85</v>
      </c>
      <c r="AY1039" s="268" t="s">
        <v>167</v>
      </c>
    </row>
    <row r="1040" s="2" customFormat="1" ht="24" customHeight="1">
      <c r="A1040" s="39"/>
      <c r="B1040" s="40"/>
      <c r="C1040" s="219" t="s">
        <v>1255</v>
      </c>
      <c r="D1040" s="219" t="s">
        <v>170</v>
      </c>
      <c r="E1040" s="220" t="s">
        <v>1256</v>
      </c>
      <c r="F1040" s="221" t="s">
        <v>1257</v>
      </c>
      <c r="G1040" s="222" t="s">
        <v>173</v>
      </c>
      <c r="H1040" s="223">
        <v>4.0759999999999996</v>
      </c>
      <c r="I1040" s="224"/>
      <c r="J1040" s="225">
        <f>ROUND(I1040*H1040,2)</f>
        <v>0</v>
      </c>
      <c r="K1040" s="221" t="s">
        <v>174</v>
      </c>
      <c r="L1040" s="45"/>
      <c r="M1040" s="226" t="s">
        <v>40</v>
      </c>
      <c r="N1040" s="227" t="s">
        <v>48</v>
      </c>
      <c r="O1040" s="85"/>
      <c r="P1040" s="228">
        <f>O1040*H1040</f>
        <v>0</v>
      </c>
      <c r="Q1040" s="228">
        <v>0.00023000000000000001</v>
      </c>
      <c r="R1040" s="228">
        <f>Q1040*H1040</f>
        <v>0.00093747999999999998</v>
      </c>
      <c r="S1040" s="228">
        <v>0</v>
      </c>
      <c r="T1040" s="229">
        <f>S1040*H1040</f>
        <v>0</v>
      </c>
      <c r="U1040" s="39"/>
      <c r="V1040" s="39"/>
      <c r="W1040" s="39"/>
      <c r="X1040" s="39"/>
      <c r="Y1040" s="39"/>
      <c r="Z1040" s="39"/>
      <c r="AA1040" s="39"/>
      <c r="AB1040" s="39"/>
      <c r="AC1040" s="39"/>
      <c r="AD1040" s="39"/>
      <c r="AE1040" s="39"/>
      <c r="AR1040" s="230" t="s">
        <v>301</v>
      </c>
      <c r="AT1040" s="230" t="s">
        <v>170</v>
      </c>
      <c r="AU1040" s="230" t="s">
        <v>87</v>
      </c>
      <c r="AY1040" s="18" t="s">
        <v>167</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301</v>
      </c>
      <c r="BM1040" s="230" t="s">
        <v>1258</v>
      </c>
    </row>
    <row r="1041" s="2" customFormat="1">
      <c r="A1041" s="39"/>
      <c r="B1041" s="40"/>
      <c r="C1041" s="41"/>
      <c r="D1041" s="232" t="s">
        <v>177</v>
      </c>
      <c r="E1041" s="41"/>
      <c r="F1041" s="233" t="s">
        <v>1259</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177</v>
      </c>
      <c r="AU1041" s="18" t="s">
        <v>87</v>
      </c>
    </row>
    <row r="1042" s="14" customFormat="1">
      <c r="A1042" s="14"/>
      <c r="B1042" s="247"/>
      <c r="C1042" s="248"/>
      <c r="D1042" s="232" t="s">
        <v>181</v>
      </c>
      <c r="E1042" s="249" t="s">
        <v>40</v>
      </c>
      <c r="F1042" s="250" t="s">
        <v>1244</v>
      </c>
      <c r="G1042" s="248"/>
      <c r="H1042" s="251">
        <v>4.0759999999999996</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181</v>
      </c>
      <c r="AU1042" s="257" t="s">
        <v>87</v>
      </c>
      <c r="AV1042" s="14" t="s">
        <v>87</v>
      </c>
      <c r="AW1042" s="14" t="s">
        <v>38</v>
      </c>
      <c r="AX1042" s="14" t="s">
        <v>77</v>
      </c>
      <c r="AY1042" s="257" t="s">
        <v>167</v>
      </c>
    </row>
    <row r="1043" s="15" customFormat="1">
      <c r="A1043" s="15"/>
      <c r="B1043" s="258"/>
      <c r="C1043" s="259"/>
      <c r="D1043" s="232" t="s">
        <v>181</v>
      </c>
      <c r="E1043" s="260" t="s">
        <v>40</v>
      </c>
      <c r="F1043" s="261" t="s">
        <v>184</v>
      </c>
      <c r="G1043" s="259"/>
      <c r="H1043" s="262">
        <v>4.0759999999999996</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181</v>
      </c>
      <c r="AU1043" s="268" t="s">
        <v>87</v>
      </c>
      <c r="AV1043" s="15" t="s">
        <v>175</v>
      </c>
      <c r="AW1043" s="15" t="s">
        <v>38</v>
      </c>
      <c r="AX1043" s="15" t="s">
        <v>85</v>
      </c>
      <c r="AY1043" s="268" t="s">
        <v>167</v>
      </c>
    </row>
    <row r="1044" s="2" customFormat="1" ht="24" customHeight="1">
      <c r="A1044" s="39"/>
      <c r="B1044" s="40"/>
      <c r="C1044" s="219" t="s">
        <v>1260</v>
      </c>
      <c r="D1044" s="219" t="s">
        <v>170</v>
      </c>
      <c r="E1044" s="220" t="s">
        <v>1261</v>
      </c>
      <c r="F1044" s="221" t="s">
        <v>1262</v>
      </c>
      <c r="G1044" s="222" t="s">
        <v>173</v>
      </c>
      <c r="H1044" s="223">
        <v>4.0759999999999996</v>
      </c>
      <c r="I1044" s="224"/>
      <c r="J1044" s="225">
        <f>ROUND(I1044*H1044,2)</f>
        <v>0</v>
      </c>
      <c r="K1044" s="221" t="s">
        <v>174</v>
      </c>
      <c r="L1044" s="45"/>
      <c r="M1044" s="226" t="s">
        <v>40</v>
      </c>
      <c r="N1044" s="227" t="s">
        <v>48</v>
      </c>
      <c r="O1044" s="85"/>
      <c r="P1044" s="228">
        <f>O1044*H1044</f>
        <v>0</v>
      </c>
      <c r="Q1044" s="228">
        <v>0.00010000000000000001</v>
      </c>
      <c r="R1044" s="228">
        <f>Q1044*H1044</f>
        <v>0.00040759999999999999</v>
      </c>
      <c r="S1044" s="228">
        <v>0</v>
      </c>
      <c r="T1044" s="229">
        <f>S1044*H1044</f>
        <v>0</v>
      </c>
      <c r="U1044" s="39"/>
      <c r="V1044" s="39"/>
      <c r="W1044" s="39"/>
      <c r="X1044" s="39"/>
      <c r="Y1044" s="39"/>
      <c r="Z1044" s="39"/>
      <c r="AA1044" s="39"/>
      <c r="AB1044" s="39"/>
      <c r="AC1044" s="39"/>
      <c r="AD1044" s="39"/>
      <c r="AE1044" s="39"/>
      <c r="AR1044" s="230" t="s">
        <v>301</v>
      </c>
      <c r="AT1044" s="230" t="s">
        <v>170</v>
      </c>
      <c r="AU1044" s="230" t="s">
        <v>87</v>
      </c>
      <c r="AY1044" s="18" t="s">
        <v>167</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301</v>
      </c>
      <c r="BM1044" s="230" t="s">
        <v>1263</v>
      </c>
    </row>
    <row r="1045" s="2" customFormat="1">
      <c r="A1045" s="39"/>
      <c r="B1045" s="40"/>
      <c r="C1045" s="41"/>
      <c r="D1045" s="232" t="s">
        <v>177</v>
      </c>
      <c r="E1045" s="41"/>
      <c r="F1045" s="233" t="s">
        <v>1264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177</v>
      </c>
      <c r="AU1045" s="18" t="s">
        <v>87</v>
      </c>
    </row>
    <row r="1046" s="14" customFormat="1">
      <c r="A1046" s="14"/>
      <c r="B1046" s="247"/>
      <c r="C1046" s="248"/>
      <c r="D1046" s="232" t="s">
        <v>181</v>
      </c>
      <c r="E1046" s="249" t="s">
        <v>40</v>
      </c>
      <c r="F1046" s="250" t="s">
        <v>1244</v>
      </c>
      <c r="G1046" s="248"/>
      <c r="H1046" s="251">
        <v>4.0759999999999996</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181</v>
      </c>
      <c r="AU1046" s="257" t="s">
        <v>87</v>
      </c>
      <c r="AV1046" s="14" t="s">
        <v>87</v>
      </c>
      <c r="AW1046" s="14" t="s">
        <v>38</v>
      </c>
      <c r="AX1046" s="14" t="s">
        <v>77</v>
      </c>
      <c r="AY1046" s="257" t="s">
        <v>167</v>
      </c>
    </row>
    <row r="1047" s="15" customFormat="1">
      <c r="A1047" s="15"/>
      <c r="B1047" s="258"/>
      <c r="C1047" s="259"/>
      <c r="D1047" s="232" t="s">
        <v>181</v>
      </c>
      <c r="E1047" s="260" t="s">
        <v>40</v>
      </c>
      <c r="F1047" s="261" t="s">
        <v>184</v>
      </c>
      <c r="G1047" s="259"/>
      <c r="H1047" s="262">
        <v>4.0759999999999996</v>
      </c>
      <c r="I1047" s="263"/>
      <c r="J1047" s="259"/>
      <c r="K1047" s="259"/>
      <c r="L1047" s="264"/>
      <c r="M1047" s="265"/>
      <c r="N1047" s="266"/>
      <c r="O1047" s="266"/>
      <c r="P1047" s="266"/>
      <c r="Q1047" s="266"/>
      <c r="R1047" s="266"/>
      <c r="S1047" s="266"/>
      <c r="T1047" s="267"/>
      <c r="U1047" s="15"/>
      <c r="V1047" s="15"/>
      <c r="W1047" s="15"/>
      <c r="X1047" s="15"/>
      <c r="Y1047" s="15"/>
      <c r="Z1047" s="15"/>
      <c r="AA1047" s="15"/>
      <c r="AB1047" s="15"/>
      <c r="AC1047" s="15"/>
      <c r="AD1047" s="15"/>
      <c r="AE1047" s="15"/>
      <c r="AT1047" s="268" t="s">
        <v>181</v>
      </c>
      <c r="AU1047" s="268" t="s">
        <v>87</v>
      </c>
      <c r="AV1047" s="15" t="s">
        <v>175</v>
      </c>
      <c r="AW1047" s="15" t="s">
        <v>38</v>
      </c>
      <c r="AX1047" s="15" t="s">
        <v>85</v>
      </c>
      <c r="AY1047" s="268" t="s">
        <v>167</v>
      </c>
    </row>
    <row r="1048" s="12" customFormat="1" ht="22.8" customHeight="1">
      <c r="A1048" s="12"/>
      <c r="B1048" s="203"/>
      <c r="C1048" s="204"/>
      <c r="D1048" s="205" t="s">
        <v>76</v>
      </c>
      <c r="E1048" s="217" t="s">
        <v>1265</v>
      </c>
      <c r="F1048" s="217" t="s">
        <v>1266</v>
      </c>
      <c r="G1048" s="204"/>
      <c r="H1048" s="204"/>
      <c r="I1048" s="207"/>
      <c r="J1048" s="218">
        <f>BK1048</f>
        <v>0</v>
      </c>
      <c r="K1048" s="204"/>
      <c r="L1048" s="209"/>
      <c r="M1048" s="210"/>
      <c r="N1048" s="211"/>
      <c r="O1048" s="211"/>
      <c r="P1048" s="212">
        <f>SUM(P1049:P1190)</f>
        <v>0</v>
      </c>
      <c r="Q1048" s="211"/>
      <c r="R1048" s="212">
        <f>SUM(R1049:R1190)</f>
        <v>0.16210191999999996</v>
      </c>
      <c r="S1048" s="211"/>
      <c r="T1048" s="213">
        <f>SUM(T1049:T1190)</f>
        <v>0.058560759999999996</v>
      </c>
      <c r="U1048" s="12"/>
      <c r="V1048" s="12"/>
      <c r="W1048" s="12"/>
      <c r="X1048" s="12"/>
      <c r="Y1048" s="12"/>
      <c r="Z1048" s="12"/>
      <c r="AA1048" s="12"/>
      <c r="AB1048" s="12"/>
      <c r="AC1048" s="12"/>
      <c r="AD1048" s="12"/>
      <c r="AE1048" s="12"/>
      <c r="AR1048" s="214" t="s">
        <v>87</v>
      </c>
      <c r="AT1048" s="215" t="s">
        <v>76</v>
      </c>
      <c r="AU1048" s="215" t="s">
        <v>85</v>
      </c>
      <c r="AY1048" s="214" t="s">
        <v>167</v>
      </c>
      <c r="BK1048" s="216">
        <f>SUM(BK1049:BK1190)</f>
        <v>0</v>
      </c>
    </row>
    <row r="1049" s="2" customFormat="1" ht="24" customHeight="1">
      <c r="A1049" s="39"/>
      <c r="B1049" s="40"/>
      <c r="C1049" s="219" t="s">
        <v>1267</v>
      </c>
      <c r="D1049" s="219" t="s">
        <v>170</v>
      </c>
      <c r="E1049" s="220" t="s">
        <v>1268</v>
      </c>
      <c r="F1049" s="221" t="s">
        <v>1269</v>
      </c>
      <c r="G1049" s="222" t="s">
        <v>173</v>
      </c>
      <c r="H1049" s="223">
        <v>127.306</v>
      </c>
      <c r="I1049" s="224"/>
      <c r="J1049" s="225">
        <f>ROUND(I1049*H1049,2)</f>
        <v>0</v>
      </c>
      <c r="K1049" s="221" t="s">
        <v>174</v>
      </c>
      <c r="L1049" s="45"/>
      <c r="M1049" s="226" t="s">
        <v>40</v>
      </c>
      <c r="N1049" s="227" t="s">
        <v>48</v>
      </c>
      <c r="O1049" s="85"/>
      <c r="P1049" s="228">
        <f>O1049*H1049</f>
        <v>0</v>
      </c>
      <c r="Q1049" s="228">
        <v>0</v>
      </c>
      <c r="R1049" s="228">
        <f>Q1049*H1049</f>
        <v>0</v>
      </c>
      <c r="S1049" s="228">
        <v>0.00014999999999999999</v>
      </c>
      <c r="T1049" s="229">
        <f>S1049*H1049</f>
        <v>0.019095899999999999</v>
      </c>
      <c r="U1049" s="39"/>
      <c r="V1049" s="39"/>
      <c r="W1049" s="39"/>
      <c r="X1049" s="39"/>
      <c r="Y1049" s="39"/>
      <c r="Z1049" s="39"/>
      <c r="AA1049" s="39"/>
      <c r="AB1049" s="39"/>
      <c r="AC1049" s="39"/>
      <c r="AD1049" s="39"/>
      <c r="AE1049" s="39"/>
      <c r="AR1049" s="230" t="s">
        <v>301</v>
      </c>
      <c r="AT1049" s="230" t="s">
        <v>170</v>
      </c>
      <c r="AU1049" s="230" t="s">
        <v>87</v>
      </c>
      <c r="AY1049" s="18" t="s">
        <v>167</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301</v>
      </c>
      <c r="BM1049" s="230" t="s">
        <v>1270</v>
      </c>
    </row>
    <row r="1050" s="2" customFormat="1">
      <c r="A1050" s="39"/>
      <c r="B1050" s="40"/>
      <c r="C1050" s="41"/>
      <c r="D1050" s="232" t="s">
        <v>177</v>
      </c>
      <c r="E1050" s="41"/>
      <c r="F1050" s="233" t="s">
        <v>1271</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177</v>
      </c>
      <c r="AU1050" s="18" t="s">
        <v>87</v>
      </c>
    </row>
    <row r="1051" s="13" customFormat="1">
      <c r="A1051" s="13"/>
      <c r="B1051" s="237"/>
      <c r="C1051" s="238"/>
      <c r="D1051" s="232" t="s">
        <v>181</v>
      </c>
      <c r="E1051" s="239" t="s">
        <v>40</v>
      </c>
      <c r="F1051" s="240" t="s">
        <v>1272</v>
      </c>
      <c r="G1051" s="238"/>
      <c r="H1051" s="239" t="s">
        <v>40</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181</v>
      </c>
      <c r="AU1051" s="246" t="s">
        <v>87</v>
      </c>
      <c r="AV1051" s="13" t="s">
        <v>85</v>
      </c>
      <c r="AW1051" s="13" t="s">
        <v>38</v>
      </c>
      <c r="AX1051" s="13" t="s">
        <v>77</v>
      </c>
      <c r="AY1051" s="246" t="s">
        <v>167</v>
      </c>
    </row>
    <row r="1052" s="13" customFormat="1">
      <c r="A1052" s="13"/>
      <c r="B1052" s="237"/>
      <c r="C1052" s="238"/>
      <c r="D1052" s="232" t="s">
        <v>181</v>
      </c>
      <c r="E1052" s="239" t="s">
        <v>40</v>
      </c>
      <c r="F1052" s="240" t="s">
        <v>203</v>
      </c>
      <c r="G1052" s="238"/>
      <c r="H1052" s="239" t="s">
        <v>40</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181</v>
      </c>
      <c r="AU1052" s="246" t="s">
        <v>87</v>
      </c>
      <c r="AV1052" s="13" t="s">
        <v>85</v>
      </c>
      <c r="AW1052" s="13" t="s">
        <v>38</v>
      </c>
      <c r="AX1052" s="13" t="s">
        <v>77</v>
      </c>
      <c r="AY1052" s="246" t="s">
        <v>167</v>
      </c>
    </row>
    <row r="1053" s="14" customFormat="1">
      <c r="A1053" s="14"/>
      <c r="B1053" s="247"/>
      <c r="C1053" s="248"/>
      <c r="D1053" s="232" t="s">
        <v>181</v>
      </c>
      <c r="E1053" s="249" t="s">
        <v>40</v>
      </c>
      <c r="F1053" s="250" t="s">
        <v>204</v>
      </c>
      <c r="G1053" s="248"/>
      <c r="H1053" s="251">
        <v>2.5579999999999998</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181</v>
      </c>
      <c r="AU1053" s="257" t="s">
        <v>87</v>
      </c>
      <c r="AV1053" s="14" t="s">
        <v>87</v>
      </c>
      <c r="AW1053" s="14" t="s">
        <v>38</v>
      </c>
      <c r="AX1053" s="14" t="s">
        <v>77</v>
      </c>
      <c r="AY1053" s="257" t="s">
        <v>167</v>
      </c>
    </row>
    <row r="1054" s="14" customFormat="1">
      <c r="A1054" s="14"/>
      <c r="B1054" s="247"/>
      <c r="C1054" s="248"/>
      <c r="D1054" s="232" t="s">
        <v>181</v>
      </c>
      <c r="E1054" s="249" t="s">
        <v>40</v>
      </c>
      <c r="F1054" s="250" t="s">
        <v>205</v>
      </c>
      <c r="G1054" s="248"/>
      <c r="H1054" s="251">
        <v>0.40000000000000002</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181</v>
      </c>
      <c r="AU1054" s="257" t="s">
        <v>87</v>
      </c>
      <c r="AV1054" s="14" t="s">
        <v>87</v>
      </c>
      <c r="AW1054" s="14" t="s">
        <v>38</v>
      </c>
      <c r="AX1054" s="14" t="s">
        <v>77</v>
      </c>
      <c r="AY1054" s="257" t="s">
        <v>167</v>
      </c>
    </row>
    <row r="1055" s="13" customFormat="1">
      <c r="A1055" s="13"/>
      <c r="B1055" s="237"/>
      <c r="C1055" s="238"/>
      <c r="D1055" s="232" t="s">
        <v>181</v>
      </c>
      <c r="E1055" s="239" t="s">
        <v>40</v>
      </c>
      <c r="F1055" s="240" t="s">
        <v>206</v>
      </c>
      <c r="G1055" s="238"/>
      <c r="H1055" s="239" t="s">
        <v>40</v>
      </c>
      <c r="I1055" s="241"/>
      <c r="J1055" s="238"/>
      <c r="K1055" s="238"/>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181</v>
      </c>
      <c r="AU1055" s="246" t="s">
        <v>87</v>
      </c>
      <c r="AV1055" s="13" t="s">
        <v>85</v>
      </c>
      <c r="AW1055" s="13" t="s">
        <v>38</v>
      </c>
      <c r="AX1055" s="13" t="s">
        <v>77</v>
      </c>
      <c r="AY1055" s="246" t="s">
        <v>167</v>
      </c>
    </row>
    <row r="1056" s="14" customFormat="1">
      <c r="A1056" s="14"/>
      <c r="B1056" s="247"/>
      <c r="C1056" s="248"/>
      <c r="D1056" s="232" t="s">
        <v>181</v>
      </c>
      <c r="E1056" s="249" t="s">
        <v>40</v>
      </c>
      <c r="F1056" s="250" t="s">
        <v>207</v>
      </c>
      <c r="G1056" s="248"/>
      <c r="H1056" s="251">
        <v>2.2650000000000001</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181</v>
      </c>
      <c r="AU1056" s="257" t="s">
        <v>87</v>
      </c>
      <c r="AV1056" s="14" t="s">
        <v>87</v>
      </c>
      <c r="AW1056" s="14" t="s">
        <v>38</v>
      </c>
      <c r="AX1056" s="14" t="s">
        <v>77</v>
      </c>
      <c r="AY1056" s="257" t="s">
        <v>167</v>
      </c>
    </row>
    <row r="1057" s="13" customFormat="1">
      <c r="A1057" s="13"/>
      <c r="B1057" s="237"/>
      <c r="C1057" s="238"/>
      <c r="D1057" s="232" t="s">
        <v>181</v>
      </c>
      <c r="E1057" s="239" t="s">
        <v>40</v>
      </c>
      <c r="F1057" s="240" t="s">
        <v>208</v>
      </c>
      <c r="G1057" s="238"/>
      <c r="H1057" s="239" t="s">
        <v>40</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181</v>
      </c>
      <c r="AU1057" s="246" t="s">
        <v>87</v>
      </c>
      <c r="AV1057" s="13" t="s">
        <v>85</v>
      </c>
      <c r="AW1057" s="13" t="s">
        <v>38</v>
      </c>
      <c r="AX1057" s="13" t="s">
        <v>77</v>
      </c>
      <c r="AY1057" s="246" t="s">
        <v>167</v>
      </c>
    </row>
    <row r="1058" s="14" customFormat="1">
      <c r="A1058" s="14"/>
      <c r="B1058" s="247"/>
      <c r="C1058" s="248"/>
      <c r="D1058" s="232" t="s">
        <v>181</v>
      </c>
      <c r="E1058" s="249" t="s">
        <v>40</v>
      </c>
      <c r="F1058" s="250" t="s">
        <v>209</v>
      </c>
      <c r="G1058" s="248"/>
      <c r="H1058" s="251">
        <v>15.416</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181</v>
      </c>
      <c r="AU1058" s="257" t="s">
        <v>87</v>
      </c>
      <c r="AV1058" s="14" t="s">
        <v>87</v>
      </c>
      <c r="AW1058" s="14" t="s">
        <v>38</v>
      </c>
      <c r="AX1058" s="14" t="s">
        <v>77</v>
      </c>
      <c r="AY1058" s="257" t="s">
        <v>167</v>
      </c>
    </row>
    <row r="1059" s="13" customFormat="1">
      <c r="A1059" s="13"/>
      <c r="B1059" s="237"/>
      <c r="C1059" s="238"/>
      <c r="D1059" s="232" t="s">
        <v>181</v>
      </c>
      <c r="E1059" s="239" t="s">
        <v>40</v>
      </c>
      <c r="F1059" s="240" t="s">
        <v>210</v>
      </c>
      <c r="G1059" s="238"/>
      <c r="H1059" s="239" t="s">
        <v>40</v>
      </c>
      <c r="I1059" s="241"/>
      <c r="J1059" s="238"/>
      <c r="K1059" s="238"/>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181</v>
      </c>
      <c r="AU1059" s="246" t="s">
        <v>87</v>
      </c>
      <c r="AV1059" s="13" t="s">
        <v>85</v>
      </c>
      <c r="AW1059" s="13" t="s">
        <v>38</v>
      </c>
      <c r="AX1059" s="13" t="s">
        <v>77</v>
      </c>
      <c r="AY1059" s="246" t="s">
        <v>167</v>
      </c>
    </row>
    <row r="1060" s="14" customFormat="1">
      <c r="A1060" s="14"/>
      <c r="B1060" s="247"/>
      <c r="C1060" s="248"/>
      <c r="D1060" s="232" t="s">
        <v>181</v>
      </c>
      <c r="E1060" s="249" t="s">
        <v>40</v>
      </c>
      <c r="F1060" s="250" t="s">
        <v>211</v>
      </c>
      <c r="G1060" s="248"/>
      <c r="H1060" s="251">
        <v>8.4529999999999994</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181</v>
      </c>
      <c r="AU1060" s="257" t="s">
        <v>87</v>
      </c>
      <c r="AV1060" s="14" t="s">
        <v>87</v>
      </c>
      <c r="AW1060" s="14" t="s">
        <v>38</v>
      </c>
      <c r="AX1060" s="14" t="s">
        <v>77</v>
      </c>
      <c r="AY1060" s="257" t="s">
        <v>167</v>
      </c>
    </row>
    <row r="1061" s="13" customFormat="1">
      <c r="A1061" s="13"/>
      <c r="B1061" s="237"/>
      <c r="C1061" s="238"/>
      <c r="D1061" s="232" t="s">
        <v>181</v>
      </c>
      <c r="E1061" s="239" t="s">
        <v>40</v>
      </c>
      <c r="F1061" s="240" t="s">
        <v>1273</v>
      </c>
      <c r="G1061" s="238"/>
      <c r="H1061" s="239" t="s">
        <v>40</v>
      </c>
      <c r="I1061" s="241"/>
      <c r="J1061" s="238"/>
      <c r="K1061" s="238"/>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181</v>
      </c>
      <c r="AU1061" s="246" t="s">
        <v>87</v>
      </c>
      <c r="AV1061" s="13" t="s">
        <v>85</v>
      </c>
      <c r="AW1061" s="13" t="s">
        <v>38</v>
      </c>
      <c r="AX1061" s="13" t="s">
        <v>77</v>
      </c>
      <c r="AY1061" s="246" t="s">
        <v>167</v>
      </c>
    </row>
    <row r="1062" s="13" customFormat="1">
      <c r="A1062" s="13"/>
      <c r="B1062" s="237"/>
      <c r="C1062" s="238"/>
      <c r="D1062" s="232" t="s">
        <v>181</v>
      </c>
      <c r="E1062" s="239" t="s">
        <v>40</v>
      </c>
      <c r="F1062" s="240" t="s">
        <v>203</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181</v>
      </c>
      <c r="AU1062" s="246" t="s">
        <v>87</v>
      </c>
      <c r="AV1062" s="13" t="s">
        <v>85</v>
      </c>
      <c r="AW1062" s="13" t="s">
        <v>38</v>
      </c>
      <c r="AX1062" s="13" t="s">
        <v>77</v>
      </c>
      <c r="AY1062" s="246" t="s">
        <v>167</v>
      </c>
    </row>
    <row r="1063" s="14" customFormat="1">
      <c r="A1063" s="14"/>
      <c r="B1063" s="247"/>
      <c r="C1063" s="248"/>
      <c r="D1063" s="232" t="s">
        <v>181</v>
      </c>
      <c r="E1063" s="249" t="s">
        <v>40</v>
      </c>
      <c r="F1063" s="250" t="s">
        <v>234</v>
      </c>
      <c r="G1063" s="248"/>
      <c r="H1063" s="251">
        <v>19.079999999999998</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181</v>
      </c>
      <c r="AU1063" s="257" t="s">
        <v>87</v>
      </c>
      <c r="AV1063" s="14" t="s">
        <v>87</v>
      </c>
      <c r="AW1063" s="14" t="s">
        <v>38</v>
      </c>
      <c r="AX1063" s="14" t="s">
        <v>77</v>
      </c>
      <c r="AY1063" s="257" t="s">
        <v>167</v>
      </c>
    </row>
    <row r="1064" s="14" customFormat="1">
      <c r="A1064" s="14"/>
      <c r="B1064" s="247"/>
      <c r="C1064" s="248"/>
      <c r="D1064" s="232" t="s">
        <v>181</v>
      </c>
      <c r="E1064" s="249" t="s">
        <v>40</v>
      </c>
      <c r="F1064" s="250" t="s">
        <v>235</v>
      </c>
      <c r="G1064" s="248"/>
      <c r="H1064" s="251">
        <v>-4.7279999999999998</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181</v>
      </c>
      <c r="AU1064" s="257" t="s">
        <v>87</v>
      </c>
      <c r="AV1064" s="14" t="s">
        <v>87</v>
      </c>
      <c r="AW1064" s="14" t="s">
        <v>38</v>
      </c>
      <c r="AX1064" s="14" t="s">
        <v>77</v>
      </c>
      <c r="AY1064" s="257" t="s">
        <v>167</v>
      </c>
    </row>
    <row r="1065" s="14" customFormat="1">
      <c r="A1065" s="14"/>
      <c r="B1065" s="247"/>
      <c r="C1065" s="248"/>
      <c r="D1065" s="232" t="s">
        <v>181</v>
      </c>
      <c r="E1065" s="249" t="s">
        <v>40</v>
      </c>
      <c r="F1065" s="250" t="s">
        <v>236</v>
      </c>
      <c r="G1065" s="248"/>
      <c r="H1065" s="251">
        <v>-1.1819999999999999</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181</v>
      </c>
      <c r="AU1065" s="257" t="s">
        <v>87</v>
      </c>
      <c r="AV1065" s="14" t="s">
        <v>87</v>
      </c>
      <c r="AW1065" s="14" t="s">
        <v>38</v>
      </c>
      <c r="AX1065" s="14" t="s">
        <v>77</v>
      </c>
      <c r="AY1065" s="257" t="s">
        <v>167</v>
      </c>
    </row>
    <row r="1066" s="13" customFormat="1">
      <c r="A1066" s="13"/>
      <c r="B1066" s="237"/>
      <c r="C1066" s="238"/>
      <c r="D1066" s="232" t="s">
        <v>181</v>
      </c>
      <c r="E1066" s="239" t="s">
        <v>40</v>
      </c>
      <c r="F1066" s="240" t="s">
        <v>206</v>
      </c>
      <c r="G1066" s="238"/>
      <c r="H1066" s="239" t="s">
        <v>40</v>
      </c>
      <c r="I1066" s="241"/>
      <c r="J1066" s="238"/>
      <c r="K1066" s="238"/>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181</v>
      </c>
      <c r="AU1066" s="246" t="s">
        <v>87</v>
      </c>
      <c r="AV1066" s="13" t="s">
        <v>85</v>
      </c>
      <c r="AW1066" s="13" t="s">
        <v>38</v>
      </c>
      <c r="AX1066" s="13" t="s">
        <v>77</v>
      </c>
      <c r="AY1066" s="246" t="s">
        <v>167</v>
      </c>
    </row>
    <row r="1067" s="14" customFormat="1">
      <c r="A1067" s="14"/>
      <c r="B1067" s="247"/>
      <c r="C1067" s="248"/>
      <c r="D1067" s="232" t="s">
        <v>181</v>
      </c>
      <c r="E1067" s="249" t="s">
        <v>40</v>
      </c>
      <c r="F1067" s="250" t="s">
        <v>237</v>
      </c>
      <c r="G1067" s="248"/>
      <c r="H1067" s="251">
        <v>16.695</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181</v>
      </c>
      <c r="AU1067" s="257" t="s">
        <v>87</v>
      </c>
      <c r="AV1067" s="14" t="s">
        <v>87</v>
      </c>
      <c r="AW1067" s="14" t="s">
        <v>38</v>
      </c>
      <c r="AX1067" s="14" t="s">
        <v>77</v>
      </c>
      <c r="AY1067" s="257" t="s">
        <v>167</v>
      </c>
    </row>
    <row r="1068" s="14" customFormat="1">
      <c r="A1068" s="14"/>
      <c r="B1068" s="247"/>
      <c r="C1068" s="248"/>
      <c r="D1068" s="232" t="s">
        <v>181</v>
      </c>
      <c r="E1068" s="249" t="s">
        <v>40</v>
      </c>
      <c r="F1068" s="250" t="s">
        <v>236</v>
      </c>
      <c r="G1068" s="248"/>
      <c r="H1068" s="251">
        <v>-1.1819999999999999</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181</v>
      </c>
      <c r="AU1068" s="257" t="s">
        <v>87</v>
      </c>
      <c r="AV1068" s="14" t="s">
        <v>87</v>
      </c>
      <c r="AW1068" s="14" t="s">
        <v>38</v>
      </c>
      <c r="AX1068" s="14" t="s">
        <v>77</v>
      </c>
      <c r="AY1068" s="257" t="s">
        <v>167</v>
      </c>
    </row>
    <row r="1069" s="13" customFormat="1">
      <c r="A1069" s="13"/>
      <c r="B1069" s="237"/>
      <c r="C1069" s="238"/>
      <c r="D1069" s="232" t="s">
        <v>181</v>
      </c>
      <c r="E1069" s="239" t="s">
        <v>40</v>
      </c>
      <c r="F1069" s="240" t="s">
        <v>208</v>
      </c>
      <c r="G1069" s="238"/>
      <c r="H1069" s="239" t="s">
        <v>40</v>
      </c>
      <c r="I1069" s="241"/>
      <c r="J1069" s="238"/>
      <c r="K1069" s="238"/>
      <c r="L1069" s="242"/>
      <c r="M1069" s="243"/>
      <c r="N1069" s="244"/>
      <c r="O1069" s="244"/>
      <c r="P1069" s="244"/>
      <c r="Q1069" s="244"/>
      <c r="R1069" s="244"/>
      <c r="S1069" s="244"/>
      <c r="T1069" s="245"/>
      <c r="U1069" s="13"/>
      <c r="V1069" s="13"/>
      <c r="W1069" s="13"/>
      <c r="X1069" s="13"/>
      <c r="Y1069" s="13"/>
      <c r="Z1069" s="13"/>
      <c r="AA1069" s="13"/>
      <c r="AB1069" s="13"/>
      <c r="AC1069" s="13"/>
      <c r="AD1069" s="13"/>
      <c r="AE1069" s="13"/>
      <c r="AT1069" s="246" t="s">
        <v>181</v>
      </c>
      <c r="AU1069" s="246" t="s">
        <v>87</v>
      </c>
      <c r="AV1069" s="13" t="s">
        <v>85</v>
      </c>
      <c r="AW1069" s="13" t="s">
        <v>38</v>
      </c>
      <c r="AX1069" s="13" t="s">
        <v>77</v>
      </c>
      <c r="AY1069" s="246" t="s">
        <v>167</v>
      </c>
    </row>
    <row r="1070" s="14" customFormat="1">
      <c r="A1070" s="14"/>
      <c r="B1070" s="247"/>
      <c r="C1070" s="248"/>
      <c r="D1070" s="232" t="s">
        <v>181</v>
      </c>
      <c r="E1070" s="249" t="s">
        <v>40</v>
      </c>
      <c r="F1070" s="250" t="s">
        <v>238</v>
      </c>
      <c r="G1070" s="248"/>
      <c r="H1070" s="251">
        <v>42.051000000000002</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181</v>
      </c>
      <c r="AU1070" s="257" t="s">
        <v>87</v>
      </c>
      <c r="AV1070" s="14" t="s">
        <v>87</v>
      </c>
      <c r="AW1070" s="14" t="s">
        <v>38</v>
      </c>
      <c r="AX1070" s="14" t="s">
        <v>77</v>
      </c>
      <c r="AY1070" s="257" t="s">
        <v>167</v>
      </c>
    </row>
    <row r="1071" s="14" customFormat="1">
      <c r="A1071" s="14"/>
      <c r="B1071" s="247"/>
      <c r="C1071" s="248"/>
      <c r="D1071" s="232" t="s">
        <v>181</v>
      </c>
      <c r="E1071" s="249" t="s">
        <v>40</v>
      </c>
      <c r="F1071" s="250" t="s">
        <v>239</v>
      </c>
      <c r="G1071" s="248"/>
      <c r="H1071" s="251">
        <v>-1.5760000000000001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181</v>
      </c>
      <c r="AU1071" s="257" t="s">
        <v>87</v>
      </c>
      <c r="AV1071" s="14" t="s">
        <v>87</v>
      </c>
      <c r="AW1071" s="14" t="s">
        <v>38</v>
      </c>
      <c r="AX1071" s="14" t="s">
        <v>77</v>
      </c>
      <c r="AY1071" s="257" t="s">
        <v>167</v>
      </c>
    </row>
    <row r="1072" s="14" customFormat="1">
      <c r="A1072" s="14"/>
      <c r="B1072" s="247"/>
      <c r="C1072" s="248"/>
      <c r="D1072" s="232" t="s">
        <v>181</v>
      </c>
      <c r="E1072" s="249" t="s">
        <v>40</v>
      </c>
      <c r="F1072" s="250" t="s">
        <v>240</v>
      </c>
      <c r="G1072" s="248"/>
      <c r="H1072" s="251">
        <v>-2.093</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181</v>
      </c>
      <c r="AU1072" s="257" t="s">
        <v>87</v>
      </c>
      <c r="AV1072" s="14" t="s">
        <v>87</v>
      </c>
      <c r="AW1072" s="14" t="s">
        <v>38</v>
      </c>
      <c r="AX1072" s="14" t="s">
        <v>77</v>
      </c>
      <c r="AY1072" s="257" t="s">
        <v>167</v>
      </c>
    </row>
    <row r="1073" s="14" customFormat="1">
      <c r="A1073" s="14"/>
      <c r="B1073" s="247"/>
      <c r="C1073" s="248"/>
      <c r="D1073" s="232" t="s">
        <v>181</v>
      </c>
      <c r="E1073" s="249" t="s">
        <v>40</v>
      </c>
      <c r="F1073" s="250" t="s">
        <v>241</v>
      </c>
      <c r="G1073" s="248"/>
      <c r="H1073" s="251">
        <v>1.74</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181</v>
      </c>
      <c r="AU1073" s="257" t="s">
        <v>87</v>
      </c>
      <c r="AV1073" s="14" t="s">
        <v>87</v>
      </c>
      <c r="AW1073" s="14" t="s">
        <v>38</v>
      </c>
      <c r="AX1073" s="14" t="s">
        <v>77</v>
      </c>
      <c r="AY1073" s="257" t="s">
        <v>167</v>
      </c>
    </row>
    <row r="1074" s="13" customFormat="1">
      <c r="A1074" s="13"/>
      <c r="B1074" s="237"/>
      <c r="C1074" s="238"/>
      <c r="D1074" s="232" t="s">
        <v>181</v>
      </c>
      <c r="E1074" s="239" t="s">
        <v>40</v>
      </c>
      <c r="F1074" s="240" t="s">
        <v>210</v>
      </c>
      <c r="G1074" s="238"/>
      <c r="H1074" s="239" t="s">
        <v>40</v>
      </c>
      <c r="I1074" s="241"/>
      <c r="J1074" s="238"/>
      <c r="K1074" s="238"/>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181</v>
      </c>
      <c r="AU1074" s="246" t="s">
        <v>87</v>
      </c>
      <c r="AV1074" s="13" t="s">
        <v>85</v>
      </c>
      <c r="AW1074" s="13" t="s">
        <v>38</v>
      </c>
      <c r="AX1074" s="13" t="s">
        <v>77</v>
      </c>
      <c r="AY1074" s="246" t="s">
        <v>167</v>
      </c>
    </row>
    <row r="1075" s="14" customFormat="1">
      <c r="A1075" s="14"/>
      <c r="B1075" s="247"/>
      <c r="C1075" s="248"/>
      <c r="D1075" s="232" t="s">
        <v>181</v>
      </c>
      <c r="E1075" s="249" t="s">
        <v>40</v>
      </c>
      <c r="F1075" s="250" t="s">
        <v>242</v>
      </c>
      <c r="G1075" s="248"/>
      <c r="H1075" s="251">
        <v>31.27</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181</v>
      </c>
      <c r="AU1075" s="257" t="s">
        <v>87</v>
      </c>
      <c r="AV1075" s="14" t="s">
        <v>87</v>
      </c>
      <c r="AW1075" s="14" t="s">
        <v>38</v>
      </c>
      <c r="AX1075" s="14" t="s">
        <v>77</v>
      </c>
      <c r="AY1075" s="257" t="s">
        <v>167</v>
      </c>
    </row>
    <row r="1076" s="14" customFormat="1">
      <c r="A1076" s="14"/>
      <c r="B1076" s="247"/>
      <c r="C1076" s="248"/>
      <c r="D1076" s="232" t="s">
        <v>181</v>
      </c>
      <c r="E1076" s="249" t="s">
        <v>40</v>
      </c>
      <c r="F1076" s="250" t="s">
        <v>239</v>
      </c>
      <c r="G1076" s="248"/>
      <c r="H1076" s="251">
        <v>-1.5760000000000001</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181</v>
      </c>
      <c r="AU1076" s="257" t="s">
        <v>87</v>
      </c>
      <c r="AV1076" s="14" t="s">
        <v>87</v>
      </c>
      <c r="AW1076" s="14" t="s">
        <v>38</v>
      </c>
      <c r="AX1076" s="14" t="s">
        <v>77</v>
      </c>
      <c r="AY1076" s="257" t="s">
        <v>167</v>
      </c>
    </row>
    <row r="1077" s="14" customFormat="1">
      <c r="A1077" s="14"/>
      <c r="B1077" s="247"/>
      <c r="C1077" s="248"/>
      <c r="D1077" s="232" t="s">
        <v>181</v>
      </c>
      <c r="E1077" s="249" t="s">
        <v>40</v>
      </c>
      <c r="F1077" s="250" t="s">
        <v>243</v>
      </c>
      <c r="G1077" s="248"/>
      <c r="H1077" s="251">
        <v>-2.0249999999999999</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181</v>
      </c>
      <c r="AU1077" s="257" t="s">
        <v>87</v>
      </c>
      <c r="AV1077" s="14" t="s">
        <v>87</v>
      </c>
      <c r="AW1077" s="14" t="s">
        <v>38</v>
      </c>
      <c r="AX1077" s="14" t="s">
        <v>77</v>
      </c>
      <c r="AY1077" s="257" t="s">
        <v>167</v>
      </c>
    </row>
    <row r="1078" s="14" customFormat="1">
      <c r="A1078" s="14"/>
      <c r="B1078" s="247"/>
      <c r="C1078" s="248"/>
      <c r="D1078" s="232" t="s">
        <v>181</v>
      </c>
      <c r="E1078" s="249" t="s">
        <v>40</v>
      </c>
      <c r="F1078" s="250" t="s">
        <v>241</v>
      </c>
      <c r="G1078" s="248"/>
      <c r="H1078" s="251">
        <v>1.74</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181</v>
      </c>
      <c r="AU1078" s="257" t="s">
        <v>87</v>
      </c>
      <c r="AV1078" s="14" t="s">
        <v>87</v>
      </c>
      <c r="AW1078" s="14" t="s">
        <v>38</v>
      </c>
      <c r="AX1078" s="14" t="s">
        <v>77</v>
      </c>
      <c r="AY1078" s="257" t="s">
        <v>167</v>
      </c>
    </row>
    <row r="1079" s="15" customFormat="1">
      <c r="A1079" s="15"/>
      <c r="B1079" s="258"/>
      <c r="C1079" s="259"/>
      <c r="D1079" s="232" t="s">
        <v>181</v>
      </c>
      <c r="E1079" s="260" t="s">
        <v>40</v>
      </c>
      <c r="F1079" s="261" t="s">
        <v>184</v>
      </c>
      <c r="G1079" s="259"/>
      <c r="H1079" s="262">
        <v>127.306</v>
      </c>
      <c r="I1079" s="263"/>
      <c r="J1079" s="259"/>
      <c r="K1079" s="259"/>
      <c r="L1079" s="264"/>
      <c r="M1079" s="265"/>
      <c r="N1079" s="266"/>
      <c r="O1079" s="266"/>
      <c r="P1079" s="266"/>
      <c r="Q1079" s="266"/>
      <c r="R1079" s="266"/>
      <c r="S1079" s="266"/>
      <c r="T1079" s="267"/>
      <c r="U1079" s="15"/>
      <c r="V1079" s="15"/>
      <c r="W1079" s="15"/>
      <c r="X1079" s="15"/>
      <c r="Y1079" s="15"/>
      <c r="Z1079" s="15"/>
      <c r="AA1079" s="15"/>
      <c r="AB1079" s="15"/>
      <c r="AC1079" s="15"/>
      <c r="AD1079" s="15"/>
      <c r="AE1079" s="15"/>
      <c r="AT1079" s="268" t="s">
        <v>181</v>
      </c>
      <c r="AU1079" s="268" t="s">
        <v>87</v>
      </c>
      <c r="AV1079" s="15" t="s">
        <v>175</v>
      </c>
      <c r="AW1079" s="15" t="s">
        <v>38</v>
      </c>
      <c r="AX1079" s="15" t="s">
        <v>85</v>
      </c>
      <c r="AY1079" s="268" t="s">
        <v>167</v>
      </c>
    </row>
    <row r="1080" s="2" customFormat="1" ht="16.5" customHeight="1">
      <c r="A1080" s="39"/>
      <c r="B1080" s="40"/>
      <c r="C1080" s="219" t="s">
        <v>1274</v>
      </c>
      <c r="D1080" s="219" t="s">
        <v>170</v>
      </c>
      <c r="E1080" s="220" t="s">
        <v>1275</v>
      </c>
      <c r="F1080" s="221" t="s">
        <v>1276</v>
      </c>
      <c r="G1080" s="222" t="s">
        <v>173</v>
      </c>
      <c r="H1080" s="223">
        <v>127.306</v>
      </c>
      <c r="I1080" s="224"/>
      <c r="J1080" s="225">
        <f>ROUND(I1080*H1080,2)</f>
        <v>0</v>
      </c>
      <c r="K1080" s="221" t="s">
        <v>174</v>
      </c>
      <c r="L1080" s="45"/>
      <c r="M1080" s="226" t="s">
        <v>40</v>
      </c>
      <c r="N1080" s="227" t="s">
        <v>48</v>
      </c>
      <c r="O1080" s="85"/>
      <c r="P1080" s="228">
        <f>O1080*H1080</f>
        <v>0</v>
      </c>
      <c r="Q1080" s="228">
        <v>0.001</v>
      </c>
      <c r="R1080" s="228">
        <f>Q1080*H1080</f>
        <v>0.127306</v>
      </c>
      <c r="S1080" s="228">
        <v>0.00031</v>
      </c>
      <c r="T1080" s="229">
        <f>S1080*H1080</f>
        <v>0.039464859999999997</v>
      </c>
      <c r="U1080" s="39"/>
      <c r="V1080" s="39"/>
      <c r="W1080" s="39"/>
      <c r="X1080" s="39"/>
      <c r="Y1080" s="39"/>
      <c r="Z1080" s="39"/>
      <c r="AA1080" s="39"/>
      <c r="AB1080" s="39"/>
      <c r="AC1080" s="39"/>
      <c r="AD1080" s="39"/>
      <c r="AE1080" s="39"/>
      <c r="AR1080" s="230" t="s">
        <v>301</v>
      </c>
      <c r="AT1080" s="230" t="s">
        <v>170</v>
      </c>
      <c r="AU1080" s="230" t="s">
        <v>87</v>
      </c>
      <c r="AY1080" s="18" t="s">
        <v>167</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301</v>
      </c>
      <c r="BM1080" s="230" t="s">
        <v>1277</v>
      </c>
    </row>
    <row r="1081" s="2" customFormat="1">
      <c r="A1081" s="39"/>
      <c r="B1081" s="40"/>
      <c r="C1081" s="41"/>
      <c r="D1081" s="232" t="s">
        <v>177</v>
      </c>
      <c r="E1081" s="41"/>
      <c r="F1081" s="233" t="s">
        <v>1278</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177</v>
      </c>
      <c r="AU1081" s="18" t="s">
        <v>87</v>
      </c>
    </row>
    <row r="1082" s="2" customFormat="1">
      <c r="A1082" s="39"/>
      <c r="B1082" s="40"/>
      <c r="C1082" s="41"/>
      <c r="D1082" s="232" t="s">
        <v>179</v>
      </c>
      <c r="E1082" s="41"/>
      <c r="F1082" s="236" t="s">
        <v>1279</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179</v>
      </c>
      <c r="AU1082" s="18" t="s">
        <v>87</v>
      </c>
    </row>
    <row r="1083" s="13" customFormat="1">
      <c r="A1083" s="13"/>
      <c r="B1083" s="237"/>
      <c r="C1083" s="238"/>
      <c r="D1083" s="232" t="s">
        <v>181</v>
      </c>
      <c r="E1083" s="239" t="s">
        <v>40</v>
      </c>
      <c r="F1083" s="240" t="s">
        <v>1272</v>
      </c>
      <c r="G1083" s="238"/>
      <c r="H1083" s="239" t="s">
        <v>40</v>
      </c>
      <c r="I1083" s="241"/>
      <c r="J1083" s="238"/>
      <c r="K1083" s="238"/>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181</v>
      </c>
      <c r="AU1083" s="246" t="s">
        <v>87</v>
      </c>
      <c r="AV1083" s="13" t="s">
        <v>85</v>
      </c>
      <c r="AW1083" s="13" t="s">
        <v>38</v>
      </c>
      <c r="AX1083" s="13" t="s">
        <v>77</v>
      </c>
      <c r="AY1083" s="246" t="s">
        <v>167</v>
      </c>
    </row>
    <row r="1084" s="13" customFormat="1">
      <c r="A1084" s="13"/>
      <c r="B1084" s="237"/>
      <c r="C1084" s="238"/>
      <c r="D1084" s="232" t="s">
        <v>181</v>
      </c>
      <c r="E1084" s="239" t="s">
        <v>40</v>
      </c>
      <c r="F1084" s="240" t="s">
        <v>203</v>
      </c>
      <c r="G1084" s="238"/>
      <c r="H1084" s="239" t="s">
        <v>40</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181</v>
      </c>
      <c r="AU1084" s="246" t="s">
        <v>87</v>
      </c>
      <c r="AV1084" s="13" t="s">
        <v>85</v>
      </c>
      <c r="AW1084" s="13" t="s">
        <v>38</v>
      </c>
      <c r="AX1084" s="13" t="s">
        <v>77</v>
      </c>
      <c r="AY1084" s="246" t="s">
        <v>167</v>
      </c>
    </row>
    <row r="1085" s="14" customFormat="1">
      <c r="A1085" s="14"/>
      <c r="B1085" s="247"/>
      <c r="C1085" s="248"/>
      <c r="D1085" s="232" t="s">
        <v>181</v>
      </c>
      <c r="E1085" s="249" t="s">
        <v>40</v>
      </c>
      <c r="F1085" s="250" t="s">
        <v>204</v>
      </c>
      <c r="G1085" s="248"/>
      <c r="H1085" s="251">
        <v>2.5579999999999998</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181</v>
      </c>
      <c r="AU1085" s="257" t="s">
        <v>87</v>
      </c>
      <c r="AV1085" s="14" t="s">
        <v>87</v>
      </c>
      <c r="AW1085" s="14" t="s">
        <v>38</v>
      </c>
      <c r="AX1085" s="14" t="s">
        <v>77</v>
      </c>
      <c r="AY1085" s="257" t="s">
        <v>167</v>
      </c>
    </row>
    <row r="1086" s="14" customFormat="1">
      <c r="A1086" s="14"/>
      <c r="B1086" s="247"/>
      <c r="C1086" s="248"/>
      <c r="D1086" s="232" t="s">
        <v>181</v>
      </c>
      <c r="E1086" s="249" t="s">
        <v>40</v>
      </c>
      <c r="F1086" s="250" t="s">
        <v>205</v>
      </c>
      <c r="G1086" s="248"/>
      <c r="H1086" s="251">
        <v>0.40000000000000002</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181</v>
      </c>
      <c r="AU1086" s="257" t="s">
        <v>87</v>
      </c>
      <c r="AV1086" s="14" t="s">
        <v>87</v>
      </c>
      <c r="AW1086" s="14" t="s">
        <v>38</v>
      </c>
      <c r="AX1086" s="14" t="s">
        <v>77</v>
      </c>
      <c r="AY1086" s="257" t="s">
        <v>167</v>
      </c>
    </row>
    <row r="1087" s="13" customFormat="1">
      <c r="A1087" s="13"/>
      <c r="B1087" s="237"/>
      <c r="C1087" s="238"/>
      <c r="D1087" s="232" t="s">
        <v>181</v>
      </c>
      <c r="E1087" s="239" t="s">
        <v>40</v>
      </c>
      <c r="F1087" s="240" t="s">
        <v>206</v>
      </c>
      <c r="G1087" s="238"/>
      <c r="H1087" s="239" t="s">
        <v>40</v>
      </c>
      <c r="I1087" s="241"/>
      <c r="J1087" s="238"/>
      <c r="K1087" s="238"/>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181</v>
      </c>
      <c r="AU1087" s="246" t="s">
        <v>87</v>
      </c>
      <c r="AV1087" s="13" t="s">
        <v>85</v>
      </c>
      <c r="AW1087" s="13" t="s">
        <v>38</v>
      </c>
      <c r="AX1087" s="13" t="s">
        <v>77</v>
      </c>
      <c r="AY1087" s="246" t="s">
        <v>167</v>
      </c>
    </row>
    <row r="1088" s="14" customFormat="1">
      <c r="A1088" s="14"/>
      <c r="B1088" s="247"/>
      <c r="C1088" s="248"/>
      <c r="D1088" s="232" t="s">
        <v>181</v>
      </c>
      <c r="E1088" s="249" t="s">
        <v>40</v>
      </c>
      <c r="F1088" s="250" t="s">
        <v>207</v>
      </c>
      <c r="G1088" s="248"/>
      <c r="H1088" s="251">
        <v>2.2650000000000001</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181</v>
      </c>
      <c r="AU1088" s="257" t="s">
        <v>87</v>
      </c>
      <c r="AV1088" s="14" t="s">
        <v>87</v>
      </c>
      <c r="AW1088" s="14" t="s">
        <v>38</v>
      </c>
      <c r="AX1088" s="14" t="s">
        <v>77</v>
      </c>
      <c r="AY1088" s="257" t="s">
        <v>167</v>
      </c>
    </row>
    <row r="1089" s="13" customFormat="1">
      <c r="A1089" s="13"/>
      <c r="B1089" s="237"/>
      <c r="C1089" s="238"/>
      <c r="D1089" s="232" t="s">
        <v>181</v>
      </c>
      <c r="E1089" s="239" t="s">
        <v>40</v>
      </c>
      <c r="F1089" s="240" t="s">
        <v>208</v>
      </c>
      <c r="G1089" s="238"/>
      <c r="H1089" s="239" t="s">
        <v>40</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181</v>
      </c>
      <c r="AU1089" s="246" t="s">
        <v>87</v>
      </c>
      <c r="AV1089" s="13" t="s">
        <v>85</v>
      </c>
      <c r="AW1089" s="13" t="s">
        <v>38</v>
      </c>
      <c r="AX1089" s="13" t="s">
        <v>77</v>
      </c>
      <c r="AY1089" s="246" t="s">
        <v>167</v>
      </c>
    </row>
    <row r="1090" s="14" customFormat="1">
      <c r="A1090" s="14"/>
      <c r="B1090" s="247"/>
      <c r="C1090" s="248"/>
      <c r="D1090" s="232" t="s">
        <v>181</v>
      </c>
      <c r="E1090" s="249" t="s">
        <v>40</v>
      </c>
      <c r="F1090" s="250" t="s">
        <v>209</v>
      </c>
      <c r="G1090" s="248"/>
      <c r="H1090" s="251">
        <v>15.416</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181</v>
      </c>
      <c r="AU1090" s="257" t="s">
        <v>87</v>
      </c>
      <c r="AV1090" s="14" t="s">
        <v>87</v>
      </c>
      <c r="AW1090" s="14" t="s">
        <v>38</v>
      </c>
      <c r="AX1090" s="14" t="s">
        <v>77</v>
      </c>
      <c r="AY1090" s="257" t="s">
        <v>167</v>
      </c>
    </row>
    <row r="1091" s="13" customFormat="1">
      <c r="A1091" s="13"/>
      <c r="B1091" s="237"/>
      <c r="C1091" s="238"/>
      <c r="D1091" s="232" t="s">
        <v>181</v>
      </c>
      <c r="E1091" s="239" t="s">
        <v>40</v>
      </c>
      <c r="F1091" s="240" t="s">
        <v>210</v>
      </c>
      <c r="G1091" s="238"/>
      <c r="H1091" s="239" t="s">
        <v>40</v>
      </c>
      <c r="I1091" s="241"/>
      <c r="J1091" s="238"/>
      <c r="K1091" s="238"/>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181</v>
      </c>
      <c r="AU1091" s="246" t="s">
        <v>87</v>
      </c>
      <c r="AV1091" s="13" t="s">
        <v>85</v>
      </c>
      <c r="AW1091" s="13" t="s">
        <v>38</v>
      </c>
      <c r="AX1091" s="13" t="s">
        <v>77</v>
      </c>
      <c r="AY1091" s="246" t="s">
        <v>167</v>
      </c>
    </row>
    <row r="1092" s="14" customFormat="1">
      <c r="A1092" s="14"/>
      <c r="B1092" s="247"/>
      <c r="C1092" s="248"/>
      <c r="D1092" s="232" t="s">
        <v>181</v>
      </c>
      <c r="E1092" s="249" t="s">
        <v>40</v>
      </c>
      <c r="F1092" s="250" t="s">
        <v>211</v>
      </c>
      <c r="G1092" s="248"/>
      <c r="H1092" s="251">
        <v>8.4529999999999994</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181</v>
      </c>
      <c r="AU1092" s="257" t="s">
        <v>87</v>
      </c>
      <c r="AV1092" s="14" t="s">
        <v>87</v>
      </c>
      <c r="AW1092" s="14" t="s">
        <v>38</v>
      </c>
      <c r="AX1092" s="14" t="s">
        <v>77</v>
      </c>
      <c r="AY1092" s="257" t="s">
        <v>167</v>
      </c>
    </row>
    <row r="1093" s="13" customFormat="1">
      <c r="A1093" s="13"/>
      <c r="B1093" s="237"/>
      <c r="C1093" s="238"/>
      <c r="D1093" s="232" t="s">
        <v>181</v>
      </c>
      <c r="E1093" s="239" t="s">
        <v>40</v>
      </c>
      <c r="F1093" s="240" t="s">
        <v>1273</v>
      </c>
      <c r="G1093" s="238"/>
      <c r="H1093" s="239" t="s">
        <v>40</v>
      </c>
      <c r="I1093" s="241"/>
      <c r="J1093" s="238"/>
      <c r="K1093" s="238"/>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181</v>
      </c>
      <c r="AU1093" s="246" t="s">
        <v>87</v>
      </c>
      <c r="AV1093" s="13" t="s">
        <v>85</v>
      </c>
      <c r="AW1093" s="13" t="s">
        <v>38</v>
      </c>
      <c r="AX1093" s="13" t="s">
        <v>77</v>
      </c>
      <c r="AY1093" s="246" t="s">
        <v>167</v>
      </c>
    </row>
    <row r="1094" s="13" customFormat="1">
      <c r="A1094" s="13"/>
      <c r="B1094" s="237"/>
      <c r="C1094" s="238"/>
      <c r="D1094" s="232" t="s">
        <v>181</v>
      </c>
      <c r="E1094" s="239" t="s">
        <v>40</v>
      </c>
      <c r="F1094" s="240" t="s">
        <v>203</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181</v>
      </c>
      <c r="AU1094" s="246" t="s">
        <v>87</v>
      </c>
      <c r="AV1094" s="13" t="s">
        <v>85</v>
      </c>
      <c r="AW1094" s="13" t="s">
        <v>38</v>
      </c>
      <c r="AX1094" s="13" t="s">
        <v>77</v>
      </c>
      <c r="AY1094" s="246" t="s">
        <v>167</v>
      </c>
    </row>
    <row r="1095" s="14" customFormat="1">
      <c r="A1095" s="14"/>
      <c r="B1095" s="247"/>
      <c r="C1095" s="248"/>
      <c r="D1095" s="232" t="s">
        <v>181</v>
      </c>
      <c r="E1095" s="249" t="s">
        <v>40</v>
      </c>
      <c r="F1095" s="250" t="s">
        <v>234</v>
      </c>
      <c r="G1095" s="248"/>
      <c r="H1095" s="251">
        <v>19.079999999999998</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181</v>
      </c>
      <c r="AU1095" s="257" t="s">
        <v>87</v>
      </c>
      <c r="AV1095" s="14" t="s">
        <v>87</v>
      </c>
      <c r="AW1095" s="14" t="s">
        <v>38</v>
      </c>
      <c r="AX1095" s="14" t="s">
        <v>77</v>
      </c>
      <c r="AY1095" s="257" t="s">
        <v>167</v>
      </c>
    </row>
    <row r="1096" s="14" customFormat="1">
      <c r="A1096" s="14"/>
      <c r="B1096" s="247"/>
      <c r="C1096" s="248"/>
      <c r="D1096" s="232" t="s">
        <v>181</v>
      </c>
      <c r="E1096" s="249" t="s">
        <v>40</v>
      </c>
      <c r="F1096" s="250" t="s">
        <v>235</v>
      </c>
      <c r="G1096" s="248"/>
      <c r="H1096" s="251">
        <v>-4.7279999999999998</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181</v>
      </c>
      <c r="AU1096" s="257" t="s">
        <v>87</v>
      </c>
      <c r="AV1096" s="14" t="s">
        <v>87</v>
      </c>
      <c r="AW1096" s="14" t="s">
        <v>38</v>
      </c>
      <c r="AX1096" s="14" t="s">
        <v>77</v>
      </c>
      <c r="AY1096" s="257" t="s">
        <v>167</v>
      </c>
    </row>
    <row r="1097" s="14" customFormat="1">
      <c r="A1097" s="14"/>
      <c r="B1097" s="247"/>
      <c r="C1097" s="248"/>
      <c r="D1097" s="232" t="s">
        <v>181</v>
      </c>
      <c r="E1097" s="249" t="s">
        <v>40</v>
      </c>
      <c r="F1097" s="250" t="s">
        <v>236</v>
      </c>
      <c r="G1097" s="248"/>
      <c r="H1097" s="251">
        <v>-1.1819999999999999</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181</v>
      </c>
      <c r="AU1097" s="257" t="s">
        <v>87</v>
      </c>
      <c r="AV1097" s="14" t="s">
        <v>87</v>
      </c>
      <c r="AW1097" s="14" t="s">
        <v>38</v>
      </c>
      <c r="AX1097" s="14" t="s">
        <v>77</v>
      </c>
      <c r="AY1097" s="257" t="s">
        <v>167</v>
      </c>
    </row>
    <row r="1098" s="13" customFormat="1">
      <c r="A1098" s="13"/>
      <c r="B1098" s="237"/>
      <c r="C1098" s="238"/>
      <c r="D1098" s="232" t="s">
        <v>181</v>
      </c>
      <c r="E1098" s="239" t="s">
        <v>40</v>
      </c>
      <c r="F1098" s="240" t="s">
        <v>206</v>
      </c>
      <c r="G1098" s="238"/>
      <c r="H1098" s="239" t="s">
        <v>40</v>
      </c>
      <c r="I1098" s="241"/>
      <c r="J1098" s="238"/>
      <c r="K1098" s="238"/>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181</v>
      </c>
      <c r="AU1098" s="246" t="s">
        <v>87</v>
      </c>
      <c r="AV1098" s="13" t="s">
        <v>85</v>
      </c>
      <c r="AW1098" s="13" t="s">
        <v>38</v>
      </c>
      <c r="AX1098" s="13" t="s">
        <v>77</v>
      </c>
      <c r="AY1098" s="246" t="s">
        <v>167</v>
      </c>
    </row>
    <row r="1099" s="14" customFormat="1">
      <c r="A1099" s="14"/>
      <c r="B1099" s="247"/>
      <c r="C1099" s="248"/>
      <c r="D1099" s="232" t="s">
        <v>181</v>
      </c>
      <c r="E1099" s="249" t="s">
        <v>40</v>
      </c>
      <c r="F1099" s="250" t="s">
        <v>237</v>
      </c>
      <c r="G1099" s="248"/>
      <c r="H1099" s="251">
        <v>16.695</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181</v>
      </c>
      <c r="AU1099" s="257" t="s">
        <v>87</v>
      </c>
      <c r="AV1099" s="14" t="s">
        <v>87</v>
      </c>
      <c r="AW1099" s="14" t="s">
        <v>38</v>
      </c>
      <c r="AX1099" s="14" t="s">
        <v>77</v>
      </c>
      <c r="AY1099" s="257" t="s">
        <v>167</v>
      </c>
    </row>
    <row r="1100" s="14" customFormat="1">
      <c r="A1100" s="14"/>
      <c r="B1100" s="247"/>
      <c r="C1100" s="248"/>
      <c r="D1100" s="232" t="s">
        <v>181</v>
      </c>
      <c r="E1100" s="249" t="s">
        <v>40</v>
      </c>
      <c r="F1100" s="250" t="s">
        <v>236</v>
      </c>
      <c r="G1100" s="248"/>
      <c r="H1100" s="251">
        <v>-1.1819999999999999</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181</v>
      </c>
      <c r="AU1100" s="257" t="s">
        <v>87</v>
      </c>
      <c r="AV1100" s="14" t="s">
        <v>87</v>
      </c>
      <c r="AW1100" s="14" t="s">
        <v>38</v>
      </c>
      <c r="AX1100" s="14" t="s">
        <v>77</v>
      </c>
      <c r="AY1100" s="257" t="s">
        <v>167</v>
      </c>
    </row>
    <row r="1101" s="13" customFormat="1">
      <c r="A1101" s="13"/>
      <c r="B1101" s="237"/>
      <c r="C1101" s="238"/>
      <c r="D1101" s="232" t="s">
        <v>181</v>
      </c>
      <c r="E1101" s="239" t="s">
        <v>40</v>
      </c>
      <c r="F1101" s="240" t="s">
        <v>208</v>
      </c>
      <c r="G1101" s="238"/>
      <c r="H1101" s="239" t="s">
        <v>40</v>
      </c>
      <c r="I1101" s="241"/>
      <c r="J1101" s="238"/>
      <c r="K1101" s="238"/>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181</v>
      </c>
      <c r="AU1101" s="246" t="s">
        <v>87</v>
      </c>
      <c r="AV1101" s="13" t="s">
        <v>85</v>
      </c>
      <c r="AW1101" s="13" t="s">
        <v>38</v>
      </c>
      <c r="AX1101" s="13" t="s">
        <v>77</v>
      </c>
      <c r="AY1101" s="246" t="s">
        <v>167</v>
      </c>
    </row>
    <row r="1102" s="14" customFormat="1">
      <c r="A1102" s="14"/>
      <c r="B1102" s="247"/>
      <c r="C1102" s="248"/>
      <c r="D1102" s="232" t="s">
        <v>181</v>
      </c>
      <c r="E1102" s="249" t="s">
        <v>40</v>
      </c>
      <c r="F1102" s="250" t="s">
        <v>238</v>
      </c>
      <c r="G1102" s="248"/>
      <c r="H1102" s="251">
        <v>42.051000000000002</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181</v>
      </c>
      <c r="AU1102" s="257" t="s">
        <v>87</v>
      </c>
      <c r="AV1102" s="14" t="s">
        <v>87</v>
      </c>
      <c r="AW1102" s="14" t="s">
        <v>38</v>
      </c>
      <c r="AX1102" s="14" t="s">
        <v>77</v>
      </c>
      <c r="AY1102" s="257" t="s">
        <v>167</v>
      </c>
    </row>
    <row r="1103" s="14" customFormat="1">
      <c r="A1103" s="14"/>
      <c r="B1103" s="247"/>
      <c r="C1103" s="248"/>
      <c r="D1103" s="232" t="s">
        <v>181</v>
      </c>
      <c r="E1103" s="249" t="s">
        <v>40</v>
      </c>
      <c r="F1103" s="250" t="s">
        <v>239</v>
      </c>
      <c r="G1103" s="248"/>
      <c r="H1103" s="251">
        <v>-1.5760000000000001</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181</v>
      </c>
      <c r="AU1103" s="257" t="s">
        <v>87</v>
      </c>
      <c r="AV1103" s="14" t="s">
        <v>87</v>
      </c>
      <c r="AW1103" s="14" t="s">
        <v>38</v>
      </c>
      <c r="AX1103" s="14" t="s">
        <v>77</v>
      </c>
      <c r="AY1103" s="257" t="s">
        <v>167</v>
      </c>
    </row>
    <row r="1104" s="14" customFormat="1">
      <c r="A1104" s="14"/>
      <c r="B1104" s="247"/>
      <c r="C1104" s="248"/>
      <c r="D1104" s="232" t="s">
        <v>181</v>
      </c>
      <c r="E1104" s="249" t="s">
        <v>40</v>
      </c>
      <c r="F1104" s="250" t="s">
        <v>240</v>
      </c>
      <c r="G1104" s="248"/>
      <c r="H1104" s="251">
        <v>-2.093</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181</v>
      </c>
      <c r="AU1104" s="257" t="s">
        <v>87</v>
      </c>
      <c r="AV1104" s="14" t="s">
        <v>87</v>
      </c>
      <c r="AW1104" s="14" t="s">
        <v>38</v>
      </c>
      <c r="AX1104" s="14" t="s">
        <v>77</v>
      </c>
      <c r="AY1104" s="257" t="s">
        <v>167</v>
      </c>
    </row>
    <row r="1105" s="14" customFormat="1">
      <c r="A1105" s="14"/>
      <c r="B1105" s="247"/>
      <c r="C1105" s="248"/>
      <c r="D1105" s="232" t="s">
        <v>181</v>
      </c>
      <c r="E1105" s="249" t="s">
        <v>40</v>
      </c>
      <c r="F1105" s="250" t="s">
        <v>241</v>
      </c>
      <c r="G1105" s="248"/>
      <c r="H1105" s="251">
        <v>1.74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181</v>
      </c>
      <c r="AU1105" s="257" t="s">
        <v>87</v>
      </c>
      <c r="AV1105" s="14" t="s">
        <v>87</v>
      </c>
      <c r="AW1105" s="14" t="s">
        <v>38</v>
      </c>
      <c r="AX1105" s="14" t="s">
        <v>77</v>
      </c>
      <c r="AY1105" s="257" t="s">
        <v>167</v>
      </c>
    </row>
    <row r="1106" s="13" customFormat="1">
      <c r="A1106" s="13"/>
      <c r="B1106" s="237"/>
      <c r="C1106" s="238"/>
      <c r="D1106" s="232" t="s">
        <v>181</v>
      </c>
      <c r="E1106" s="239" t="s">
        <v>40</v>
      </c>
      <c r="F1106" s="240" t="s">
        <v>210</v>
      </c>
      <c r="G1106" s="238"/>
      <c r="H1106" s="239" t="s">
        <v>40</v>
      </c>
      <c r="I1106" s="241"/>
      <c r="J1106" s="238"/>
      <c r="K1106" s="238"/>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181</v>
      </c>
      <c r="AU1106" s="246" t="s">
        <v>87</v>
      </c>
      <c r="AV1106" s="13" t="s">
        <v>85</v>
      </c>
      <c r="AW1106" s="13" t="s">
        <v>38</v>
      </c>
      <c r="AX1106" s="13" t="s">
        <v>77</v>
      </c>
      <c r="AY1106" s="246" t="s">
        <v>167</v>
      </c>
    </row>
    <row r="1107" s="14" customFormat="1">
      <c r="A1107" s="14"/>
      <c r="B1107" s="247"/>
      <c r="C1107" s="248"/>
      <c r="D1107" s="232" t="s">
        <v>181</v>
      </c>
      <c r="E1107" s="249" t="s">
        <v>40</v>
      </c>
      <c r="F1107" s="250" t="s">
        <v>242</v>
      </c>
      <c r="G1107" s="248"/>
      <c r="H1107" s="251">
        <v>31.27</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181</v>
      </c>
      <c r="AU1107" s="257" t="s">
        <v>87</v>
      </c>
      <c r="AV1107" s="14" t="s">
        <v>87</v>
      </c>
      <c r="AW1107" s="14" t="s">
        <v>38</v>
      </c>
      <c r="AX1107" s="14" t="s">
        <v>77</v>
      </c>
      <c r="AY1107" s="257" t="s">
        <v>167</v>
      </c>
    </row>
    <row r="1108" s="14" customFormat="1">
      <c r="A1108" s="14"/>
      <c r="B1108" s="247"/>
      <c r="C1108" s="248"/>
      <c r="D1108" s="232" t="s">
        <v>181</v>
      </c>
      <c r="E1108" s="249" t="s">
        <v>40</v>
      </c>
      <c r="F1108" s="250" t="s">
        <v>239</v>
      </c>
      <c r="G1108" s="248"/>
      <c r="H1108" s="251">
        <v>-1.5760000000000001</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181</v>
      </c>
      <c r="AU1108" s="257" t="s">
        <v>87</v>
      </c>
      <c r="AV1108" s="14" t="s">
        <v>87</v>
      </c>
      <c r="AW1108" s="14" t="s">
        <v>38</v>
      </c>
      <c r="AX1108" s="14" t="s">
        <v>77</v>
      </c>
      <c r="AY1108" s="257" t="s">
        <v>167</v>
      </c>
    </row>
    <row r="1109" s="14" customFormat="1">
      <c r="A1109" s="14"/>
      <c r="B1109" s="247"/>
      <c r="C1109" s="248"/>
      <c r="D1109" s="232" t="s">
        <v>181</v>
      </c>
      <c r="E1109" s="249" t="s">
        <v>40</v>
      </c>
      <c r="F1109" s="250" t="s">
        <v>243</v>
      </c>
      <c r="G1109" s="248"/>
      <c r="H1109" s="251">
        <v>-2.0249999999999999</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181</v>
      </c>
      <c r="AU1109" s="257" t="s">
        <v>87</v>
      </c>
      <c r="AV1109" s="14" t="s">
        <v>87</v>
      </c>
      <c r="AW1109" s="14" t="s">
        <v>38</v>
      </c>
      <c r="AX1109" s="14" t="s">
        <v>77</v>
      </c>
      <c r="AY1109" s="257" t="s">
        <v>167</v>
      </c>
    </row>
    <row r="1110" s="14" customFormat="1">
      <c r="A1110" s="14"/>
      <c r="B1110" s="247"/>
      <c r="C1110" s="248"/>
      <c r="D1110" s="232" t="s">
        <v>181</v>
      </c>
      <c r="E1110" s="249" t="s">
        <v>40</v>
      </c>
      <c r="F1110" s="250" t="s">
        <v>241</v>
      </c>
      <c r="G1110" s="248"/>
      <c r="H1110" s="251">
        <v>1.74</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181</v>
      </c>
      <c r="AU1110" s="257" t="s">
        <v>87</v>
      </c>
      <c r="AV1110" s="14" t="s">
        <v>87</v>
      </c>
      <c r="AW1110" s="14" t="s">
        <v>38</v>
      </c>
      <c r="AX1110" s="14" t="s">
        <v>77</v>
      </c>
      <c r="AY1110" s="257" t="s">
        <v>167</v>
      </c>
    </row>
    <row r="1111" s="15" customFormat="1">
      <c r="A1111" s="15"/>
      <c r="B1111" s="258"/>
      <c r="C1111" s="259"/>
      <c r="D1111" s="232" t="s">
        <v>181</v>
      </c>
      <c r="E1111" s="260" t="s">
        <v>40</v>
      </c>
      <c r="F1111" s="261" t="s">
        <v>184</v>
      </c>
      <c r="G1111" s="259"/>
      <c r="H1111" s="262">
        <v>127.306</v>
      </c>
      <c r="I1111" s="263"/>
      <c r="J1111" s="259"/>
      <c r="K1111" s="259"/>
      <c r="L1111" s="264"/>
      <c r="M1111" s="265"/>
      <c r="N1111" s="266"/>
      <c r="O1111" s="266"/>
      <c r="P1111" s="266"/>
      <c r="Q1111" s="266"/>
      <c r="R1111" s="266"/>
      <c r="S1111" s="266"/>
      <c r="T1111" s="267"/>
      <c r="U1111" s="15"/>
      <c r="V1111" s="15"/>
      <c r="W1111" s="15"/>
      <c r="X1111" s="15"/>
      <c r="Y1111" s="15"/>
      <c r="Z1111" s="15"/>
      <c r="AA1111" s="15"/>
      <c r="AB1111" s="15"/>
      <c r="AC1111" s="15"/>
      <c r="AD1111" s="15"/>
      <c r="AE1111" s="15"/>
      <c r="AT1111" s="268" t="s">
        <v>181</v>
      </c>
      <c r="AU1111" s="268" t="s">
        <v>87</v>
      </c>
      <c r="AV1111" s="15" t="s">
        <v>175</v>
      </c>
      <c r="AW1111" s="15" t="s">
        <v>38</v>
      </c>
      <c r="AX1111" s="15" t="s">
        <v>85</v>
      </c>
      <c r="AY1111" s="268" t="s">
        <v>167</v>
      </c>
    </row>
    <row r="1112" s="2" customFormat="1" ht="24" customHeight="1">
      <c r="A1112" s="39"/>
      <c r="B1112" s="40"/>
      <c r="C1112" s="219" t="s">
        <v>1280</v>
      </c>
      <c r="D1112" s="219" t="s">
        <v>170</v>
      </c>
      <c r="E1112" s="220" t="s">
        <v>1281</v>
      </c>
      <c r="F1112" s="221" t="s">
        <v>1282</v>
      </c>
      <c r="G1112" s="222" t="s">
        <v>173</v>
      </c>
      <c r="H1112" s="223">
        <v>127.306</v>
      </c>
      <c r="I1112" s="224"/>
      <c r="J1112" s="225">
        <f>ROUND(I1112*H1112,2)</f>
        <v>0</v>
      </c>
      <c r="K1112" s="221" t="s">
        <v>174</v>
      </c>
      <c r="L1112" s="45"/>
      <c r="M1112" s="226" t="s">
        <v>40</v>
      </c>
      <c r="N1112" s="227" t="s">
        <v>48</v>
      </c>
      <c r="O1112" s="85"/>
      <c r="P1112" s="228">
        <f>O1112*H1112</f>
        <v>0</v>
      </c>
      <c r="Q1112" s="228">
        <v>0.00020000000000000001</v>
      </c>
      <c r="R1112" s="228">
        <f>Q1112*H1112</f>
        <v>0.0254612</v>
      </c>
      <c r="S1112" s="228">
        <v>0</v>
      </c>
      <c r="T1112" s="229">
        <f>S1112*H1112</f>
        <v>0</v>
      </c>
      <c r="U1112" s="39"/>
      <c r="V1112" s="39"/>
      <c r="W1112" s="39"/>
      <c r="X1112" s="39"/>
      <c r="Y1112" s="39"/>
      <c r="Z1112" s="39"/>
      <c r="AA1112" s="39"/>
      <c r="AB1112" s="39"/>
      <c r="AC1112" s="39"/>
      <c r="AD1112" s="39"/>
      <c r="AE1112" s="39"/>
      <c r="AR1112" s="230" t="s">
        <v>301</v>
      </c>
      <c r="AT1112" s="230" t="s">
        <v>170</v>
      </c>
      <c r="AU1112" s="230" t="s">
        <v>87</v>
      </c>
      <c r="AY1112" s="18" t="s">
        <v>167</v>
      </c>
      <c r="BE1112" s="231">
        <f>IF(N1112="základní",J1112,0)</f>
        <v>0</v>
      </c>
      <c r="BF1112" s="231">
        <f>IF(N1112="snížená",J1112,0)</f>
        <v>0</v>
      </c>
      <c r="BG1112" s="231">
        <f>IF(N1112="zákl. přenesená",J1112,0)</f>
        <v>0</v>
      </c>
      <c r="BH1112" s="231">
        <f>IF(N1112="sníž. přenesená",J1112,0)</f>
        <v>0</v>
      </c>
      <c r="BI1112" s="231">
        <f>IF(N1112="nulová",J1112,0)</f>
        <v>0</v>
      </c>
      <c r="BJ1112" s="18" t="s">
        <v>85</v>
      </c>
      <c r="BK1112" s="231">
        <f>ROUND(I1112*H1112,2)</f>
        <v>0</v>
      </c>
      <c r="BL1112" s="18" t="s">
        <v>301</v>
      </c>
      <c r="BM1112" s="230" t="s">
        <v>1283</v>
      </c>
    </row>
    <row r="1113" s="2" customFormat="1">
      <c r="A1113" s="39"/>
      <c r="B1113" s="40"/>
      <c r="C1113" s="41"/>
      <c r="D1113" s="232" t="s">
        <v>177</v>
      </c>
      <c r="E1113" s="41"/>
      <c r="F1113" s="233" t="s">
        <v>1284</v>
      </c>
      <c r="G1113" s="41"/>
      <c r="H1113" s="41"/>
      <c r="I1113" s="137"/>
      <c r="J1113" s="41"/>
      <c r="K1113" s="41"/>
      <c r="L1113" s="45"/>
      <c r="M1113" s="234"/>
      <c r="N1113" s="235"/>
      <c r="O1113" s="85"/>
      <c r="P1113" s="85"/>
      <c r="Q1113" s="85"/>
      <c r="R1113" s="85"/>
      <c r="S1113" s="85"/>
      <c r="T1113" s="86"/>
      <c r="U1113" s="39"/>
      <c r="V1113" s="39"/>
      <c r="W1113" s="39"/>
      <c r="X1113" s="39"/>
      <c r="Y1113" s="39"/>
      <c r="Z1113" s="39"/>
      <c r="AA1113" s="39"/>
      <c r="AB1113" s="39"/>
      <c r="AC1113" s="39"/>
      <c r="AD1113" s="39"/>
      <c r="AE1113" s="39"/>
      <c r="AT1113" s="18" t="s">
        <v>177</v>
      </c>
      <c r="AU1113" s="18" t="s">
        <v>87</v>
      </c>
    </row>
    <row r="1114" s="13" customFormat="1">
      <c r="A1114" s="13"/>
      <c r="B1114" s="237"/>
      <c r="C1114" s="238"/>
      <c r="D1114" s="232" t="s">
        <v>181</v>
      </c>
      <c r="E1114" s="239" t="s">
        <v>40</v>
      </c>
      <c r="F1114" s="240" t="s">
        <v>1272</v>
      </c>
      <c r="G1114" s="238"/>
      <c r="H1114" s="239" t="s">
        <v>40</v>
      </c>
      <c r="I1114" s="241"/>
      <c r="J1114" s="238"/>
      <c r="K1114" s="238"/>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181</v>
      </c>
      <c r="AU1114" s="246" t="s">
        <v>87</v>
      </c>
      <c r="AV1114" s="13" t="s">
        <v>85</v>
      </c>
      <c r="AW1114" s="13" t="s">
        <v>38</v>
      </c>
      <c r="AX1114" s="13" t="s">
        <v>77</v>
      </c>
      <c r="AY1114" s="246" t="s">
        <v>167</v>
      </c>
    </row>
    <row r="1115" s="13" customFormat="1">
      <c r="A1115" s="13"/>
      <c r="B1115" s="237"/>
      <c r="C1115" s="238"/>
      <c r="D1115" s="232" t="s">
        <v>181</v>
      </c>
      <c r="E1115" s="239" t="s">
        <v>40</v>
      </c>
      <c r="F1115" s="240" t="s">
        <v>203</v>
      </c>
      <c r="G1115" s="238"/>
      <c r="H1115" s="239" t="s">
        <v>40</v>
      </c>
      <c r="I1115" s="241"/>
      <c r="J1115" s="238"/>
      <c r="K1115" s="238"/>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181</v>
      </c>
      <c r="AU1115" s="246" t="s">
        <v>87</v>
      </c>
      <c r="AV1115" s="13" t="s">
        <v>85</v>
      </c>
      <c r="AW1115" s="13" t="s">
        <v>38</v>
      </c>
      <c r="AX1115" s="13" t="s">
        <v>77</v>
      </c>
      <c r="AY1115" s="246" t="s">
        <v>167</v>
      </c>
    </row>
    <row r="1116" s="14" customFormat="1">
      <c r="A1116" s="14"/>
      <c r="B1116" s="247"/>
      <c r="C1116" s="248"/>
      <c r="D1116" s="232" t="s">
        <v>181</v>
      </c>
      <c r="E1116" s="249" t="s">
        <v>40</v>
      </c>
      <c r="F1116" s="250" t="s">
        <v>204</v>
      </c>
      <c r="G1116" s="248"/>
      <c r="H1116" s="251">
        <v>2.5579999999999998</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181</v>
      </c>
      <c r="AU1116" s="257" t="s">
        <v>87</v>
      </c>
      <c r="AV1116" s="14" t="s">
        <v>87</v>
      </c>
      <c r="AW1116" s="14" t="s">
        <v>38</v>
      </c>
      <c r="AX1116" s="14" t="s">
        <v>77</v>
      </c>
      <c r="AY1116" s="257" t="s">
        <v>167</v>
      </c>
    </row>
    <row r="1117" s="14" customFormat="1">
      <c r="A1117" s="14"/>
      <c r="B1117" s="247"/>
      <c r="C1117" s="248"/>
      <c r="D1117" s="232" t="s">
        <v>181</v>
      </c>
      <c r="E1117" s="249" t="s">
        <v>40</v>
      </c>
      <c r="F1117" s="250" t="s">
        <v>205</v>
      </c>
      <c r="G1117" s="248"/>
      <c r="H1117" s="251">
        <v>0.40000000000000002</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181</v>
      </c>
      <c r="AU1117" s="257" t="s">
        <v>87</v>
      </c>
      <c r="AV1117" s="14" t="s">
        <v>87</v>
      </c>
      <c r="AW1117" s="14" t="s">
        <v>38</v>
      </c>
      <c r="AX1117" s="14" t="s">
        <v>77</v>
      </c>
      <c r="AY1117" s="257" t="s">
        <v>167</v>
      </c>
    </row>
    <row r="1118" s="13" customFormat="1">
      <c r="A1118" s="13"/>
      <c r="B1118" s="237"/>
      <c r="C1118" s="238"/>
      <c r="D1118" s="232" t="s">
        <v>181</v>
      </c>
      <c r="E1118" s="239" t="s">
        <v>40</v>
      </c>
      <c r="F1118" s="240" t="s">
        <v>206</v>
      </c>
      <c r="G1118" s="238"/>
      <c r="H1118" s="239" t="s">
        <v>40</v>
      </c>
      <c r="I1118" s="241"/>
      <c r="J1118" s="238"/>
      <c r="K1118" s="238"/>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181</v>
      </c>
      <c r="AU1118" s="246" t="s">
        <v>87</v>
      </c>
      <c r="AV1118" s="13" t="s">
        <v>85</v>
      </c>
      <c r="AW1118" s="13" t="s">
        <v>38</v>
      </c>
      <c r="AX1118" s="13" t="s">
        <v>77</v>
      </c>
      <c r="AY1118" s="246" t="s">
        <v>167</v>
      </c>
    </row>
    <row r="1119" s="14" customFormat="1">
      <c r="A1119" s="14"/>
      <c r="B1119" s="247"/>
      <c r="C1119" s="248"/>
      <c r="D1119" s="232" t="s">
        <v>181</v>
      </c>
      <c r="E1119" s="249" t="s">
        <v>40</v>
      </c>
      <c r="F1119" s="250" t="s">
        <v>207</v>
      </c>
      <c r="G1119" s="248"/>
      <c r="H1119" s="251">
        <v>2.2650000000000001</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181</v>
      </c>
      <c r="AU1119" s="257" t="s">
        <v>87</v>
      </c>
      <c r="AV1119" s="14" t="s">
        <v>87</v>
      </c>
      <c r="AW1119" s="14" t="s">
        <v>38</v>
      </c>
      <c r="AX1119" s="14" t="s">
        <v>77</v>
      </c>
      <c r="AY1119" s="257" t="s">
        <v>167</v>
      </c>
    </row>
    <row r="1120" s="13" customFormat="1">
      <c r="A1120" s="13"/>
      <c r="B1120" s="237"/>
      <c r="C1120" s="238"/>
      <c r="D1120" s="232" t="s">
        <v>181</v>
      </c>
      <c r="E1120" s="239" t="s">
        <v>40</v>
      </c>
      <c r="F1120" s="240" t="s">
        <v>208</v>
      </c>
      <c r="G1120" s="238"/>
      <c r="H1120" s="239" t="s">
        <v>40</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181</v>
      </c>
      <c r="AU1120" s="246" t="s">
        <v>87</v>
      </c>
      <c r="AV1120" s="13" t="s">
        <v>85</v>
      </c>
      <c r="AW1120" s="13" t="s">
        <v>38</v>
      </c>
      <c r="AX1120" s="13" t="s">
        <v>77</v>
      </c>
      <c r="AY1120" s="246" t="s">
        <v>167</v>
      </c>
    </row>
    <row r="1121" s="14" customFormat="1">
      <c r="A1121" s="14"/>
      <c r="B1121" s="247"/>
      <c r="C1121" s="248"/>
      <c r="D1121" s="232" t="s">
        <v>181</v>
      </c>
      <c r="E1121" s="249" t="s">
        <v>40</v>
      </c>
      <c r="F1121" s="250" t="s">
        <v>209</v>
      </c>
      <c r="G1121" s="248"/>
      <c r="H1121" s="251">
        <v>15.416</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181</v>
      </c>
      <c r="AU1121" s="257" t="s">
        <v>87</v>
      </c>
      <c r="AV1121" s="14" t="s">
        <v>87</v>
      </c>
      <c r="AW1121" s="14" t="s">
        <v>38</v>
      </c>
      <c r="AX1121" s="14" t="s">
        <v>77</v>
      </c>
      <c r="AY1121" s="257" t="s">
        <v>167</v>
      </c>
    </row>
    <row r="1122" s="13" customFormat="1">
      <c r="A1122" s="13"/>
      <c r="B1122" s="237"/>
      <c r="C1122" s="238"/>
      <c r="D1122" s="232" t="s">
        <v>181</v>
      </c>
      <c r="E1122" s="239" t="s">
        <v>40</v>
      </c>
      <c r="F1122" s="240" t="s">
        <v>210</v>
      </c>
      <c r="G1122" s="238"/>
      <c r="H1122" s="239" t="s">
        <v>40</v>
      </c>
      <c r="I1122" s="241"/>
      <c r="J1122" s="238"/>
      <c r="K1122" s="238"/>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181</v>
      </c>
      <c r="AU1122" s="246" t="s">
        <v>87</v>
      </c>
      <c r="AV1122" s="13" t="s">
        <v>85</v>
      </c>
      <c r="AW1122" s="13" t="s">
        <v>38</v>
      </c>
      <c r="AX1122" s="13" t="s">
        <v>77</v>
      </c>
      <c r="AY1122" s="246" t="s">
        <v>167</v>
      </c>
    </row>
    <row r="1123" s="14" customFormat="1">
      <c r="A1123" s="14"/>
      <c r="B1123" s="247"/>
      <c r="C1123" s="248"/>
      <c r="D1123" s="232" t="s">
        <v>181</v>
      </c>
      <c r="E1123" s="249" t="s">
        <v>40</v>
      </c>
      <c r="F1123" s="250" t="s">
        <v>211</v>
      </c>
      <c r="G1123" s="248"/>
      <c r="H1123" s="251">
        <v>8.4529999999999994</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181</v>
      </c>
      <c r="AU1123" s="257" t="s">
        <v>87</v>
      </c>
      <c r="AV1123" s="14" t="s">
        <v>87</v>
      </c>
      <c r="AW1123" s="14" t="s">
        <v>38</v>
      </c>
      <c r="AX1123" s="14" t="s">
        <v>77</v>
      </c>
      <c r="AY1123" s="257" t="s">
        <v>167</v>
      </c>
    </row>
    <row r="1124" s="13" customFormat="1">
      <c r="A1124" s="13"/>
      <c r="B1124" s="237"/>
      <c r="C1124" s="238"/>
      <c r="D1124" s="232" t="s">
        <v>181</v>
      </c>
      <c r="E1124" s="239" t="s">
        <v>40</v>
      </c>
      <c r="F1124" s="240" t="s">
        <v>1273</v>
      </c>
      <c r="G1124" s="238"/>
      <c r="H1124" s="239" t="s">
        <v>40</v>
      </c>
      <c r="I1124" s="241"/>
      <c r="J1124" s="238"/>
      <c r="K1124" s="238"/>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181</v>
      </c>
      <c r="AU1124" s="246" t="s">
        <v>87</v>
      </c>
      <c r="AV1124" s="13" t="s">
        <v>85</v>
      </c>
      <c r="AW1124" s="13" t="s">
        <v>38</v>
      </c>
      <c r="AX1124" s="13" t="s">
        <v>77</v>
      </c>
      <c r="AY1124" s="246" t="s">
        <v>167</v>
      </c>
    </row>
    <row r="1125" s="13" customFormat="1">
      <c r="A1125" s="13"/>
      <c r="B1125" s="237"/>
      <c r="C1125" s="238"/>
      <c r="D1125" s="232" t="s">
        <v>181</v>
      </c>
      <c r="E1125" s="239" t="s">
        <v>40</v>
      </c>
      <c r="F1125" s="240" t="s">
        <v>203</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181</v>
      </c>
      <c r="AU1125" s="246" t="s">
        <v>87</v>
      </c>
      <c r="AV1125" s="13" t="s">
        <v>85</v>
      </c>
      <c r="AW1125" s="13" t="s">
        <v>38</v>
      </c>
      <c r="AX1125" s="13" t="s">
        <v>77</v>
      </c>
      <c r="AY1125" s="246" t="s">
        <v>167</v>
      </c>
    </row>
    <row r="1126" s="14" customFormat="1">
      <c r="A1126" s="14"/>
      <c r="B1126" s="247"/>
      <c r="C1126" s="248"/>
      <c r="D1126" s="232" t="s">
        <v>181</v>
      </c>
      <c r="E1126" s="249" t="s">
        <v>40</v>
      </c>
      <c r="F1126" s="250" t="s">
        <v>234</v>
      </c>
      <c r="G1126" s="248"/>
      <c r="H1126" s="251">
        <v>19.079999999999998</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181</v>
      </c>
      <c r="AU1126" s="257" t="s">
        <v>87</v>
      </c>
      <c r="AV1126" s="14" t="s">
        <v>87</v>
      </c>
      <c r="AW1126" s="14" t="s">
        <v>38</v>
      </c>
      <c r="AX1126" s="14" t="s">
        <v>77</v>
      </c>
      <c r="AY1126" s="257" t="s">
        <v>167</v>
      </c>
    </row>
    <row r="1127" s="14" customFormat="1">
      <c r="A1127" s="14"/>
      <c r="B1127" s="247"/>
      <c r="C1127" s="248"/>
      <c r="D1127" s="232" t="s">
        <v>181</v>
      </c>
      <c r="E1127" s="249" t="s">
        <v>40</v>
      </c>
      <c r="F1127" s="250" t="s">
        <v>235</v>
      </c>
      <c r="G1127" s="248"/>
      <c r="H1127" s="251">
        <v>-4.7279999999999998</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181</v>
      </c>
      <c r="AU1127" s="257" t="s">
        <v>87</v>
      </c>
      <c r="AV1127" s="14" t="s">
        <v>87</v>
      </c>
      <c r="AW1127" s="14" t="s">
        <v>38</v>
      </c>
      <c r="AX1127" s="14" t="s">
        <v>77</v>
      </c>
      <c r="AY1127" s="257" t="s">
        <v>167</v>
      </c>
    </row>
    <row r="1128" s="14" customFormat="1">
      <c r="A1128" s="14"/>
      <c r="B1128" s="247"/>
      <c r="C1128" s="248"/>
      <c r="D1128" s="232" t="s">
        <v>181</v>
      </c>
      <c r="E1128" s="249" t="s">
        <v>40</v>
      </c>
      <c r="F1128" s="250" t="s">
        <v>236</v>
      </c>
      <c r="G1128" s="248"/>
      <c r="H1128" s="251">
        <v>-1.1819999999999999</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181</v>
      </c>
      <c r="AU1128" s="257" t="s">
        <v>87</v>
      </c>
      <c r="AV1128" s="14" t="s">
        <v>87</v>
      </c>
      <c r="AW1128" s="14" t="s">
        <v>38</v>
      </c>
      <c r="AX1128" s="14" t="s">
        <v>77</v>
      </c>
      <c r="AY1128" s="257" t="s">
        <v>167</v>
      </c>
    </row>
    <row r="1129" s="13" customFormat="1">
      <c r="A1129" s="13"/>
      <c r="B1129" s="237"/>
      <c r="C1129" s="238"/>
      <c r="D1129" s="232" t="s">
        <v>181</v>
      </c>
      <c r="E1129" s="239" t="s">
        <v>40</v>
      </c>
      <c r="F1129" s="240" t="s">
        <v>206</v>
      </c>
      <c r="G1129" s="238"/>
      <c r="H1129" s="239" t="s">
        <v>40</v>
      </c>
      <c r="I1129" s="241"/>
      <c r="J1129" s="238"/>
      <c r="K1129" s="238"/>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181</v>
      </c>
      <c r="AU1129" s="246" t="s">
        <v>87</v>
      </c>
      <c r="AV1129" s="13" t="s">
        <v>85</v>
      </c>
      <c r="AW1129" s="13" t="s">
        <v>38</v>
      </c>
      <c r="AX1129" s="13" t="s">
        <v>77</v>
      </c>
      <c r="AY1129" s="246" t="s">
        <v>167</v>
      </c>
    </row>
    <row r="1130" s="14" customFormat="1">
      <c r="A1130" s="14"/>
      <c r="B1130" s="247"/>
      <c r="C1130" s="248"/>
      <c r="D1130" s="232" t="s">
        <v>181</v>
      </c>
      <c r="E1130" s="249" t="s">
        <v>40</v>
      </c>
      <c r="F1130" s="250" t="s">
        <v>237</v>
      </c>
      <c r="G1130" s="248"/>
      <c r="H1130" s="251">
        <v>16.695</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181</v>
      </c>
      <c r="AU1130" s="257" t="s">
        <v>87</v>
      </c>
      <c r="AV1130" s="14" t="s">
        <v>87</v>
      </c>
      <c r="AW1130" s="14" t="s">
        <v>38</v>
      </c>
      <c r="AX1130" s="14" t="s">
        <v>77</v>
      </c>
      <c r="AY1130" s="257" t="s">
        <v>167</v>
      </c>
    </row>
    <row r="1131" s="14" customFormat="1">
      <c r="A1131" s="14"/>
      <c r="B1131" s="247"/>
      <c r="C1131" s="248"/>
      <c r="D1131" s="232" t="s">
        <v>181</v>
      </c>
      <c r="E1131" s="249" t="s">
        <v>40</v>
      </c>
      <c r="F1131" s="250" t="s">
        <v>236</v>
      </c>
      <c r="G1131" s="248"/>
      <c r="H1131" s="251">
        <v>-1.1819999999999999</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181</v>
      </c>
      <c r="AU1131" s="257" t="s">
        <v>87</v>
      </c>
      <c r="AV1131" s="14" t="s">
        <v>87</v>
      </c>
      <c r="AW1131" s="14" t="s">
        <v>38</v>
      </c>
      <c r="AX1131" s="14" t="s">
        <v>77</v>
      </c>
      <c r="AY1131" s="257" t="s">
        <v>167</v>
      </c>
    </row>
    <row r="1132" s="13" customFormat="1">
      <c r="A1132" s="13"/>
      <c r="B1132" s="237"/>
      <c r="C1132" s="238"/>
      <c r="D1132" s="232" t="s">
        <v>181</v>
      </c>
      <c r="E1132" s="239" t="s">
        <v>40</v>
      </c>
      <c r="F1132" s="240" t="s">
        <v>208</v>
      </c>
      <c r="G1132" s="238"/>
      <c r="H1132" s="239" t="s">
        <v>40</v>
      </c>
      <c r="I1132" s="241"/>
      <c r="J1132" s="238"/>
      <c r="K1132" s="238"/>
      <c r="L1132" s="242"/>
      <c r="M1132" s="243"/>
      <c r="N1132" s="244"/>
      <c r="O1132" s="244"/>
      <c r="P1132" s="244"/>
      <c r="Q1132" s="244"/>
      <c r="R1132" s="244"/>
      <c r="S1132" s="244"/>
      <c r="T1132" s="245"/>
      <c r="U1132" s="13"/>
      <c r="V1132" s="13"/>
      <c r="W1132" s="13"/>
      <c r="X1132" s="13"/>
      <c r="Y1132" s="13"/>
      <c r="Z1132" s="13"/>
      <c r="AA1132" s="13"/>
      <c r="AB1132" s="13"/>
      <c r="AC1132" s="13"/>
      <c r="AD1132" s="13"/>
      <c r="AE1132" s="13"/>
      <c r="AT1132" s="246" t="s">
        <v>181</v>
      </c>
      <c r="AU1132" s="246" t="s">
        <v>87</v>
      </c>
      <c r="AV1132" s="13" t="s">
        <v>85</v>
      </c>
      <c r="AW1132" s="13" t="s">
        <v>38</v>
      </c>
      <c r="AX1132" s="13" t="s">
        <v>77</v>
      </c>
      <c r="AY1132" s="246" t="s">
        <v>167</v>
      </c>
    </row>
    <row r="1133" s="14" customFormat="1">
      <c r="A1133" s="14"/>
      <c r="B1133" s="247"/>
      <c r="C1133" s="248"/>
      <c r="D1133" s="232" t="s">
        <v>181</v>
      </c>
      <c r="E1133" s="249" t="s">
        <v>40</v>
      </c>
      <c r="F1133" s="250" t="s">
        <v>238</v>
      </c>
      <c r="G1133" s="248"/>
      <c r="H1133" s="251">
        <v>42.051000000000002</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181</v>
      </c>
      <c r="AU1133" s="257" t="s">
        <v>87</v>
      </c>
      <c r="AV1133" s="14" t="s">
        <v>87</v>
      </c>
      <c r="AW1133" s="14" t="s">
        <v>38</v>
      </c>
      <c r="AX1133" s="14" t="s">
        <v>77</v>
      </c>
      <c r="AY1133" s="257" t="s">
        <v>167</v>
      </c>
    </row>
    <row r="1134" s="14" customFormat="1">
      <c r="A1134" s="14"/>
      <c r="B1134" s="247"/>
      <c r="C1134" s="248"/>
      <c r="D1134" s="232" t="s">
        <v>181</v>
      </c>
      <c r="E1134" s="249" t="s">
        <v>40</v>
      </c>
      <c r="F1134" s="250" t="s">
        <v>239</v>
      </c>
      <c r="G1134" s="248"/>
      <c r="H1134" s="251">
        <v>-1.5760000000000001</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181</v>
      </c>
      <c r="AU1134" s="257" t="s">
        <v>87</v>
      </c>
      <c r="AV1134" s="14" t="s">
        <v>87</v>
      </c>
      <c r="AW1134" s="14" t="s">
        <v>38</v>
      </c>
      <c r="AX1134" s="14" t="s">
        <v>77</v>
      </c>
      <c r="AY1134" s="257" t="s">
        <v>167</v>
      </c>
    </row>
    <row r="1135" s="14" customFormat="1">
      <c r="A1135" s="14"/>
      <c r="B1135" s="247"/>
      <c r="C1135" s="248"/>
      <c r="D1135" s="232" t="s">
        <v>181</v>
      </c>
      <c r="E1135" s="249" t="s">
        <v>40</v>
      </c>
      <c r="F1135" s="250" t="s">
        <v>240</v>
      </c>
      <c r="G1135" s="248"/>
      <c r="H1135" s="251">
        <v>-2.093</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181</v>
      </c>
      <c r="AU1135" s="257" t="s">
        <v>87</v>
      </c>
      <c r="AV1135" s="14" t="s">
        <v>87</v>
      </c>
      <c r="AW1135" s="14" t="s">
        <v>38</v>
      </c>
      <c r="AX1135" s="14" t="s">
        <v>77</v>
      </c>
      <c r="AY1135" s="257" t="s">
        <v>167</v>
      </c>
    </row>
    <row r="1136" s="14" customFormat="1">
      <c r="A1136" s="14"/>
      <c r="B1136" s="247"/>
      <c r="C1136" s="248"/>
      <c r="D1136" s="232" t="s">
        <v>181</v>
      </c>
      <c r="E1136" s="249" t="s">
        <v>40</v>
      </c>
      <c r="F1136" s="250" t="s">
        <v>241</v>
      </c>
      <c r="G1136" s="248"/>
      <c r="H1136" s="251">
        <v>1.74</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181</v>
      </c>
      <c r="AU1136" s="257" t="s">
        <v>87</v>
      </c>
      <c r="AV1136" s="14" t="s">
        <v>87</v>
      </c>
      <c r="AW1136" s="14" t="s">
        <v>38</v>
      </c>
      <c r="AX1136" s="14" t="s">
        <v>77</v>
      </c>
      <c r="AY1136" s="257" t="s">
        <v>167</v>
      </c>
    </row>
    <row r="1137" s="13" customFormat="1">
      <c r="A1137" s="13"/>
      <c r="B1137" s="237"/>
      <c r="C1137" s="238"/>
      <c r="D1137" s="232" t="s">
        <v>181</v>
      </c>
      <c r="E1137" s="239" t="s">
        <v>40</v>
      </c>
      <c r="F1137" s="240" t="s">
        <v>210</v>
      </c>
      <c r="G1137" s="238"/>
      <c r="H1137" s="239" t="s">
        <v>40</v>
      </c>
      <c r="I1137" s="241"/>
      <c r="J1137" s="238"/>
      <c r="K1137" s="238"/>
      <c r="L1137" s="242"/>
      <c r="M1137" s="243"/>
      <c r="N1137" s="244"/>
      <c r="O1137" s="244"/>
      <c r="P1137" s="244"/>
      <c r="Q1137" s="244"/>
      <c r="R1137" s="244"/>
      <c r="S1137" s="244"/>
      <c r="T1137" s="245"/>
      <c r="U1137" s="13"/>
      <c r="V1137" s="13"/>
      <c r="W1137" s="13"/>
      <c r="X1137" s="13"/>
      <c r="Y1137" s="13"/>
      <c r="Z1137" s="13"/>
      <c r="AA1137" s="13"/>
      <c r="AB1137" s="13"/>
      <c r="AC1137" s="13"/>
      <c r="AD1137" s="13"/>
      <c r="AE1137" s="13"/>
      <c r="AT1137" s="246" t="s">
        <v>181</v>
      </c>
      <c r="AU1137" s="246" t="s">
        <v>87</v>
      </c>
      <c r="AV1137" s="13" t="s">
        <v>85</v>
      </c>
      <c r="AW1137" s="13" t="s">
        <v>38</v>
      </c>
      <c r="AX1137" s="13" t="s">
        <v>77</v>
      </c>
      <c r="AY1137" s="246" t="s">
        <v>167</v>
      </c>
    </row>
    <row r="1138" s="14" customFormat="1">
      <c r="A1138" s="14"/>
      <c r="B1138" s="247"/>
      <c r="C1138" s="248"/>
      <c r="D1138" s="232" t="s">
        <v>181</v>
      </c>
      <c r="E1138" s="249" t="s">
        <v>40</v>
      </c>
      <c r="F1138" s="250" t="s">
        <v>242</v>
      </c>
      <c r="G1138" s="248"/>
      <c r="H1138" s="251">
        <v>31.27</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181</v>
      </c>
      <c r="AU1138" s="257" t="s">
        <v>87</v>
      </c>
      <c r="AV1138" s="14" t="s">
        <v>87</v>
      </c>
      <c r="AW1138" s="14" t="s">
        <v>38</v>
      </c>
      <c r="AX1138" s="14" t="s">
        <v>77</v>
      </c>
      <c r="AY1138" s="257" t="s">
        <v>167</v>
      </c>
    </row>
    <row r="1139" s="14" customFormat="1">
      <c r="A1139" s="14"/>
      <c r="B1139" s="247"/>
      <c r="C1139" s="248"/>
      <c r="D1139" s="232" t="s">
        <v>181</v>
      </c>
      <c r="E1139" s="249" t="s">
        <v>40</v>
      </c>
      <c r="F1139" s="250" t="s">
        <v>239</v>
      </c>
      <c r="G1139" s="248"/>
      <c r="H1139" s="251">
        <v>-1.5760000000000001</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181</v>
      </c>
      <c r="AU1139" s="257" t="s">
        <v>87</v>
      </c>
      <c r="AV1139" s="14" t="s">
        <v>87</v>
      </c>
      <c r="AW1139" s="14" t="s">
        <v>38</v>
      </c>
      <c r="AX1139" s="14" t="s">
        <v>77</v>
      </c>
      <c r="AY1139" s="257" t="s">
        <v>167</v>
      </c>
    </row>
    <row r="1140" s="14" customFormat="1">
      <c r="A1140" s="14"/>
      <c r="B1140" s="247"/>
      <c r="C1140" s="248"/>
      <c r="D1140" s="232" t="s">
        <v>181</v>
      </c>
      <c r="E1140" s="249" t="s">
        <v>40</v>
      </c>
      <c r="F1140" s="250" t="s">
        <v>243</v>
      </c>
      <c r="G1140" s="248"/>
      <c r="H1140" s="251">
        <v>-2.0249999999999999</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181</v>
      </c>
      <c r="AU1140" s="257" t="s">
        <v>87</v>
      </c>
      <c r="AV1140" s="14" t="s">
        <v>87</v>
      </c>
      <c r="AW1140" s="14" t="s">
        <v>38</v>
      </c>
      <c r="AX1140" s="14" t="s">
        <v>77</v>
      </c>
      <c r="AY1140" s="257" t="s">
        <v>167</v>
      </c>
    </row>
    <row r="1141" s="14" customFormat="1">
      <c r="A1141" s="14"/>
      <c r="B1141" s="247"/>
      <c r="C1141" s="248"/>
      <c r="D1141" s="232" t="s">
        <v>181</v>
      </c>
      <c r="E1141" s="249" t="s">
        <v>40</v>
      </c>
      <c r="F1141" s="250" t="s">
        <v>241</v>
      </c>
      <c r="G1141" s="248"/>
      <c r="H1141" s="251">
        <v>1.74</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181</v>
      </c>
      <c r="AU1141" s="257" t="s">
        <v>87</v>
      </c>
      <c r="AV1141" s="14" t="s">
        <v>87</v>
      </c>
      <c r="AW1141" s="14" t="s">
        <v>38</v>
      </c>
      <c r="AX1141" s="14" t="s">
        <v>77</v>
      </c>
      <c r="AY1141" s="257" t="s">
        <v>167</v>
      </c>
    </row>
    <row r="1142" s="15" customFormat="1">
      <c r="A1142" s="15"/>
      <c r="B1142" s="258"/>
      <c r="C1142" s="259"/>
      <c r="D1142" s="232" t="s">
        <v>181</v>
      </c>
      <c r="E1142" s="260" t="s">
        <v>40</v>
      </c>
      <c r="F1142" s="261" t="s">
        <v>184</v>
      </c>
      <c r="G1142" s="259"/>
      <c r="H1142" s="262">
        <v>127.306</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181</v>
      </c>
      <c r="AU1142" s="268" t="s">
        <v>87</v>
      </c>
      <c r="AV1142" s="15" t="s">
        <v>175</v>
      </c>
      <c r="AW1142" s="15" t="s">
        <v>38</v>
      </c>
      <c r="AX1142" s="15" t="s">
        <v>85</v>
      </c>
      <c r="AY1142" s="268" t="s">
        <v>167</v>
      </c>
    </row>
    <row r="1143" s="2" customFormat="1" ht="24" customHeight="1">
      <c r="A1143" s="39"/>
      <c r="B1143" s="40"/>
      <c r="C1143" s="219" t="s">
        <v>1285</v>
      </c>
      <c r="D1143" s="219" t="s">
        <v>170</v>
      </c>
      <c r="E1143" s="220" t="s">
        <v>1286</v>
      </c>
      <c r="F1143" s="221" t="s">
        <v>1287</v>
      </c>
      <c r="G1143" s="222" t="s">
        <v>173</v>
      </c>
      <c r="H1143" s="223">
        <v>30.111999999999998</v>
      </c>
      <c r="I1143" s="224"/>
      <c r="J1143" s="225">
        <f>ROUND(I1143*H1143,2)</f>
        <v>0</v>
      </c>
      <c r="K1143" s="221" t="s">
        <v>174</v>
      </c>
      <c r="L1143" s="45"/>
      <c r="M1143" s="226" t="s">
        <v>40</v>
      </c>
      <c r="N1143" s="227" t="s">
        <v>48</v>
      </c>
      <c r="O1143" s="85"/>
      <c r="P1143" s="228">
        <f>O1143*H1143</f>
        <v>0</v>
      </c>
      <c r="Q1143" s="228">
        <v>1.0000000000000001E-05</v>
      </c>
      <c r="R1143" s="228">
        <f>Q1143*H1143</f>
        <v>0.00030111999999999999</v>
      </c>
      <c r="S1143" s="228">
        <v>0</v>
      </c>
      <c r="T1143" s="229">
        <f>S1143*H1143</f>
        <v>0</v>
      </c>
      <c r="U1143" s="39"/>
      <c r="V1143" s="39"/>
      <c r="W1143" s="39"/>
      <c r="X1143" s="39"/>
      <c r="Y1143" s="39"/>
      <c r="Z1143" s="39"/>
      <c r="AA1143" s="39"/>
      <c r="AB1143" s="39"/>
      <c r="AC1143" s="39"/>
      <c r="AD1143" s="39"/>
      <c r="AE1143" s="39"/>
      <c r="AR1143" s="230" t="s">
        <v>301</v>
      </c>
      <c r="AT1143" s="230" t="s">
        <v>170</v>
      </c>
      <c r="AU1143" s="230" t="s">
        <v>87</v>
      </c>
      <c r="AY1143" s="18" t="s">
        <v>167</v>
      </c>
      <c r="BE1143" s="231">
        <f>IF(N1143="základní",J1143,0)</f>
        <v>0</v>
      </c>
      <c r="BF1143" s="231">
        <f>IF(N1143="snížená",J1143,0)</f>
        <v>0</v>
      </c>
      <c r="BG1143" s="231">
        <f>IF(N1143="zákl. přenesená",J1143,0)</f>
        <v>0</v>
      </c>
      <c r="BH1143" s="231">
        <f>IF(N1143="sníž. přenesená",J1143,0)</f>
        <v>0</v>
      </c>
      <c r="BI1143" s="231">
        <f>IF(N1143="nulová",J1143,0)</f>
        <v>0</v>
      </c>
      <c r="BJ1143" s="18" t="s">
        <v>85</v>
      </c>
      <c r="BK1143" s="231">
        <f>ROUND(I1143*H1143,2)</f>
        <v>0</v>
      </c>
      <c r="BL1143" s="18" t="s">
        <v>301</v>
      </c>
      <c r="BM1143" s="230" t="s">
        <v>1288</v>
      </c>
    </row>
    <row r="1144" s="2" customFormat="1">
      <c r="A1144" s="39"/>
      <c r="B1144" s="40"/>
      <c r="C1144" s="41"/>
      <c r="D1144" s="232" t="s">
        <v>177</v>
      </c>
      <c r="E1144" s="41"/>
      <c r="F1144" s="233" t="s">
        <v>1289</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177</v>
      </c>
      <c r="AU1144" s="18" t="s">
        <v>87</v>
      </c>
    </row>
    <row r="1145" s="13" customFormat="1">
      <c r="A1145" s="13"/>
      <c r="B1145" s="237"/>
      <c r="C1145" s="238"/>
      <c r="D1145" s="232" t="s">
        <v>181</v>
      </c>
      <c r="E1145" s="239" t="s">
        <v>40</v>
      </c>
      <c r="F1145" s="240" t="s">
        <v>203</v>
      </c>
      <c r="G1145" s="238"/>
      <c r="H1145" s="239" t="s">
        <v>40</v>
      </c>
      <c r="I1145" s="241"/>
      <c r="J1145" s="238"/>
      <c r="K1145" s="238"/>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181</v>
      </c>
      <c r="AU1145" s="246" t="s">
        <v>87</v>
      </c>
      <c r="AV1145" s="13" t="s">
        <v>85</v>
      </c>
      <c r="AW1145" s="13" t="s">
        <v>38</v>
      </c>
      <c r="AX1145" s="13" t="s">
        <v>77</v>
      </c>
      <c r="AY1145" s="246" t="s">
        <v>167</v>
      </c>
    </row>
    <row r="1146" s="14" customFormat="1">
      <c r="A1146" s="14"/>
      <c r="B1146" s="247"/>
      <c r="C1146" s="248"/>
      <c r="D1146" s="232" t="s">
        <v>181</v>
      </c>
      <c r="E1146" s="249" t="s">
        <v>40</v>
      </c>
      <c r="F1146" s="250" t="s">
        <v>1290</v>
      </c>
      <c r="G1146" s="248"/>
      <c r="H1146" s="251">
        <v>1.6779999999999999</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181</v>
      </c>
      <c r="AU1146" s="257" t="s">
        <v>87</v>
      </c>
      <c r="AV1146" s="14" t="s">
        <v>87</v>
      </c>
      <c r="AW1146" s="14" t="s">
        <v>38</v>
      </c>
      <c r="AX1146" s="14" t="s">
        <v>77</v>
      </c>
      <c r="AY1146" s="257" t="s">
        <v>167</v>
      </c>
    </row>
    <row r="1147" s="14" customFormat="1">
      <c r="A1147" s="14"/>
      <c r="B1147" s="247"/>
      <c r="C1147" s="248"/>
      <c r="D1147" s="232" t="s">
        <v>181</v>
      </c>
      <c r="E1147" s="249" t="s">
        <v>40</v>
      </c>
      <c r="F1147" s="250" t="s">
        <v>1291</v>
      </c>
      <c r="G1147" s="248"/>
      <c r="H1147" s="251">
        <v>0.45000000000000001</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181</v>
      </c>
      <c r="AU1147" s="257" t="s">
        <v>87</v>
      </c>
      <c r="AV1147" s="14" t="s">
        <v>87</v>
      </c>
      <c r="AW1147" s="14" t="s">
        <v>38</v>
      </c>
      <c r="AX1147" s="14" t="s">
        <v>77</v>
      </c>
      <c r="AY1147" s="257" t="s">
        <v>167</v>
      </c>
    </row>
    <row r="1148" s="13" customFormat="1">
      <c r="A1148" s="13"/>
      <c r="B1148" s="237"/>
      <c r="C1148" s="238"/>
      <c r="D1148" s="232" t="s">
        <v>181</v>
      </c>
      <c r="E1148" s="239" t="s">
        <v>40</v>
      </c>
      <c r="F1148" s="240" t="s">
        <v>206</v>
      </c>
      <c r="G1148" s="238"/>
      <c r="H1148" s="239" t="s">
        <v>40</v>
      </c>
      <c r="I1148" s="241"/>
      <c r="J1148" s="238"/>
      <c r="K1148" s="238"/>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181</v>
      </c>
      <c r="AU1148" s="246" t="s">
        <v>87</v>
      </c>
      <c r="AV1148" s="13" t="s">
        <v>85</v>
      </c>
      <c r="AW1148" s="13" t="s">
        <v>38</v>
      </c>
      <c r="AX1148" s="13" t="s">
        <v>77</v>
      </c>
      <c r="AY1148" s="246" t="s">
        <v>167</v>
      </c>
    </row>
    <row r="1149" s="14" customFormat="1">
      <c r="A1149" s="14"/>
      <c r="B1149" s="247"/>
      <c r="C1149" s="248"/>
      <c r="D1149" s="232" t="s">
        <v>181</v>
      </c>
      <c r="E1149" s="249" t="s">
        <v>40</v>
      </c>
      <c r="F1149" s="250" t="s">
        <v>1292</v>
      </c>
      <c r="G1149" s="248"/>
      <c r="H1149" s="251">
        <v>2.0150000000000001</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181</v>
      </c>
      <c r="AU1149" s="257" t="s">
        <v>87</v>
      </c>
      <c r="AV1149" s="14" t="s">
        <v>87</v>
      </c>
      <c r="AW1149" s="14" t="s">
        <v>38</v>
      </c>
      <c r="AX1149" s="14" t="s">
        <v>77</v>
      </c>
      <c r="AY1149" s="257" t="s">
        <v>167</v>
      </c>
    </row>
    <row r="1150" s="13" customFormat="1">
      <c r="A1150" s="13"/>
      <c r="B1150" s="237"/>
      <c r="C1150" s="238"/>
      <c r="D1150" s="232" t="s">
        <v>181</v>
      </c>
      <c r="E1150" s="239" t="s">
        <v>40</v>
      </c>
      <c r="F1150" s="240" t="s">
        <v>208</v>
      </c>
      <c r="G1150" s="238"/>
      <c r="H1150" s="239" t="s">
        <v>40</v>
      </c>
      <c r="I1150" s="241"/>
      <c r="J1150" s="238"/>
      <c r="K1150" s="238"/>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181</v>
      </c>
      <c r="AU1150" s="246" t="s">
        <v>87</v>
      </c>
      <c r="AV1150" s="13" t="s">
        <v>85</v>
      </c>
      <c r="AW1150" s="13" t="s">
        <v>38</v>
      </c>
      <c r="AX1150" s="13" t="s">
        <v>77</v>
      </c>
      <c r="AY1150" s="246" t="s">
        <v>167</v>
      </c>
    </row>
    <row r="1151" s="14" customFormat="1">
      <c r="A1151" s="14"/>
      <c r="B1151" s="247"/>
      <c r="C1151" s="248"/>
      <c r="D1151" s="232" t="s">
        <v>181</v>
      </c>
      <c r="E1151" s="249" t="s">
        <v>40</v>
      </c>
      <c r="F1151" s="250" t="s">
        <v>1293</v>
      </c>
      <c r="G1151" s="248"/>
      <c r="H1151" s="251">
        <v>14.438000000000001</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181</v>
      </c>
      <c r="AU1151" s="257" t="s">
        <v>87</v>
      </c>
      <c r="AV1151" s="14" t="s">
        <v>87</v>
      </c>
      <c r="AW1151" s="14" t="s">
        <v>38</v>
      </c>
      <c r="AX1151" s="14" t="s">
        <v>77</v>
      </c>
      <c r="AY1151" s="257" t="s">
        <v>167</v>
      </c>
    </row>
    <row r="1152" s="13" customFormat="1">
      <c r="A1152" s="13"/>
      <c r="B1152" s="237"/>
      <c r="C1152" s="238"/>
      <c r="D1152" s="232" t="s">
        <v>181</v>
      </c>
      <c r="E1152" s="239" t="s">
        <v>40</v>
      </c>
      <c r="F1152" s="240" t="s">
        <v>210</v>
      </c>
      <c r="G1152" s="238"/>
      <c r="H1152" s="239" t="s">
        <v>40</v>
      </c>
      <c r="I1152" s="241"/>
      <c r="J1152" s="238"/>
      <c r="K1152" s="238"/>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181</v>
      </c>
      <c r="AU1152" s="246" t="s">
        <v>87</v>
      </c>
      <c r="AV1152" s="13" t="s">
        <v>85</v>
      </c>
      <c r="AW1152" s="13" t="s">
        <v>38</v>
      </c>
      <c r="AX1152" s="13" t="s">
        <v>77</v>
      </c>
      <c r="AY1152" s="246" t="s">
        <v>167</v>
      </c>
    </row>
    <row r="1153" s="14" customFormat="1">
      <c r="A1153" s="14"/>
      <c r="B1153" s="247"/>
      <c r="C1153" s="248"/>
      <c r="D1153" s="232" t="s">
        <v>181</v>
      </c>
      <c r="E1153" s="249" t="s">
        <v>40</v>
      </c>
      <c r="F1153" s="250" t="s">
        <v>1294</v>
      </c>
      <c r="G1153" s="248"/>
      <c r="H1153" s="251">
        <v>11.531000000000001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181</v>
      </c>
      <c r="AU1153" s="257" t="s">
        <v>87</v>
      </c>
      <c r="AV1153" s="14" t="s">
        <v>87</v>
      </c>
      <c r="AW1153" s="14" t="s">
        <v>38</v>
      </c>
      <c r="AX1153" s="14" t="s">
        <v>77</v>
      </c>
      <c r="AY1153" s="257" t="s">
        <v>167</v>
      </c>
    </row>
    <row r="1154" s="15" customFormat="1">
      <c r="A1154" s="15"/>
      <c r="B1154" s="258"/>
      <c r="C1154" s="259"/>
      <c r="D1154" s="232" t="s">
        <v>181</v>
      </c>
      <c r="E1154" s="260" t="s">
        <v>40</v>
      </c>
      <c r="F1154" s="261" t="s">
        <v>184</v>
      </c>
      <c r="G1154" s="259"/>
      <c r="H1154" s="262">
        <v>30.111999999999998</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181</v>
      </c>
      <c r="AU1154" s="268" t="s">
        <v>87</v>
      </c>
      <c r="AV1154" s="15" t="s">
        <v>175</v>
      </c>
      <c r="AW1154" s="15" t="s">
        <v>38</v>
      </c>
      <c r="AX1154" s="15" t="s">
        <v>85</v>
      </c>
      <c r="AY1154" s="268" t="s">
        <v>167</v>
      </c>
    </row>
    <row r="1155" s="2" customFormat="1" ht="24" customHeight="1">
      <c r="A1155" s="39"/>
      <c r="B1155" s="40"/>
      <c r="C1155" s="219" t="s">
        <v>1295</v>
      </c>
      <c r="D1155" s="219" t="s">
        <v>170</v>
      </c>
      <c r="E1155" s="220" t="s">
        <v>1296</v>
      </c>
      <c r="F1155" s="221" t="s">
        <v>1297</v>
      </c>
      <c r="G1155" s="222" t="s">
        <v>173</v>
      </c>
      <c r="H1155" s="223">
        <v>30.111999999999998</v>
      </c>
      <c r="I1155" s="224"/>
      <c r="J1155" s="225">
        <f>ROUND(I1155*H1155,2)</f>
        <v>0</v>
      </c>
      <c r="K1155" s="221" t="s">
        <v>174</v>
      </c>
      <c r="L1155" s="45"/>
      <c r="M1155" s="226" t="s">
        <v>40</v>
      </c>
      <c r="N1155" s="227" t="s">
        <v>48</v>
      </c>
      <c r="O1155" s="85"/>
      <c r="P1155" s="228">
        <f>O1155*H1155</f>
        <v>0</v>
      </c>
      <c r="Q1155" s="228">
        <v>1.0000000000000001E-05</v>
      </c>
      <c r="R1155" s="228">
        <f>Q1155*H1155</f>
        <v>0.00030111999999999999</v>
      </c>
      <c r="S1155" s="228">
        <v>0</v>
      </c>
      <c r="T1155" s="229">
        <f>S1155*H1155</f>
        <v>0</v>
      </c>
      <c r="U1155" s="39"/>
      <c r="V1155" s="39"/>
      <c r="W1155" s="39"/>
      <c r="X1155" s="39"/>
      <c r="Y1155" s="39"/>
      <c r="Z1155" s="39"/>
      <c r="AA1155" s="39"/>
      <c r="AB1155" s="39"/>
      <c r="AC1155" s="39"/>
      <c r="AD1155" s="39"/>
      <c r="AE1155" s="39"/>
      <c r="AR1155" s="230" t="s">
        <v>301</v>
      </c>
      <c r="AT1155" s="230" t="s">
        <v>170</v>
      </c>
      <c r="AU1155" s="230" t="s">
        <v>87</v>
      </c>
      <c r="AY1155" s="18" t="s">
        <v>167</v>
      </c>
      <c r="BE1155" s="231">
        <f>IF(N1155="základní",J1155,0)</f>
        <v>0</v>
      </c>
      <c r="BF1155" s="231">
        <f>IF(N1155="snížená",J1155,0)</f>
        <v>0</v>
      </c>
      <c r="BG1155" s="231">
        <f>IF(N1155="zákl. přenesená",J1155,0)</f>
        <v>0</v>
      </c>
      <c r="BH1155" s="231">
        <f>IF(N1155="sníž. přenesená",J1155,0)</f>
        <v>0</v>
      </c>
      <c r="BI1155" s="231">
        <f>IF(N1155="nulová",J1155,0)</f>
        <v>0</v>
      </c>
      <c r="BJ1155" s="18" t="s">
        <v>85</v>
      </c>
      <c r="BK1155" s="231">
        <f>ROUND(I1155*H1155,2)</f>
        <v>0</v>
      </c>
      <c r="BL1155" s="18" t="s">
        <v>301</v>
      </c>
      <c r="BM1155" s="230" t="s">
        <v>1298</v>
      </c>
    </row>
    <row r="1156" s="2" customFormat="1">
      <c r="A1156" s="39"/>
      <c r="B1156" s="40"/>
      <c r="C1156" s="41"/>
      <c r="D1156" s="232" t="s">
        <v>177</v>
      </c>
      <c r="E1156" s="41"/>
      <c r="F1156" s="233" t="s">
        <v>1299</v>
      </c>
      <c r="G1156" s="41"/>
      <c r="H1156" s="41"/>
      <c r="I1156" s="137"/>
      <c r="J1156" s="41"/>
      <c r="K1156" s="41"/>
      <c r="L1156" s="45"/>
      <c r="M1156" s="234"/>
      <c r="N1156" s="235"/>
      <c r="O1156" s="85"/>
      <c r="P1156" s="85"/>
      <c r="Q1156" s="85"/>
      <c r="R1156" s="85"/>
      <c r="S1156" s="85"/>
      <c r="T1156" s="86"/>
      <c r="U1156" s="39"/>
      <c r="V1156" s="39"/>
      <c r="W1156" s="39"/>
      <c r="X1156" s="39"/>
      <c r="Y1156" s="39"/>
      <c r="Z1156" s="39"/>
      <c r="AA1156" s="39"/>
      <c r="AB1156" s="39"/>
      <c r="AC1156" s="39"/>
      <c r="AD1156" s="39"/>
      <c r="AE1156" s="39"/>
      <c r="AT1156" s="18" t="s">
        <v>177</v>
      </c>
      <c r="AU1156" s="18" t="s">
        <v>87</v>
      </c>
    </row>
    <row r="1157" s="13" customFormat="1">
      <c r="A1157" s="13"/>
      <c r="B1157" s="237"/>
      <c r="C1157" s="238"/>
      <c r="D1157" s="232" t="s">
        <v>181</v>
      </c>
      <c r="E1157" s="239" t="s">
        <v>40</v>
      </c>
      <c r="F1157" s="240" t="s">
        <v>203</v>
      </c>
      <c r="G1157" s="238"/>
      <c r="H1157" s="239" t="s">
        <v>40</v>
      </c>
      <c r="I1157" s="241"/>
      <c r="J1157" s="238"/>
      <c r="K1157" s="238"/>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181</v>
      </c>
      <c r="AU1157" s="246" t="s">
        <v>87</v>
      </c>
      <c r="AV1157" s="13" t="s">
        <v>85</v>
      </c>
      <c r="AW1157" s="13" t="s">
        <v>38</v>
      </c>
      <c r="AX1157" s="13" t="s">
        <v>77</v>
      </c>
      <c r="AY1157" s="246" t="s">
        <v>167</v>
      </c>
    </row>
    <row r="1158" s="14" customFormat="1">
      <c r="A1158" s="14"/>
      <c r="B1158" s="247"/>
      <c r="C1158" s="248"/>
      <c r="D1158" s="232" t="s">
        <v>181</v>
      </c>
      <c r="E1158" s="249" t="s">
        <v>40</v>
      </c>
      <c r="F1158" s="250" t="s">
        <v>1290</v>
      </c>
      <c r="G1158" s="248"/>
      <c r="H1158" s="251">
        <v>1.6779999999999999</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181</v>
      </c>
      <c r="AU1158" s="257" t="s">
        <v>87</v>
      </c>
      <c r="AV1158" s="14" t="s">
        <v>87</v>
      </c>
      <c r="AW1158" s="14" t="s">
        <v>38</v>
      </c>
      <c r="AX1158" s="14" t="s">
        <v>77</v>
      </c>
      <c r="AY1158" s="257" t="s">
        <v>167</v>
      </c>
    </row>
    <row r="1159" s="14" customFormat="1">
      <c r="A1159" s="14"/>
      <c r="B1159" s="247"/>
      <c r="C1159" s="248"/>
      <c r="D1159" s="232" t="s">
        <v>181</v>
      </c>
      <c r="E1159" s="249" t="s">
        <v>40</v>
      </c>
      <c r="F1159" s="250" t="s">
        <v>1291</v>
      </c>
      <c r="G1159" s="248"/>
      <c r="H1159" s="251">
        <v>0.45000000000000001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181</v>
      </c>
      <c r="AU1159" s="257" t="s">
        <v>87</v>
      </c>
      <c r="AV1159" s="14" t="s">
        <v>87</v>
      </c>
      <c r="AW1159" s="14" t="s">
        <v>38</v>
      </c>
      <c r="AX1159" s="14" t="s">
        <v>77</v>
      </c>
      <c r="AY1159" s="257" t="s">
        <v>167</v>
      </c>
    </row>
    <row r="1160" s="13" customFormat="1">
      <c r="A1160" s="13"/>
      <c r="B1160" s="237"/>
      <c r="C1160" s="238"/>
      <c r="D1160" s="232" t="s">
        <v>181</v>
      </c>
      <c r="E1160" s="239" t="s">
        <v>40</v>
      </c>
      <c r="F1160" s="240" t="s">
        <v>206</v>
      </c>
      <c r="G1160" s="238"/>
      <c r="H1160" s="239" t="s">
        <v>40</v>
      </c>
      <c r="I1160" s="241"/>
      <c r="J1160" s="238"/>
      <c r="K1160" s="238"/>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181</v>
      </c>
      <c r="AU1160" s="246" t="s">
        <v>87</v>
      </c>
      <c r="AV1160" s="13" t="s">
        <v>85</v>
      </c>
      <c r="AW1160" s="13" t="s">
        <v>38</v>
      </c>
      <c r="AX1160" s="13" t="s">
        <v>77</v>
      </c>
      <c r="AY1160" s="246" t="s">
        <v>167</v>
      </c>
    </row>
    <row r="1161" s="14" customFormat="1">
      <c r="A1161" s="14"/>
      <c r="B1161" s="247"/>
      <c r="C1161" s="248"/>
      <c r="D1161" s="232" t="s">
        <v>181</v>
      </c>
      <c r="E1161" s="249" t="s">
        <v>40</v>
      </c>
      <c r="F1161" s="250" t="s">
        <v>1292</v>
      </c>
      <c r="G1161" s="248"/>
      <c r="H1161" s="251">
        <v>2.0150000000000001</v>
      </c>
      <c r="I1161" s="252"/>
      <c r="J1161" s="248"/>
      <c r="K1161" s="248"/>
      <c r="L1161" s="253"/>
      <c r="M1161" s="254"/>
      <c r="N1161" s="255"/>
      <c r="O1161" s="255"/>
      <c r="P1161" s="255"/>
      <c r="Q1161" s="255"/>
      <c r="R1161" s="255"/>
      <c r="S1161" s="255"/>
      <c r="T1161" s="256"/>
      <c r="U1161" s="14"/>
      <c r="V1161" s="14"/>
      <c r="W1161" s="14"/>
      <c r="X1161" s="14"/>
      <c r="Y1161" s="14"/>
      <c r="Z1161" s="14"/>
      <c r="AA1161" s="14"/>
      <c r="AB1161" s="14"/>
      <c r="AC1161" s="14"/>
      <c r="AD1161" s="14"/>
      <c r="AE1161" s="14"/>
      <c r="AT1161" s="257" t="s">
        <v>181</v>
      </c>
      <c r="AU1161" s="257" t="s">
        <v>87</v>
      </c>
      <c r="AV1161" s="14" t="s">
        <v>87</v>
      </c>
      <c r="AW1161" s="14" t="s">
        <v>38</v>
      </c>
      <c r="AX1161" s="14" t="s">
        <v>77</v>
      </c>
      <c r="AY1161" s="257" t="s">
        <v>167</v>
      </c>
    </row>
    <row r="1162" s="13" customFormat="1">
      <c r="A1162" s="13"/>
      <c r="B1162" s="237"/>
      <c r="C1162" s="238"/>
      <c r="D1162" s="232" t="s">
        <v>181</v>
      </c>
      <c r="E1162" s="239" t="s">
        <v>40</v>
      </c>
      <c r="F1162" s="240" t="s">
        <v>208</v>
      </c>
      <c r="G1162" s="238"/>
      <c r="H1162" s="239" t="s">
        <v>40</v>
      </c>
      <c r="I1162" s="241"/>
      <c r="J1162" s="238"/>
      <c r="K1162" s="238"/>
      <c r="L1162" s="242"/>
      <c r="M1162" s="243"/>
      <c r="N1162" s="244"/>
      <c r="O1162" s="244"/>
      <c r="P1162" s="244"/>
      <c r="Q1162" s="244"/>
      <c r="R1162" s="244"/>
      <c r="S1162" s="244"/>
      <c r="T1162" s="245"/>
      <c r="U1162" s="13"/>
      <c r="V1162" s="13"/>
      <c r="W1162" s="13"/>
      <c r="X1162" s="13"/>
      <c r="Y1162" s="13"/>
      <c r="Z1162" s="13"/>
      <c r="AA1162" s="13"/>
      <c r="AB1162" s="13"/>
      <c r="AC1162" s="13"/>
      <c r="AD1162" s="13"/>
      <c r="AE1162" s="13"/>
      <c r="AT1162" s="246" t="s">
        <v>181</v>
      </c>
      <c r="AU1162" s="246" t="s">
        <v>87</v>
      </c>
      <c r="AV1162" s="13" t="s">
        <v>85</v>
      </c>
      <c r="AW1162" s="13" t="s">
        <v>38</v>
      </c>
      <c r="AX1162" s="13" t="s">
        <v>77</v>
      </c>
      <c r="AY1162" s="246" t="s">
        <v>167</v>
      </c>
    </row>
    <row r="1163" s="14" customFormat="1">
      <c r="A1163" s="14"/>
      <c r="B1163" s="247"/>
      <c r="C1163" s="248"/>
      <c r="D1163" s="232" t="s">
        <v>181</v>
      </c>
      <c r="E1163" s="249" t="s">
        <v>40</v>
      </c>
      <c r="F1163" s="250" t="s">
        <v>1293</v>
      </c>
      <c r="G1163" s="248"/>
      <c r="H1163" s="251">
        <v>14.438000000000001</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181</v>
      </c>
      <c r="AU1163" s="257" t="s">
        <v>87</v>
      </c>
      <c r="AV1163" s="14" t="s">
        <v>87</v>
      </c>
      <c r="AW1163" s="14" t="s">
        <v>38</v>
      </c>
      <c r="AX1163" s="14" t="s">
        <v>77</v>
      </c>
      <c r="AY1163" s="257" t="s">
        <v>167</v>
      </c>
    </row>
    <row r="1164" s="13" customFormat="1">
      <c r="A1164" s="13"/>
      <c r="B1164" s="237"/>
      <c r="C1164" s="238"/>
      <c r="D1164" s="232" t="s">
        <v>181</v>
      </c>
      <c r="E1164" s="239" t="s">
        <v>40</v>
      </c>
      <c r="F1164" s="240" t="s">
        <v>210</v>
      </c>
      <c r="G1164" s="238"/>
      <c r="H1164" s="239" t="s">
        <v>40</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181</v>
      </c>
      <c r="AU1164" s="246" t="s">
        <v>87</v>
      </c>
      <c r="AV1164" s="13" t="s">
        <v>85</v>
      </c>
      <c r="AW1164" s="13" t="s">
        <v>38</v>
      </c>
      <c r="AX1164" s="13" t="s">
        <v>77</v>
      </c>
      <c r="AY1164" s="246" t="s">
        <v>167</v>
      </c>
    </row>
    <row r="1165" s="14" customFormat="1">
      <c r="A1165" s="14"/>
      <c r="B1165" s="247"/>
      <c r="C1165" s="248"/>
      <c r="D1165" s="232" t="s">
        <v>181</v>
      </c>
      <c r="E1165" s="249" t="s">
        <v>40</v>
      </c>
      <c r="F1165" s="250" t="s">
        <v>1294</v>
      </c>
      <c r="G1165" s="248"/>
      <c r="H1165" s="251">
        <v>11.531000000000001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181</v>
      </c>
      <c r="AU1165" s="257" t="s">
        <v>87</v>
      </c>
      <c r="AV1165" s="14" t="s">
        <v>87</v>
      </c>
      <c r="AW1165" s="14" t="s">
        <v>38</v>
      </c>
      <c r="AX1165" s="14" t="s">
        <v>77</v>
      </c>
      <c r="AY1165" s="257" t="s">
        <v>167</v>
      </c>
    </row>
    <row r="1166" s="15" customFormat="1">
      <c r="A1166" s="15"/>
      <c r="B1166" s="258"/>
      <c r="C1166" s="259"/>
      <c r="D1166" s="232" t="s">
        <v>181</v>
      </c>
      <c r="E1166" s="260" t="s">
        <v>40</v>
      </c>
      <c r="F1166" s="261" t="s">
        <v>184</v>
      </c>
      <c r="G1166" s="259"/>
      <c r="H1166" s="262">
        <v>30.111999999999998</v>
      </c>
      <c r="I1166" s="263"/>
      <c r="J1166" s="259"/>
      <c r="K1166" s="259"/>
      <c r="L1166" s="264"/>
      <c r="M1166" s="265"/>
      <c r="N1166" s="266"/>
      <c r="O1166" s="266"/>
      <c r="P1166" s="266"/>
      <c r="Q1166" s="266"/>
      <c r="R1166" s="266"/>
      <c r="S1166" s="266"/>
      <c r="T1166" s="267"/>
      <c r="U1166" s="15"/>
      <c r="V1166" s="15"/>
      <c r="W1166" s="15"/>
      <c r="X1166" s="15"/>
      <c r="Y1166" s="15"/>
      <c r="Z1166" s="15"/>
      <c r="AA1166" s="15"/>
      <c r="AB1166" s="15"/>
      <c r="AC1166" s="15"/>
      <c r="AD1166" s="15"/>
      <c r="AE1166" s="15"/>
      <c r="AT1166" s="268" t="s">
        <v>181</v>
      </c>
      <c r="AU1166" s="268" t="s">
        <v>87</v>
      </c>
      <c r="AV1166" s="15" t="s">
        <v>175</v>
      </c>
      <c r="AW1166" s="15" t="s">
        <v>38</v>
      </c>
      <c r="AX1166" s="15" t="s">
        <v>85</v>
      </c>
      <c r="AY1166" s="268" t="s">
        <v>167</v>
      </c>
    </row>
    <row r="1167" s="2" customFormat="1" ht="24" customHeight="1">
      <c r="A1167" s="39"/>
      <c r="B1167" s="40"/>
      <c r="C1167" s="219" t="s">
        <v>1300</v>
      </c>
      <c r="D1167" s="219" t="s">
        <v>170</v>
      </c>
      <c r="E1167" s="220" t="s">
        <v>1301</v>
      </c>
      <c r="F1167" s="221" t="s">
        <v>1302</v>
      </c>
      <c r="G1167" s="222" t="s">
        <v>173</v>
      </c>
      <c r="H1167" s="223">
        <v>30.111999999999998</v>
      </c>
      <c r="I1167" s="224"/>
      <c r="J1167" s="225">
        <f>ROUND(I1167*H1167,2)</f>
        <v>0</v>
      </c>
      <c r="K1167" s="221" t="s">
        <v>174</v>
      </c>
      <c r="L1167" s="45"/>
      <c r="M1167" s="226" t="s">
        <v>40</v>
      </c>
      <c r="N1167" s="227" t="s">
        <v>48</v>
      </c>
      <c r="O1167" s="85"/>
      <c r="P1167" s="228">
        <f>O1167*H1167</f>
        <v>0</v>
      </c>
      <c r="Q1167" s="228">
        <v>0.00025999999999999998</v>
      </c>
      <c r="R1167" s="228">
        <f>Q1167*H1167</f>
        <v>0.0078291199999999984</v>
      </c>
      <c r="S1167" s="228">
        <v>0</v>
      </c>
      <c r="T1167" s="229">
        <f>S1167*H1167</f>
        <v>0</v>
      </c>
      <c r="U1167" s="39"/>
      <c r="V1167" s="39"/>
      <c r="W1167" s="39"/>
      <c r="X1167" s="39"/>
      <c r="Y1167" s="39"/>
      <c r="Z1167" s="39"/>
      <c r="AA1167" s="39"/>
      <c r="AB1167" s="39"/>
      <c r="AC1167" s="39"/>
      <c r="AD1167" s="39"/>
      <c r="AE1167" s="39"/>
      <c r="AR1167" s="230" t="s">
        <v>301</v>
      </c>
      <c r="AT1167" s="230" t="s">
        <v>170</v>
      </c>
      <c r="AU1167" s="230" t="s">
        <v>87</v>
      </c>
      <c r="AY1167" s="18" t="s">
        <v>167</v>
      </c>
      <c r="BE1167" s="231">
        <f>IF(N1167="základní",J1167,0)</f>
        <v>0</v>
      </c>
      <c r="BF1167" s="231">
        <f>IF(N1167="snížená",J1167,0)</f>
        <v>0</v>
      </c>
      <c r="BG1167" s="231">
        <f>IF(N1167="zákl. přenesená",J1167,0)</f>
        <v>0</v>
      </c>
      <c r="BH1167" s="231">
        <f>IF(N1167="sníž. přenesená",J1167,0)</f>
        <v>0</v>
      </c>
      <c r="BI1167" s="231">
        <f>IF(N1167="nulová",J1167,0)</f>
        <v>0</v>
      </c>
      <c r="BJ1167" s="18" t="s">
        <v>85</v>
      </c>
      <c r="BK1167" s="231">
        <f>ROUND(I1167*H1167,2)</f>
        <v>0</v>
      </c>
      <c r="BL1167" s="18" t="s">
        <v>301</v>
      </c>
      <c r="BM1167" s="230" t="s">
        <v>1303</v>
      </c>
    </row>
    <row r="1168" s="2" customFormat="1">
      <c r="A1168" s="39"/>
      <c r="B1168" s="40"/>
      <c r="C1168" s="41"/>
      <c r="D1168" s="232" t="s">
        <v>177</v>
      </c>
      <c r="E1168" s="41"/>
      <c r="F1168" s="233" t="s">
        <v>1304</v>
      </c>
      <c r="G1168" s="41"/>
      <c r="H1168" s="41"/>
      <c r="I1168" s="137"/>
      <c r="J1168" s="41"/>
      <c r="K1168" s="41"/>
      <c r="L1168" s="45"/>
      <c r="M1168" s="234"/>
      <c r="N1168" s="235"/>
      <c r="O1168" s="85"/>
      <c r="P1168" s="85"/>
      <c r="Q1168" s="85"/>
      <c r="R1168" s="85"/>
      <c r="S1168" s="85"/>
      <c r="T1168" s="86"/>
      <c r="U1168" s="39"/>
      <c r="V1168" s="39"/>
      <c r="W1168" s="39"/>
      <c r="X1168" s="39"/>
      <c r="Y1168" s="39"/>
      <c r="Z1168" s="39"/>
      <c r="AA1168" s="39"/>
      <c r="AB1168" s="39"/>
      <c r="AC1168" s="39"/>
      <c r="AD1168" s="39"/>
      <c r="AE1168" s="39"/>
      <c r="AT1168" s="18" t="s">
        <v>177</v>
      </c>
      <c r="AU1168" s="18" t="s">
        <v>87</v>
      </c>
    </row>
    <row r="1169" s="13" customFormat="1">
      <c r="A1169" s="13"/>
      <c r="B1169" s="237"/>
      <c r="C1169" s="238"/>
      <c r="D1169" s="232" t="s">
        <v>181</v>
      </c>
      <c r="E1169" s="239" t="s">
        <v>40</v>
      </c>
      <c r="F1169" s="240" t="s">
        <v>203</v>
      </c>
      <c r="G1169" s="238"/>
      <c r="H1169" s="239" t="s">
        <v>40</v>
      </c>
      <c r="I1169" s="241"/>
      <c r="J1169" s="238"/>
      <c r="K1169" s="238"/>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181</v>
      </c>
      <c r="AU1169" s="246" t="s">
        <v>87</v>
      </c>
      <c r="AV1169" s="13" t="s">
        <v>85</v>
      </c>
      <c r="AW1169" s="13" t="s">
        <v>38</v>
      </c>
      <c r="AX1169" s="13" t="s">
        <v>77</v>
      </c>
      <c r="AY1169" s="246" t="s">
        <v>167</v>
      </c>
    </row>
    <row r="1170" s="14" customFormat="1">
      <c r="A1170" s="14"/>
      <c r="B1170" s="247"/>
      <c r="C1170" s="248"/>
      <c r="D1170" s="232" t="s">
        <v>181</v>
      </c>
      <c r="E1170" s="249" t="s">
        <v>40</v>
      </c>
      <c r="F1170" s="250" t="s">
        <v>1290</v>
      </c>
      <c r="G1170" s="248"/>
      <c r="H1170" s="251">
        <v>1.6779999999999999</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181</v>
      </c>
      <c r="AU1170" s="257" t="s">
        <v>87</v>
      </c>
      <c r="AV1170" s="14" t="s">
        <v>87</v>
      </c>
      <c r="AW1170" s="14" t="s">
        <v>38</v>
      </c>
      <c r="AX1170" s="14" t="s">
        <v>77</v>
      </c>
      <c r="AY1170" s="257" t="s">
        <v>167</v>
      </c>
    </row>
    <row r="1171" s="14" customFormat="1">
      <c r="A1171" s="14"/>
      <c r="B1171" s="247"/>
      <c r="C1171" s="248"/>
      <c r="D1171" s="232" t="s">
        <v>181</v>
      </c>
      <c r="E1171" s="249" t="s">
        <v>40</v>
      </c>
      <c r="F1171" s="250" t="s">
        <v>1291</v>
      </c>
      <c r="G1171" s="248"/>
      <c r="H1171" s="251">
        <v>0.45000000000000001</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181</v>
      </c>
      <c r="AU1171" s="257" t="s">
        <v>87</v>
      </c>
      <c r="AV1171" s="14" t="s">
        <v>87</v>
      </c>
      <c r="AW1171" s="14" t="s">
        <v>38</v>
      </c>
      <c r="AX1171" s="14" t="s">
        <v>77</v>
      </c>
      <c r="AY1171" s="257" t="s">
        <v>167</v>
      </c>
    </row>
    <row r="1172" s="13" customFormat="1">
      <c r="A1172" s="13"/>
      <c r="B1172" s="237"/>
      <c r="C1172" s="238"/>
      <c r="D1172" s="232" t="s">
        <v>181</v>
      </c>
      <c r="E1172" s="239" t="s">
        <v>40</v>
      </c>
      <c r="F1172" s="240" t="s">
        <v>206</v>
      </c>
      <c r="G1172" s="238"/>
      <c r="H1172" s="239" t="s">
        <v>40</v>
      </c>
      <c r="I1172" s="241"/>
      <c r="J1172" s="238"/>
      <c r="K1172" s="238"/>
      <c r="L1172" s="242"/>
      <c r="M1172" s="243"/>
      <c r="N1172" s="244"/>
      <c r="O1172" s="244"/>
      <c r="P1172" s="244"/>
      <c r="Q1172" s="244"/>
      <c r="R1172" s="244"/>
      <c r="S1172" s="244"/>
      <c r="T1172" s="245"/>
      <c r="U1172" s="13"/>
      <c r="V1172" s="13"/>
      <c r="W1172" s="13"/>
      <c r="X1172" s="13"/>
      <c r="Y1172" s="13"/>
      <c r="Z1172" s="13"/>
      <c r="AA1172" s="13"/>
      <c r="AB1172" s="13"/>
      <c r="AC1172" s="13"/>
      <c r="AD1172" s="13"/>
      <c r="AE1172" s="13"/>
      <c r="AT1172" s="246" t="s">
        <v>181</v>
      </c>
      <c r="AU1172" s="246" t="s">
        <v>87</v>
      </c>
      <c r="AV1172" s="13" t="s">
        <v>85</v>
      </c>
      <c r="AW1172" s="13" t="s">
        <v>38</v>
      </c>
      <c r="AX1172" s="13" t="s">
        <v>77</v>
      </c>
      <c r="AY1172" s="246" t="s">
        <v>167</v>
      </c>
    </row>
    <row r="1173" s="14" customFormat="1">
      <c r="A1173" s="14"/>
      <c r="B1173" s="247"/>
      <c r="C1173" s="248"/>
      <c r="D1173" s="232" t="s">
        <v>181</v>
      </c>
      <c r="E1173" s="249" t="s">
        <v>40</v>
      </c>
      <c r="F1173" s="250" t="s">
        <v>1292</v>
      </c>
      <c r="G1173" s="248"/>
      <c r="H1173" s="251">
        <v>2.0150000000000001</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181</v>
      </c>
      <c r="AU1173" s="257" t="s">
        <v>87</v>
      </c>
      <c r="AV1173" s="14" t="s">
        <v>87</v>
      </c>
      <c r="AW1173" s="14" t="s">
        <v>38</v>
      </c>
      <c r="AX1173" s="14" t="s">
        <v>77</v>
      </c>
      <c r="AY1173" s="257" t="s">
        <v>167</v>
      </c>
    </row>
    <row r="1174" s="13" customFormat="1">
      <c r="A1174" s="13"/>
      <c r="B1174" s="237"/>
      <c r="C1174" s="238"/>
      <c r="D1174" s="232" t="s">
        <v>181</v>
      </c>
      <c r="E1174" s="239" t="s">
        <v>40</v>
      </c>
      <c r="F1174" s="240" t="s">
        <v>208</v>
      </c>
      <c r="G1174" s="238"/>
      <c r="H1174" s="239" t="s">
        <v>40</v>
      </c>
      <c r="I1174" s="241"/>
      <c r="J1174" s="238"/>
      <c r="K1174" s="238"/>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181</v>
      </c>
      <c r="AU1174" s="246" t="s">
        <v>87</v>
      </c>
      <c r="AV1174" s="13" t="s">
        <v>85</v>
      </c>
      <c r="AW1174" s="13" t="s">
        <v>38</v>
      </c>
      <c r="AX1174" s="13" t="s">
        <v>77</v>
      </c>
      <c r="AY1174" s="246" t="s">
        <v>167</v>
      </c>
    </row>
    <row r="1175" s="14" customFormat="1">
      <c r="A1175" s="14"/>
      <c r="B1175" s="247"/>
      <c r="C1175" s="248"/>
      <c r="D1175" s="232" t="s">
        <v>181</v>
      </c>
      <c r="E1175" s="249" t="s">
        <v>40</v>
      </c>
      <c r="F1175" s="250" t="s">
        <v>1293</v>
      </c>
      <c r="G1175" s="248"/>
      <c r="H1175" s="251">
        <v>14.438000000000001</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181</v>
      </c>
      <c r="AU1175" s="257" t="s">
        <v>87</v>
      </c>
      <c r="AV1175" s="14" t="s">
        <v>87</v>
      </c>
      <c r="AW1175" s="14" t="s">
        <v>38</v>
      </c>
      <c r="AX1175" s="14" t="s">
        <v>77</v>
      </c>
      <c r="AY1175" s="257" t="s">
        <v>167</v>
      </c>
    </row>
    <row r="1176" s="13" customFormat="1">
      <c r="A1176" s="13"/>
      <c r="B1176" s="237"/>
      <c r="C1176" s="238"/>
      <c r="D1176" s="232" t="s">
        <v>181</v>
      </c>
      <c r="E1176" s="239" t="s">
        <v>40</v>
      </c>
      <c r="F1176" s="240" t="s">
        <v>210</v>
      </c>
      <c r="G1176" s="238"/>
      <c r="H1176" s="239" t="s">
        <v>40</v>
      </c>
      <c r="I1176" s="241"/>
      <c r="J1176" s="238"/>
      <c r="K1176" s="238"/>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181</v>
      </c>
      <c r="AU1176" s="246" t="s">
        <v>87</v>
      </c>
      <c r="AV1176" s="13" t="s">
        <v>85</v>
      </c>
      <c r="AW1176" s="13" t="s">
        <v>38</v>
      </c>
      <c r="AX1176" s="13" t="s">
        <v>77</v>
      </c>
      <c r="AY1176" s="246" t="s">
        <v>167</v>
      </c>
    </row>
    <row r="1177" s="14" customFormat="1">
      <c r="A1177" s="14"/>
      <c r="B1177" s="247"/>
      <c r="C1177" s="248"/>
      <c r="D1177" s="232" t="s">
        <v>181</v>
      </c>
      <c r="E1177" s="249" t="s">
        <v>40</v>
      </c>
      <c r="F1177" s="250" t="s">
        <v>1294</v>
      </c>
      <c r="G1177" s="248"/>
      <c r="H1177" s="251">
        <v>11.531000000000001</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181</v>
      </c>
      <c r="AU1177" s="257" t="s">
        <v>87</v>
      </c>
      <c r="AV1177" s="14" t="s">
        <v>87</v>
      </c>
      <c r="AW1177" s="14" t="s">
        <v>38</v>
      </c>
      <c r="AX1177" s="14" t="s">
        <v>77</v>
      </c>
      <c r="AY1177" s="257" t="s">
        <v>167</v>
      </c>
    </row>
    <row r="1178" s="15" customFormat="1">
      <c r="A1178" s="15"/>
      <c r="B1178" s="258"/>
      <c r="C1178" s="259"/>
      <c r="D1178" s="232" t="s">
        <v>181</v>
      </c>
      <c r="E1178" s="260" t="s">
        <v>40</v>
      </c>
      <c r="F1178" s="261" t="s">
        <v>184</v>
      </c>
      <c r="G1178" s="259"/>
      <c r="H1178" s="262">
        <v>30.111999999999998</v>
      </c>
      <c r="I1178" s="263"/>
      <c r="J1178" s="259"/>
      <c r="K1178" s="259"/>
      <c r="L1178" s="264"/>
      <c r="M1178" s="265"/>
      <c r="N1178" s="266"/>
      <c r="O1178" s="266"/>
      <c r="P1178" s="266"/>
      <c r="Q1178" s="266"/>
      <c r="R1178" s="266"/>
      <c r="S1178" s="266"/>
      <c r="T1178" s="267"/>
      <c r="U1178" s="15"/>
      <c r="V1178" s="15"/>
      <c r="W1178" s="15"/>
      <c r="X1178" s="15"/>
      <c r="Y1178" s="15"/>
      <c r="Z1178" s="15"/>
      <c r="AA1178" s="15"/>
      <c r="AB1178" s="15"/>
      <c r="AC1178" s="15"/>
      <c r="AD1178" s="15"/>
      <c r="AE1178" s="15"/>
      <c r="AT1178" s="268" t="s">
        <v>181</v>
      </c>
      <c r="AU1178" s="268" t="s">
        <v>87</v>
      </c>
      <c r="AV1178" s="15" t="s">
        <v>175</v>
      </c>
      <c r="AW1178" s="15" t="s">
        <v>38</v>
      </c>
      <c r="AX1178" s="15" t="s">
        <v>85</v>
      </c>
      <c r="AY1178" s="268" t="s">
        <v>167</v>
      </c>
    </row>
    <row r="1179" s="2" customFormat="1" ht="24" customHeight="1">
      <c r="A1179" s="39"/>
      <c r="B1179" s="40"/>
      <c r="C1179" s="219" t="s">
        <v>1305</v>
      </c>
      <c r="D1179" s="219" t="s">
        <v>170</v>
      </c>
      <c r="E1179" s="220" t="s">
        <v>1306</v>
      </c>
      <c r="F1179" s="221" t="s">
        <v>1307</v>
      </c>
      <c r="G1179" s="222" t="s">
        <v>173</v>
      </c>
      <c r="H1179" s="223">
        <v>30.111999999999998</v>
      </c>
      <c r="I1179" s="224"/>
      <c r="J1179" s="225">
        <f>ROUND(I1179*H1179,2)</f>
        <v>0</v>
      </c>
      <c r="K1179" s="221" t="s">
        <v>174</v>
      </c>
      <c r="L1179" s="45"/>
      <c r="M1179" s="226" t="s">
        <v>40</v>
      </c>
      <c r="N1179" s="227" t="s">
        <v>48</v>
      </c>
      <c r="O1179" s="85"/>
      <c r="P1179" s="228">
        <f>O1179*H1179</f>
        <v>0</v>
      </c>
      <c r="Q1179" s="228">
        <v>3.0000000000000001E-05</v>
      </c>
      <c r="R1179" s="228">
        <f>Q1179*H1179</f>
        <v>0.00090335999999999997</v>
      </c>
      <c r="S1179" s="228">
        <v>0</v>
      </c>
      <c r="T1179" s="229">
        <f>S1179*H1179</f>
        <v>0</v>
      </c>
      <c r="U1179" s="39"/>
      <c r="V1179" s="39"/>
      <c r="W1179" s="39"/>
      <c r="X1179" s="39"/>
      <c r="Y1179" s="39"/>
      <c r="Z1179" s="39"/>
      <c r="AA1179" s="39"/>
      <c r="AB1179" s="39"/>
      <c r="AC1179" s="39"/>
      <c r="AD1179" s="39"/>
      <c r="AE1179" s="39"/>
      <c r="AR1179" s="230" t="s">
        <v>301</v>
      </c>
      <c r="AT1179" s="230" t="s">
        <v>170</v>
      </c>
      <c r="AU1179" s="230" t="s">
        <v>87</v>
      </c>
      <c r="AY1179" s="18" t="s">
        <v>167</v>
      </c>
      <c r="BE1179" s="231">
        <f>IF(N1179="základní",J1179,0)</f>
        <v>0</v>
      </c>
      <c r="BF1179" s="231">
        <f>IF(N1179="snížená",J1179,0)</f>
        <v>0</v>
      </c>
      <c r="BG1179" s="231">
        <f>IF(N1179="zákl. přenesená",J1179,0)</f>
        <v>0</v>
      </c>
      <c r="BH1179" s="231">
        <f>IF(N1179="sníž. přenesená",J1179,0)</f>
        <v>0</v>
      </c>
      <c r="BI1179" s="231">
        <f>IF(N1179="nulová",J1179,0)</f>
        <v>0</v>
      </c>
      <c r="BJ1179" s="18" t="s">
        <v>85</v>
      </c>
      <c r="BK1179" s="231">
        <f>ROUND(I1179*H1179,2)</f>
        <v>0</v>
      </c>
      <c r="BL1179" s="18" t="s">
        <v>301</v>
      </c>
      <c r="BM1179" s="230" t="s">
        <v>1308</v>
      </c>
    </row>
    <row r="1180" s="2" customFormat="1">
      <c r="A1180" s="39"/>
      <c r="B1180" s="40"/>
      <c r="C1180" s="41"/>
      <c r="D1180" s="232" t="s">
        <v>177</v>
      </c>
      <c r="E1180" s="41"/>
      <c r="F1180" s="233" t="s">
        <v>1309</v>
      </c>
      <c r="G1180" s="41"/>
      <c r="H1180" s="41"/>
      <c r="I1180" s="137"/>
      <c r="J1180" s="41"/>
      <c r="K1180" s="41"/>
      <c r="L1180" s="45"/>
      <c r="M1180" s="234"/>
      <c r="N1180" s="235"/>
      <c r="O1180" s="85"/>
      <c r="P1180" s="85"/>
      <c r="Q1180" s="85"/>
      <c r="R1180" s="85"/>
      <c r="S1180" s="85"/>
      <c r="T1180" s="86"/>
      <c r="U1180" s="39"/>
      <c r="V1180" s="39"/>
      <c r="W1180" s="39"/>
      <c r="X1180" s="39"/>
      <c r="Y1180" s="39"/>
      <c r="Z1180" s="39"/>
      <c r="AA1180" s="39"/>
      <c r="AB1180" s="39"/>
      <c r="AC1180" s="39"/>
      <c r="AD1180" s="39"/>
      <c r="AE1180" s="39"/>
      <c r="AT1180" s="18" t="s">
        <v>177</v>
      </c>
      <c r="AU1180" s="18" t="s">
        <v>87</v>
      </c>
    </row>
    <row r="1181" s="13" customFormat="1">
      <c r="A1181" s="13"/>
      <c r="B1181" s="237"/>
      <c r="C1181" s="238"/>
      <c r="D1181" s="232" t="s">
        <v>181</v>
      </c>
      <c r="E1181" s="239" t="s">
        <v>40</v>
      </c>
      <c r="F1181" s="240" t="s">
        <v>203</v>
      </c>
      <c r="G1181" s="238"/>
      <c r="H1181" s="239" t="s">
        <v>40</v>
      </c>
      <c r="I1181" s="241"/>
      <c r="J1181" s="238"/>
      <c r="K1181" s="238"/>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181</v>
      </c>
      <c r="AU1181" s="246" t="s">
        <v>87</v>
      </c>
      <c r="AV1181" s="13" t="s">
        <v>85</v>
      </c>
      <c r="AW1181" s="13" t="s">
        <v>38</v>
      </c>
      <c r="AX1181" s="13" t="s">
        <v>77</v>
      </c>
      <c r="AY1181" s="246" t="s">
        <v>167</v>
      </c>
    </row>
    <row r="1182" s="14" customFormat="1">
      <c r="A1182" s="14"/>
      <c r="B1182" s="247"/>
      <c r="C1182" s="248"/>
      <c r="D1182" s="232" t="s">
        <v>181</v>
      </c>
      <c r="E1182" s="249" t="s">
        <v>40</v>
      </c>
      <c r="F1182" s="250" t="s">
        <v>1290</v>
      </c>
      <c r="G1182" s="248"/>
      <c r="H1182" s="251">
        <v>1.6779999999999999</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181</v>
      </c>
      <c r="AU1182" s="257" t="s">
        <v>87</v>
      </c>
      <c r="AV1182" s="14" t="s">
        <v>87</v>
      </c>
      <c r="AW1182" s="14" t="s">
        <v>38</v>
      </c>
      <c r="AX1182" s="14" t="s">
        <v>77</v>
      </c>
      <c r="AY1182" s="257" t="s">
        <v>167</v>
      </c>
    </row>
    <row r="1183" s="14" customFormat="1">
      <c r="A1183" s="14"/>
      <c r="B1183" s="247"/>
      <c r="C1183" s="248"/>
      <c r="D1183" s="232" t="s">
        <v>181</v>
      </c>
      <c r="E1183" s="249" t="s">
        <v>40</v>
      </c>
      <c r="F1183" s="250" t="s">
        <v>1291</v>
      </c>
      <c r="G1183" s="248"/>
      <c r="H1183" s="251">
        <v>0.45000000000000001</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181</v>
      </c>
      <c r="AU1183" s="257" t="s">
        <v>87</v>
      </c>
      <c r="AV1183" s="14" t="s">
        <v>87</v>
      </c>
      <c r="AW1183" s="14" t="s">
        <v>38</v>
      </c>
      <c r="AX1183" s="14" t="s">
        <v>77</v>
      </c>
      <c r="AY1183" s="257" t="s">
        <v>167</v>
      </c>
    </row>
    <row r="1184" s="13" customFormat="1">
      <c r="A1184" s="13"/>
      <c r="B1184" s="237"/>
      <c r="C1184" s="238"/>
      <c r="D1184" s="232" t="s">
        <v>181</v>
      </c>
      <c r="E1184" s="239" t="s">
        <v>40</v>
      </c>
      <c r="F1184" s="240" t="s">
        <v>206</v>
      </c>
      <c r="G1184" s="238"/>
      <c r="H1184" s="239" t="s">
        <v>40</v>
      </c>
      <c r="I1184" s="241"/>
      <c r="J1184" s="238"/>
      <c r="K1184" s="238"/>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181</v>
      </c>
      <c r="AU1184" s="246" t="s">
        <v>87</v>
      </c>
      <c r="AV1184" s="13" t="s">
        <v>85</v>
      </c>
      <c r="AW1184" s="13" t="s">
        <v>38</v>
      </c>
      <c r="AX1184" s="13" t="s">
        <v>77</v>
      </c>
      <c r="AY1184" s="246" t="s">
        <v>167</v>
      </c>
    </row>
    <row r="1185" s="14" customFormat="1">
      <c r="A1185" s="14"/>
      <c r="B1185" s="247"/>
      <c r="C1185" s="248"/>
      <c r="D1185" s="232" t="s">
        <v>181</v>
      </c>
      <c r="E1185" s="249" t="s">
        <v>40</v>
      </c>
      <c r="F1185" s="250" t="s">
        <v>1292</v>
      </c>
      <c r="G1185" s="248"/>
      <c r="H1185" s="251">
        <v>2.0150000000000001</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181</v>
      </c>
      <c r="AU1185" s="257" t="s">
        <v>87</v>
      </c>
      <c r="AV1185" s="14" t="s">
        <v>87</v>
      </c>
      <c r="AW1185" s="14" t="s">
        <v>38</v>
      </c>
      <c r="AX1185" s="14" t="s">
        <v>77</v>
      </c>
      <c r="AY1185" s="257" t="s">
        <v>167</v>
      </c>
    </row>
    <row r="1186" s="13" customFormat="1">
      <c r="A1186" s="13"/>
      <c r="B1186" s="237"/>
      <c r="C1186" s="238"/>
      <c r="D1186" s="232" t="s">
        <v>181</v>
      </c>
      <c r="E1186" s="239" t="s">
        <v>40</v>
      </c>
      <c r="F1186" s="240" t="s">
        <v>208</v>
      </c>
      <c r="G1186" s="238"/>
      <c r="H1186" s="239" t="s">
        <v>40</v>
      </c>
      <c r="I1186" s="241"/>
      <c r="J1186" s="238"/>
      <c r="K1186" s="238"/>
      <c r="L1186" s="242"/>
      <c r="M1186" s="243"/>
      <c r="N1186" s="244"/>
      <c r="O1186" s="244"/>
      <c r="P1186" s="244"/>
      <c r="Q1186" s="244"/>
      <c r="R1186" s="244"/>
      <c r="S1186" s="244"/>
      <c r="T1186" s="245"/>
      <c r="U1186" s="13"/>
      <c r="V1186" s="13"/>
      <c r="W1186" s="13"/>
      <c r="X1186" s="13"/>
      <c r="Y1186" s="13"/>
      <c r="Z1186" s="13"/>
      <c r="AA1186" s="13"/>
      <c r="AB1186" s="13"/>
      <c r="AC1186" s="13"/>
      <c r="AD1186" s="13"/>
      <c r="AE1186" s="13"/>
      <c r="AT1186" s="246" t="s">
        <v>181</v>
      </c>
      <c r="AU1186" s="246" t="s">
        <v>87</v>
      </c>
      <c r="AV1186" s="13" t="s">
        <v>85</v>
      </c>
      <c r="AW1186" s="13" t="s">
        <v>38</v>
      </c>
      <c r="AX1186" s="13" t="s">
        <v>77</v>
      </c>
      <c r="AY1186" s="246" t="s">
        <v>167</v>
      </c>
    </row>
    <row r="1187" s="14" customFormat="1">
      <c r="A1187" s="14"/>
      <c r="B1187" s="247"/>
      <c r="C1187" s="248"/>
      <c r="D1187" s="232" t="s">
        <v>181</v>
      </c>
      <c r="E1187" s="249" t="s">
        <v>40</v>
      </c>
      <c r="F1187" s="250" t="s">
        <v>1293</v>
      </c>
      <c r="G1187" s="248"/>
      <c r="H1187" s="251">
        <v>14.438000000000001</v>
      </c>
      <c r="I1187" s="252"/>
      <c r="J1187" s="248"/>
      <c r="K1187" s="248"/>
      <c r="L1187" s="253"/>
      <c r="M1187" s="254"/>
      <c r="N1187" s="255"/>
      <c r="O1187" s="255"/>
      <c r="P1187" s="255"/>
      <c r="Q1187" s="255"/>
      <c r="R1187" s="255"/>
      <c r="S1187" s="255"/>
      <c r="T1187" s="256"/>
      <c r="U1187" s="14"/>
      <c r="V1187" s="14"/>
      <c r="W1187" s="14"/>
      <c r="X1187" s="14"/>
      <c r="Y1187" s="14"/>
      <c r="Z1187" s="14"/>
      <c r="AA1187" s="14"/>
      <c r="AB1187" s="14"/>
      <c r="AC1187" s="14"/>
      <c r="AD1187" s="14"/>
      <c r="AE1187" s="14"/>
      <c r="AT1187" s="257" t="s">
        <v>181</v>
      </c>
      <c r="AU1187" s="257" t="s">
        <v>87</v>
      </c>
      <c r="AV1187" s="14" t="s">
        <v>87</v>
      </c>
      <c r="AW1187" s="14" t="s">
        <v>38</v>
      </c>
      <c r="AX1187" s="14" t="s">
        <v>77</v>
      </c>
      <c r="AY1187" s="257" t="s">
        <v>167</v>
      </c>
    </row>
    <row r="1188" s="13" customFormat="1">
      <c r="A1188" s="13"/>
      <c r="B1188" s="237"/>
      <c r="C1188" s="238"/>
      <c r="D1188" s="232" t="s">
        <v>181</v>
      </c>
      <c r="E1188" s="239" t="s">
        <v>40</v>
      </c>
      <c r="F1188" s="240" t="s">
        <v>210</v>
      </c>
      <c r="G1188" s="238"/>
      <c r="H1188" s="239" t="s">
        <v>40</v>
      </c>
      <c r="I1188" s="241"/>
      <c r="J1188" s="238"/>
      <c r="K1188" s="238"/>
      <c r="L1188" s="242"/>
      <c r="M1188" s="243"/>
      <c r="N1188" s="244"/>
      <c r="O1188" s="244"/>
      <c r="P1188" s="244"/>
      <c r="Q1188" s="244"/>
      <c r="R1188" s="244"/>
      <c r="S1188" s="244"/>
      <c r="T1188" s="245"/>
      <c r="U1188" s="13"/>
      <c r="V1188" s="13"/>
      <c r="W1188" s="13"/>
      <c r="X1188" s="13"/>
      <c r="Y1188" s="13"/>
      <c r="Z1188" s="13"/>
      <c r="AA1188" s="13"/>
      <c r="AB1188" s="13"/>
      <c r="AC1188" s="13"/>
      <c r="AD1188" s="13"/>
      <c r="AE1188" s="13"/>
      <c r="AT1188" s="246" t="s">
        <v>181</v>
      </c>
      <c r="AU1188" s="246" t="s">
        <v>87</v>
      </c>
      <c r="AV1188" s="13" t="s">
        <v>85</v>
      </c>
      <c r="AW1188" s="13" t="s">
        <v>38</v>
      </c>
      <c r="AX1188" s="13" t="s">
        <v>77</v>
      </c>
      <c r="AY1188" s="246" t="s">
        <v>167</v>
      </c>
    </row>
    <row r="1189" s="14" customFormat="1">
      <c r="A1189" s="14"/>
      <c r="B1189" s="247"/>
      <c r="C1189" s="248"/>
      <c r="D1189" s="232" t="s">
        <v>181</v>
      </c>
      <c r="E1189" s="249" t="s">
        <v>40</v>
      </c>
      <c r="F1189" s="250" t="s">
        <v>1294</v>
      </c>
      <c r="G1189" s="248"/>
      <c r="H1189" s="251">
        <v>11.531000000000001</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181</v>
      </c>
      <c r="AU1189" s="257" t="s">
        <v>87</v>
      </c>
      <c r="AV1189" s="14" t="s">
        <v>87</v>
      </c>
      <c r="AW1189" s="14" t="s">
        <v>38</v>
      </c>
      <c r="AX1189" s="14" t="s">
        <v>77</v>
      </c>
      <c r="AY1189" s="257" t="s">
        <v>167</v>
      </c>
    </row>
    <row r="1190" s="15" customFormat="1">
      <c r="A1190" s="15"/>
      <c r="B1190" s="258"/>
      <c r="C1190" s="259"/>
      <c r="D1190" s="232" t="s">
        <v>181</v>
      </c>
      <c r="E1190" s="260" t="s">
        <v>40</v>
      </c>
      <c r="F1190" s="261" t="s">
        <v>184</v>
      </c>
      <c r="G1190" s="259"/>
      <c r="H1190" s="262">
        <v>30.111999999999998</v>
      </c>
      <c r="I1190" s="263"/>
      <c r="J1190" s="259"/>
      <c r="K1190" s="259"/>
      <c r="L1190" s="264"/>
      <c r="M1190" s="279"/>
      <c r="N1190" s="280"/>
      <c r="O1190" s="280"/>
      <c r="P1190" s="280"/>
      <c r="Q1190" s="280"/>
      <c r="R1190" s="280"/>
      <c r="S1190" s="280"/>
      <c r="T1190" s="281"/>
      <c r="U1190" s="15"/>
      <c r="V1190" s="15"/>
      <c r="W1190" s="15"/>
      <c r="X1190" s="15"/>
      <c r="Y1190" s="15"/>
      <c r="Z1190" s="15"/>
      <c r="AA1190" s="15"/>
      <c r="AB1190" s="15"/>
      <c r="AC1190" s="15"/>
      <c r="AD1190" s="15"/>
      <c r="AE1190" s="15"/>
      <c r="AT1190" s="268" t="s">
        <v>181</v>
      </c>
      <c r="AU1190" s="268" t="s">
        <v>87</v>
      </c>
      <c r="AV1190" s="15" t="s">
        <v>175</v>
      </c>
      <c r="AW1190" s="15" t="s">
        <v>38</v>
      </c>
      <c r="AX1190" s="15" t="s">
        <v>85</v>
      </c>
      <c r="AY1190" s="268" t="s">
        <v>167</v>
      </c>
    </row>
    <row r="1191" s="2" customFormat="1" ht="6.96" customHeight="1">
      <c r="A1191" s="39"/>
      <c r="B1191" s="60"/>
      <c r="C1191" s="61"/>
      <c r="D1191" s="61"/>
      <c r="E1191" s="61"/>
      <c r="F1191" s="61"/>
      <c r="G1191" s="61"/>
      <c r="H1191" s="61"/>
      <c r="I1191" s="167"/>
      <c r="J1191" s="61"/>
      <c r="K1191" s="61"/>
      <c r="L1191" s="45"/>
      <c r="M1191" s="39"/>
      <c r="O1191" s="39"/>
      <c r="P1191" s="39"/>
      <c r="Q1191" s="39"/>
      <c r="R1191" s="39"/>
      <c r="S1191" s="39"/>
      <c r="T1191" s="39"/>
      <c r="U1191" s="39"/>
      <c r="V1191" s="39"/>
      <c r="W1191" s="39"/>
      <c r="X1191" s="39"/>
      <c r="Y1191" s="39"/>
      <c r="Z1191" s="39"/>
      <c r="AA1191" s="39"/>
      <c r="AB1191" s="39"/>
      <c r="AC1191" s="39"/>
      <c r="AD1191" s="39"/>
      <c r="AE1191" s="39"/>
    </row>
  </sheetData>
  <sheetProtection sheet="1" autoFilter="0" formatColumns="0" formatRows="0" objects="1" scenarios="1" spinCount="100000" saltValue="+xZQNV/LO2wQ5J0Xy5OZ///ekjLEa/2qfp/K7bVAtWWtPItLYnFvltzKdQxSFH256/9hL7W7SZLYsKPtETrexw==" hashValue="wf/x5SVozb1uYCogu7d4u6/5DdYvc1l6rgDacZOcZ3XT1QYGCH95vzlOSy5Xfa22WF+JLOdFy2T1dz+XE41Q6g==" algorithmName="SHA-512" password="CC35"/>
  <autoFilter ref="C105:K1190"/>
  <mergeCells count="9">
    <mergeCell ref="E7:H7"/>
    <mergeCell ref="E9:H9"/>
    <mergeCell ref="E18:H18"/>
    <mergeCell ref="E27:H27"/>
    <mergeCell ref="E48:H48"/>
    <mergeCell ref="E50:H50"/>
    <mergeCell ref="E96:H96"/>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90</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1310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ROUND((SUM(BE106:BE1196)),  2)</f>
        <v>0</v>
      </c>
      <c r="G33" s="39"/>
      <c r="H33" s="39"/>
      <c r="I33" s="156">
        <v>0.20999999999999999</v>
      </c>
      <c r="J33" s="155">
        <f>ROUND(((SUM(BE106:BE1196))*I33),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ROUND((SUM(BF106:BF1196)),  2)</f>
        <v>0</v>
      </c>
      <c r="G34" s="39"/>
      <c r="H34" s="39"/>
      <c r="I34" s="156">
        <v>0.14999999999999999</v>
      </c>
      <c r="J34" s="155">
        <f>ROUND(((SUM(BF106:BF1196))*I34),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ROUND((SUM(BG106:BG1196)),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ROUND((SUM(BH106:BH1196)),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ROUND((SUM(BI106:BI1196)),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002 - Bytová jednotka č. 3</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J107</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J274</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J393</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J400</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J401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J410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J430</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J470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J594</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J622</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J632</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J647</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J704</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J724</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J791</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J799</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J876</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J884</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J952</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J960</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J1033</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151</v>
      </c>
      <c r="E86" s="187"/>
      <c r="F86" s="187"/>
      <c r="G86" s="187"/>
      <c r="H86" s="187"/>
      <c r="I86" s="188"/>
      <c r="J86" s="189">
        <f>J1054</f>
        <v>0</v>
      </c>
      <c r="K86" s="185"/>
      <c r="L86" s="190"/>
      <c r="S86" s="10"/>
      <c r="T86" s="10"/>
      <c r="U86" s="10"/>
      <c r="V86" s="10"/>
      <c r="W86" s="10"/>
      <c r="X86" s="10"/>
      <c r="Y86" s="10"/>
      <c r="Z86" s="10"/>
      <c r="AA86" s="10"/>
      <c r="AB86" s="10"/>
      <c r="AC86" s="10"/>
      <c r="AD86" s="10"/>
      <c r="AE86" s="10"/>
    </row>
    <row r="87" s="2" customFormat="1" ht="21.84"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6.96" customHeight="1">
      <c r="A88" s="39"/>
      <c r="B88" s="60"/>
      <c r="C88" s="61"/>
      <c r="D88" s="61"/>
      <c r="E88" s="61"/>
      <c r="F88" s="61"/>
      <c r="G88" s="61"/>
      <c r="H88" s="61"/>
      <c r="I88" s="167"/>
      <c r="J88" s="61"/>
      <c r="K88" s="61"/>
      <c r="L88" s="138"/>
      <c r="S88" s="39"/>
      <c r="T88" s="39"/>
      <c r="U88" s="39"/>
      <c r="V88" s="39"/>
      <c r="W88" s="39"/>
      <c r="X88" s="39"/>
      <c r="Y88" s="39"/>
      <c r="Z88" s="39"/>
      <c r="AA88" s="39"/>
      <c r="AB88" s="39"/>
      <c r="AC88" s="39"/>
      <c r="AD88" s="39"/>
      <c r="AE88" s="39"/>
    </row>
    <row r="92" s="2" customFormat="1" ht="6.96" customHeight="1">
      <c r="A92" s="39"/>
      <c r="B92" s="62"/>
      <c r="C92" s="63"/>
      <c r="D92" s="63"/>
      <c r="E92" s="63"/>
      <c r="F92" s="63"/>
      <c r="G92" s="63"/>
      <c r="H92" s="63"/>
      <c r="I92" s="170"/>
      <c r="J92" s="63"/>
      <c r="K92" s="63"/>
      <c r="L92" s="138"/>
      <c r="S92" s="39"/>
      <c r="T92" s="39"/>
      <c r="U92" s="39"/>
      <c r="V92" s="39"/>
      <c r="W92" s="39"/>
      <c r="X92" s="39"/>
      <c r="Y92" s="39"/>
      <c r="Z92" s="39"/>
      <c r="AA92" s="39"/>
      <c r="AB92" s="39"/>
      <c r="AC92" s="39"/>
      <c r="AD92" s="39"/>
      <c r="AE92" s="39"/>
    </row>
    <row r="93" s="2" customFormat="1" ht="24.96" customHeight="1">
      <c r="A93" s="39"/>
      <c r="B93" s="40"/>
      <c r="C93" s="24" t="s">
        <v>152</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3" t="s">
        <v>16</v>
      </c>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6.5" customHeight="1">
      <c r="A96" s="39"/>
      <c r="B96" s="40"/>
      <c r="C96" s="41"/>
      <c r="D96" s="41"/>
      <c r="E96" s="171" t="str">
        <f>E7</f>
        <v>Rekonstrukce ubytovny Rokycanské nemocnice</v>
      </c>
      <c r="F96" s="33"/>
      <c r="G96" s="33"/>
      <c r="H96" s="33"/>
      <c r="I96" s="137"/>
      <c r="J96" s="41"/>
      <c r="K96" s="41"/>
      <c r="L96" s="138"/>
      <c r="S96" s="39"/>
      <c r="T96" s="39"/>
      <c r="U96" s="39"/>
      <c r="V96" s="39"/>
      <c r="W96" s="39"/>
      <c r="X96" s="39"/>
      <c r="Y96" s="39"/>
      <c r="Z96" s="39"/>
      <c r="AA96" s="39"/>
      <c r="AB96" s="39"/>
      <c r="AC96" s="39"/>
      <c r="AD96" s="39"/>
      <c r="AE96" s="39"/>
    </row>
    <row r="97" s="2" customFormat="1" ht="12" customHeight="1">
      <c r="A97" s="39"/>
      <c r="B97" s="40"/>
      <c r="C97" s="33" t="s">
        <v>119</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16.5" customHeight="1">
      <c r="A98" s="39"/>
      <c r="B98" s="40"/>
      <c r="C98" s="41"/>
      <c r="D98" s="41"/>
      <c r="E98" s="70" t="str">
        <f>E9</f>
        <v>002 - Bytová jednotka č. 3</v>
      </c>
      <c r="F98" s="41"/>
      <c r="G98" s="41"/>
      <c r="H98" s="41"/>
      <c r="I98" s="137"/>
      <c r="J98" s="41"/>
      <c r="K98" s="41"/>
      <c r="L98" s="138"/>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2" customHeight="1">
      <c r="A100" s="39"/>
      <c r="B100" s="40"/>
      <c r="C100" s="33" t="s">
        <v>22</v>
      </c>
      <c r="D100" s="41"/>
      <c r="E100" s="41"/>
      <c r="F100" s="28" t="str">
        <f>F12</f>
        <v>Rokycany</v>
      </c>
      <c r="G100" s="41"/>
      <c r="H100" s="41"/>
      <c r="I100" s="141" t="s">
        <v>24</v>
      </c>
      <c r="J100" s="73" t="str">
        <f>IF(J12="","",J12)</f>
        <v>11. 9. 2019</v>
      </c>
      <c r="K100" s="41"/>
      <c r="L100" s="138"/>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5.15" customHeight="1">
      <c r="A102" s="39"/>
      <c r="B102" s="40"/>
      <c r="C102" s="33" t="s">
        <v>26</v>
      </c>
      <c r="D102" s="41"/>
      <c r="E102" s="41"/>
      <c r="F102" s="28" t="str">
        <f>E15</f>
        <v>Rokycanská nemocnice, a.s</v>
      </c>
      <c r="G102" s="41"/>
      <c r="H102" s="41"/>
      <c r="I102" s="141" t="s">
        <v>34</v>
      </c>
      <c r="J102" s="37" t="str">
        <f>E21</f>
        <v>Ing. Jiří Červený</v>
      </c>
      <c r="K102" s="41"/>
      <c r="L102" s="138"/>
      <c r="S102" s="39"/>
      <c r="T102" s="39"/>
      <c r="U102" s="39"/>
      <c r="V102" s="39"/>
      <c r="W102" s="39"/>
      <c r="X102" s="39"/>
      <c r="Y102" s="39"/>
      <c r="Z102" s="39"/>
      <c r="AA102" s="39"/>
      <c r="AB102" s="39"/>
      <c r="AC102" s="39"/>
      <c r="AD102" s="39"/>
      <c r="AE102" s="39"/>
    </row>
    <row r="103" s="2" customFormat="1" ht="15.15" customHeight="1">
      <c r="A103" s="39"/>
      <c r="B103" s="40"/>
      <c r="C103" s="33" t="s">
        <v>32</v>
      </c>
      <c r="D103" s="41"/>
      <c r="E103" s="41"/>
      <c r="F103" s="28" t="str">
        <f>IF(E18="","",E18)</f>
        <v>Vyplň údaj</v>
      </c>
      <c r="G103" s="41"/>
      <c r="H103" s="41"/>
      <c r="I103" s="141" t="s">
        <v>39</v>
      </c>
      <c r="J103" s="37" t="str">
        <f>E24</f>
        <v>Ing. Jiří Červený</v>
      </c>
      <c r="K103" s="41"/>
      <c r="L103" s="138"/>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137"/>
      <c r="J104" s="41"/>
      <c r="K104" s="41"/>
      <c r="L104" s="138"/>
      <c r="S104" s="39"/>
      <c r="T104" s="39"/>
      <c r="U104" s="39"/>
      <c r="V104" s="39"/>
      <c r="W104" s="39"/>
      <c r="X104" s="39"/>
      <c r="Y104" s="39"/>
      <c r="Z104" s="39"/>
      <c r="AA104" s="39"/>
      <c r="AB104" s="39"/>
      <c r="AC104" s="39"/>
      <c r="AD104" s="39"/>
      <c r="AE104" s="39"/>
    </row>
    <row r="105" s="11" customFormat="1" ht="29.28" customHeight="1">
      <c r="A105" s="191"/>
      <c r="B105" s="192"/>
      <c r="C105" s="193" t="s">
        <v>153</v>
      </c>
      <c r="D105" s="194" t="s">
        <v>62</v>
      </c>
      <c r="E105" s="194" t="s">
        <v>58</v>
      </c>
      <c r="F105" s="194" t="s">
        <v>59</v>
      </c>
      <c r="G105" s="194" t="s">
        <v>154</v>
      </c>
      <c r="H105" s="194" t="s">
        <v>155</v>
      </c>
      <c r="I105" s="195" t="s">
        <v>156</v>
      </c>
      <c r="J105" s="194" t="s">
        <v>123</v>
      </c>
      <c r="K105" s="196" t="s">
        <v>157</v>
      </c>
      <c r="L105" s="197"/>
      <c r="M105" s="93" t="s">
        <v>40</v>
      </c>
      <c r="N105" s="94" t="s">
        <v>47</v>
      </c>
      <c r="O105" s="94" t="s">
        <v>158</v>
      </c>
      <c r="P105" s="94" t="s">
        <v>159</v>
      </c>
      <c r="Q105" s="94" t="s">
        <v>160</v>
      </c>
      <c r="R105" s="94" t="s">
        <v>161</v>
      </c>
      <c r="S105" s="94" t="s">
        <v>162</v>
      </c>
      <c r="T105" s="95" t="s">
        <v>163</v>
      </c>
      <c r="U105" s="191"/>
      <c r="V105" s="191"/>
      <c r="W105" s="191"/>
      <c r="X105" s="191"/>
      <c r="Y105" s="191"/>
      <c r="Z105" s="191"/>
      <c r="AA105" s="191"/>
      <c r="AB105" s="191"/>
      <c r="AC105" s="191"/>
      <c r="AD105" s="191"/>
      <c r="AE105" s="191"/>
    </row>
    <row r="106" s="2" customFormat="1" ht="22.8" customHeight="1">
      <c r="A106" s="39"/>
      <c r="B106" s="40"/>
      <c r="C106" s="100" t="s">
        <v>164</v>
      </c>
      <c r="D106" s="41"/>
      <c r="E106" s="41"/>
      <c r="F106" s="41"/>
      <c r="G106" s="41"/>
      <c r="H106" s="41"/>
      <c r="I106" s="137"/>
      <c r="J106" s="198">
        <f>BK106</f>
        <v>0</v>
      </c>
      <c r="K106" s="41"/>
      <c r="L106" s="45"/>
      <c r="M106" s="96"/>
      <c r="N106" s="199"/>
      <c r="O106" s="97"/>
      <c r="P106" s="200">
        <f>P107+P400</f>
        <v>0</v>
      </c>
      <c r="Q106" s="97"/>
      <c r="R106" s="200">
        <f>R107+R400</f>
        <v>8.5713039200000001</v>
      </c>
      <c r="S106" s="97"/>
      <c r="T106" s="201">
        <f>T107+T400</f>
        <v>13.386504280000001</v>
      </c>
      <c r="U106" s="39"/>
      <c r="V106" s="39"/>
      <c r="W106" s="39"/>
      <c r="X106" s="39"/>
      <c r="Y106" s="39"/>
      <c r="Z106" s="39"/>
      <c r="AA106" s="39"/>
      <c r="AB106" s="39"/>
      <c r="AC106" s="39"/>
      <c r="AD106" s="39"/>
      <c r="AE106" s="39"/>
      <c r="AT106" s="18" t="s">
        <v>76</v>
      </c>
      <c r="AU106" s="18" t="s">
        <v>124</v>
      </c>
      <c r="BK106" s="202">
        <f>BK107+BK400</f>
        <v>0</v>
      </c>
    </row>
    <row r="107" s="12" customFormat="1" ht="25.92" customHeight="1">
      <c r="A107" s="12"/>
      <c r="B107" s="203"/>
      <c r="C107" s="204"/>
      <c r="D107" s="205" t="s">
        <v>76</v>
      </c>
      <c r="E107" s="206" t="s">
        <v>165</v>
      </c>
      <c r="F107" s="206" t="s">
        <v>166</v>
      </c>
      <c r="G107" s="204"/>
      <c r="H107" s="204"/>
      <c r="I107" s="207"/>
      <c r="J107" s="208">
        <f>BK107</f>
        <v>0</v>
      </c>
      <c r="K107" s="204"/>
      <c r="L107" s="209"/>
      <c r="M107" s="210"/>
      <c r="N107" s="211"/>
      <c r="O107" s="211"/>
      <c r="P107" s="212">
        <f>P108+P127+P274+P376+P393</f>
        <v>0</v>
      </c>
      <c r="Q107" s="211"/>
      <c r="R107" s="212">
        <f>R108+R127+R274+R376+R393</f>
        <v>6.521423640000001</v>
      </c>
      <c r="S107" s="211"/>
      <c r="T107" s="213">
        <f>T108+T127+T274+T376+T393</f>
        <v>12.509856000000001</v>
      </c>
      <c r="U107" s="12"/>
      <c r="V107" s="12"/>
      <c r="W107" s="12"/>
      <c r="X107" s="12"/>
      <c r="Y107" s="12"/>
      <c r="Z107" s="12"/>
      <c r="AA107" s="12"/>
      <c r="AB107" s="12"/>
      <c r="AC107" s="12"/>
      <c r="AD107" s="12"/>
      <c r="AE107" s="12"/>
      <c r="AR107" s="214" t="s">
        <v>85</v>
      </c>
      <c r="AT107" s="215" t="s">
        <v>76</v>
      </c>
      <c r="AU107" s="215" t="s">
        <v>77</v>
      </c>
      <c r="AY107" s="214" t="s">
        <v>167</v>
      </c>
      <c r="BK107" s="216">
        <f>BK108+BK127+BK274+BK376+BK393</f>
        <v>0</v>
      </c>
    </row>
    <row r="108" s="12" customFormat="1" ht="22.8" customHeight="1">
      <c r="A108" s="12"/>
      <c r="B108" s="203"/>
      <c r="C108" s="204"/>
      <c r="D108" s="205" t="s">
        <v>76</v>
      </c>
      <c r="E108" s="217" t="s">
        <v>168</v>
      </c>
      <c r="F108" s="217" t="s">
        <v>169</v>
      </c>
      <c r="G108" s="204"/>
      <c r="H108" s="204"/>
      <c r="I108" s="207"/>
      <c r="J108" s="218">
        <f>BK108</f>
        <v>0</v>
      </c>
      <c r="K108" s="204"/>
      <c r="L108" s="209"/>
      <c r="M108" s="210"/>
      <c r="N108" s="211"/>
      <c r="O108" s="211"/>
      <c r="P108" s="212">
        <f>SUM(P109:P126)</f>
        <v>0</v>
      </c>
      <c r="Q108" s="211"/>
      <c r="R108" s="212">
        <f>SUM(R109:R126)</f>
        <v>0.47551091999999995</v>
      </c>
      <c r="S108" s="211"/>
      <c r="T108" s="213">
        <f>SUM(T109:T126)</f>
        <v>0</v>
      </c>
      <c r="U108" s="12"/>
      <c r="V108" s="12"/>
      <c r="W108" s="12"/>
      <c r="X108" s="12"/>
      <c r="Y108" s="12"/>
      <c r="Z108" s="12"/>
      <c r="AA108" s="12"/>
      <c r="AB108" s="12"/>
      <c r="AC108" s="12"/>
      <c r="AD108" s="12"/>
      <c r="AE108" s="12"/>
      <c r="AR108" s="214" t="s">
        <v>85</v>
      </c>
      <c r="AT108" s="215" t="s">
        <v>76</v>
      </c>
      <c r="AU108" s="215" t="s">
        <v>85</v>
      </c>
      <c r="AY108" s="214" t="s">
        <v>167</v>
      </c>
      <c r="BK108" s="216">
        <f>SUM(BK109:BK126)</f>
        <v>0</v>
      </c>
    </row>
    <row r="109" s="2" customFormat="1" ht="24" customHeight="1">
      <c r="A109" s="39"/>
      <c r="B109" s="40"/>
      <c r="C109" s="219" t="s">
        <v>85</v>
      </c>
      <c r="D109" s="219" t="s">
        <v>170</v>
      </c>
      <c r="E109" s="220" t="s">
        <v>171</v>
      </c>
      <c r="F109" s="221" t="s">
        <v>172</v>
      </c>
      <c r="G109" s="222" t="s">
        <v>173</v>
      </c>
      <c r="H109" s="223">
        <v>4.1079999999999997</v>
      </c>
      <c r="I109" s="224"/>
      <c r="J109" s="225">
        <f>ROUND(I109*H109,2)</f>
        <v>0</v>
      </c>
      <c r="K109" s="221" t="s">
        <v>174</v>
      </c>
      <c r="L109" s="45"/>
      <c r="M109" s="226" t="s">
        <v>40</v>
      </c>
      <c r="N109" s="227" t="s">
        <v>48</v>
      </c>
      <c r="O109" s="85"/>
      <c r="P109" s="228">
        <f>O109*H109</f>
        <v>0</v>
      </c>
      <c r="Q109" s="228">
        <v>0.11549</v>
      </c>
      <c r="R109" s="228">
        <f>Q109*H109</f>
        <v>0.47443291999999992</v>
      </c>
      <c r="S109" s="228">
        <v>0</v>
      </c>
      <c r="T109" s="229">
        <f>S109*H109</f>
        <v>0</v>
      </c>
      <c r="U109" s="39"/>
      <c r="V109" s="39"/>
      <c r="W109" s="39"/>
      <c r="X109" s="39"/>
      <c r="Y109" s="39"/>
      <c r="Z109" s="39"/>
      <c r="AA109" s="39"/>
      <c r="AB109" s="39"/>
      <c r="AC109" s="39"/>
      <c r="AD109" s="39"/>
      <c r="AE109" s="39"/>
      <c r="AR109" s="230" t="s">
        <v>175</v>
      </c>
      <c r="AT109" s="230" t="s">
        <v>170</v>
      </c>
      <c r="AU109" s="230" t="s">
        <v>87</v>
      </c>
      <c r="AY109" s="18" t="s">
        <v>167</v>
      </c>
      <c r="BE109" s="231">
        <f>IF(N109="základní",J109,0)</f>
        <v>0</v>
      </c>
      <c r="BF109" s="231">
        <f>IF(N109="snížená",J109,0)</f>
        <v>0</v>
      </c>
      <c r="BG109" s="231">
        <f>IF(N109="zákl. přenesená",J109,0)</f>
        <v>0</v>
      </c>
      <c r="BH109" s="231">
        <f>IF(N109="sníž. přenesená",J109,0)</f>
        <v>0</v>
      </c>
      <c r="BI109" s="231">
        <f>IF(N109="nulová",J109,0)</f>
        <v>0</v>
      </c>
      <c r="BJ109" s="18" t="s">
        <v>85</v>
      </c>
      <c r="BK109" s="231">
        <f>ROUND(I109*H109,2)</f>
        <v>0</v>
      </c>
      <c r="BL109" s="18" t="s">
        <v>175</v>
      </c>
      <c r="BM109" s="230" t="s">
        <v>176</v>
      </c>
    </row>
    <row r="110" s="2" customFormat="1">
      <c r="A110" s="39"/>
      <c r="B110" s="40"/>
      <c r="C110" s="41"/>
      <c r="D110" s="232" t="s">
        <v>177</v>
      </c>
      <c r="E110" s="41"/>
      <c r="F110" s="233" t="s">
        <v>178</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177</v>
      </c>
      <c r="AU110" s="18" t="s">
        <v>87</v>
      </c>
    </row>
    <row r="111" s="2" customFormat="1">
      <c r="A111" s="39"/>
      <c r="B111" s="40"/>
      <c r="C111" s="41"/>
      <c r="D111" s="232" t="s">
        <v>179</v>
      </c>
      <c r="E111" s="41"/>
      <c r="F111" s="236" t="s">
        <v>180</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179</v>
      </c>
      <c r="AU111" s="18" t="s">
        <v>87</v>
      </c>
    </row>
    <row r="112" s="13" customFormat="1">
      <c r="A112" s="13"/>
      <c r="B112" s="237"/>
      <c r="C112" s="238"/>
      <c r="D112" s="232" t="s">
        <v>181</v>
      </c>
      <c r="E112" s="239" t="s">
        <v>40</v>
      </c>
      <c r="F112" s="240" t="s">
        <v>182</v>
      </c>
      <c r="G112" s="238"/>
      <c r="H112" s="239" t="s">
        <v>40</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181</v>
      </c>
      <c r="AU112" s="246" t="s">
        <v>87</v>
      </c>
      <c r="AV112" s="13" t="s">
        <v>85</v>
      </c>
      <c r="AW112" s="13" t="s">
        <v>38</v>
      </c>
      <c r="AX112" s="13" t="s">
        <v>77</v>
      </c>
      <c r="AY112" s="246" t="s">
        <v>167</v>
      </c>
    </row>
    <row r="113" s="14" customFormat="1">
      <c r="A113" s="14"/>
      <c r="B113" s="247"/>
      <c r="C113" s="248"/>
      <c r="D113" s="232" t="s">
        <v>181</v>
      </c>
      <c r="E113" s="249" t="s">
        <v>40</v>
      </c>
      <c r="F113" s="250" t="s">
        <v>183</v>
      </c>
      <c r="G113" s="248"/>
      <c r="H113" s="251">
        <v>4.1079999999999997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181</v>
      </c>
      <c r="AU113" s="257" t="s">
        <v>87</v>
      </c>
      <c r="AV113" s="14" t="s">
        <v>87</v>
      </c>
      <c r="AW113" s="14" t="s">
        <v>38</v>
      </c>
      <c r="AX113" s="14" t="s">
        <v>77</v>
      </c>
      <c r="AY113" s="257" t="s">
        <v>167</v>
      </c>
    </row>
    <row r="114" s="15" customFormat="1">
      <c r="A114" s="15"/>
      <c r="B114" s="258"/>
      <c r="C114" s="259"/>
      <c r="D114" s="232" t="s">
        <v>181</v>
      </c>
      <c r="E114" s="260" t="s">
        <v>40</v>
      </c>
      <c r="F114" s="261" t="s">
        <v>184</v>
      </c>
      <c r="G114" s="259"/>
      <c r="H114" s="262">
        <v>4.1079999999999997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181</v>
      </c>
      <c r="AU114" s="268" t="s">
        <v>87</v>
      </c>
      <c r="AV114" s="15" t="s">
        <v>175</v>
      </c>
      <c r="AW114" s="15" t="s">
        <v>38</v>
      </c>
      <c r="AX114" s="15" t="s">
        <v>85</v>
      </c>
      <c r="AY114" s="268" t="s">
        <v>167</v>
      </c>
    </row>
    <row r="115" s="2" customFormat="1" ht="24" customHeight="1">
      <c r="A115" s="39"/>
      <c r="B115" s="40"/>
      <c r="C115" s="219" t="s">
        <v>87</v>
      </c>
      <c r="D115" s="219" t="s">
        <v>170</v>
      </c>
      <c r="E115" s="220" t="s">
        <v>185</v>
      </c>
      <c r="F115" s="221" t="s">
        <v>186</v>
      </c>
      <c r="G115" s="222" t="s">
        <v>187</v>
      </c>
      <c r="H115" s="223">
        <v>1.55</v>
      </c>
      <c r="I115" s="224"/>
      <c r="J115" s="225">
        <f>ROUND(I115*H115,2)</f>
        <v>0</v>
      </c>
      <c r="K115" s="221" t="s">
        <v>174</v>
      </c>
      <c r="L115" s="45"/>
      <c r="M115" s="226" t="s">
        <v>40</v>
      </c>
      <c r="N115" s="227" t="s">
        <v>48</v>
      </c>
      <c r="O115" s="85"/>
      <c r="P115" s="228">
        <f>O115*H115</f>
        <v>0</v>
      </c>
      <c r="Q115" s="228">
        <v>8.0000000000000007E-05</v>
      </c>
      <c r="R115" s="228">
        <f>Q115*H115</f>
        <v>0.00012400000000000001</v>
      </c>
      <c r="S115" s="228">
        <v>0</v>
      </c>
      <c r="T115" s="229">
        <f>S115*H115</f>
        <v>0</v>
      </c>
      <c r="U115" s="39"/>
      <c r="V115" s="39"/>
      <c r="W115" s="39"/>
      <c r="X115" s="39"/>
      <c r="Y115" s="39"/>
      <c r="Z115" s="39"/>
      <c r="AA115" s="39"/>
      <c r="AB115" s="39"/>
      <c r="AC115" s="39"/>
      <c r="AD115" s="39"/>
      <c r="AE115" s="39"/>
      <c r="AR115" s="230" t="s">
        <v>175</v>
      </c>
      <c r="AT115" s="230" t="s">
        <v>170</v>
      </c>
      <c r="AU115" s="230" t="s">
        <v>87</v>
      </c>
      <c r="AY115" s="18" t="s">
        <v>167</v>
      </c>
      <c r="BE115" s="231">
        <f>IF(N115="základní",J115,0)</f>
        <v>0</v>
      </c>
      <c r="BF115" s="231">
        <f>IF(N115="snížená",J115,0)</f>
        <v>0</v>
      </c>
      <c r="BG115" s="231">
        <f>IF(N115="zákl. přenesená",J115,0)</f>
        <v>0</v>
      </c>
      <c r="BH115" s="231">
        <f>IF(N115="sníž. přenesená",J115,0)</f>
        <v>0</v>
      </c>
      <c r="BI115" s="231">
        <f>IF(N115="nulová",J115,0)</f>
        <v>0</v>
      </c>
      <c r="BJ115" s="18" t="s">
        <v>85</v>
      </c>
      <c r="BK115" s="231">
        <f>ROUND(I115*H115,2)</f>
        <v>0</v>
      </c>
      <c r="BL115" s="18" t="s">
        <v>175</v>
      </c>
      <c r="BM115" s="230" t="s">
        <v>188</v>
      </c>
    </row>
    <row r="116" s="2" customFormat="1">
      <c r="A116" s="39"/>
      <c r="B116" s="40"/>
      <c r="C116" s="41"/>
      <c r="D116" s="232" t="s">
        <v>177</v>
      </c>
      <c r="E116" s="41"/>
      <c r="F116" s="233"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177</v>
      </c>
      <c r="AU116" s="18" t="s">
        <v>87</v>
      </c>
    </row>
    <row r="117" s="2" customFormat="1">
      <c r="A117" s="39"/>
      <c r="B117" s="40"/>
      <c r="C117" s="41"/>
      <c r="D117" s="232" t="s">
        <v>179</v>
      </c>
      <c r="E117" s="41"/>
      <c r="F117" s="236" t="s">
        <v>190</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179</v>
      </c>
      <c r="AU117" s="18" t="s">
        <v>87</v>
      </c>
    </row>
    <row r="118" s="13" customFormat="1">
      <c r="A118" s="13"/>
      <c r="B118" s="237"/>
      <c r="C118" s="238"/>
      <c r="D118" s="232" t="s">
        <v>181</v>
      </c>
      <c r="E118" s="239" t="s">
        <v>40</v>
      </c>
      <c r="F118" s="240" t="s">
        <v>182</v>
      </c>
      <c r="G118" s="238"/>
      <c r="H118" s="239" t="s">
        <v>40</v>
      </c>
      <c r="I118" s="241"/>
      <c r="J118" s="238"/>
      <c r="K118" s="238"/>
      <c r="L118" s="242"/>
      <c r="M118" s="243"/>
      <c r="N118" s="244"/>
      <c r="O118" s="244"/>
      <c r="P118" s="244"/>
      <c r="Q118" s="244"/>
      <c r="R118" s="244"/>
      <c r="S118" s="244"/>
      <c r="T118" s="245"/>
      <c r="U118" s="13"/>
      <c r="V118" s="13"/>
      <c r="W118" s="13"/>
      <c r="X118" s="13"/>
      <c r="Y118" s="13"/>
      <c r="Z118" s="13"/>
      <c r="AA118" s="13"/>
      <c r="AB118" s="13"/>
      <c r="AC118" s="13"/>
      <c r="AD118" s="13"/>
      <c r="AE118" s="13"/>
      <c r="AT118" s="246" t="s">
        <v>181</v>
      </c>
      <c r="AU118" s="246" t="s">
        <v>87</v>
      </c>
      <c r="AV118" s="13" t="s">
        <v>85</v>
      </c>
      <c r="AW118" s="13" t="s">
        <v>38</v>
      </c>
      <c r="AX118" s="13" t="s">
        <v>77</v>
      </c>
      <c r="AY118" s="246" t="s">
        <v>167</v>
      </c>
    </row>
    <row r="119" s="14" customFormat="1">
      <c r="A119" s="14"/>
      <c r="B119" s="247"/>
      <c r="C119" s="248"/>
      <c r="D119" s="232" t="s">
        <v>181</v>
      </c>
      <c r="E119" s="249" t="s">
        <v>40</v>
      </c>
      <c r="F119" s="250" t="s">
        <v>191</v>
      </c>
      <c r="G119" s="248"/>
      <c r="H119" s="251">
        <v>1.55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181</v>
      </c>
      <c r="AU119" s="257" t="s">
        <v>87</v>
      </c>
      <c r="AV119" s="14" t="s">
        <v>87</v>
      </c>
      <c r="AW119" s="14" t="s">
        <v>38</v>
      </c>
      <c r="AX119" s="14" t="s">
        <v>77</v>
      </c>
      <c r="AY119" s="257" t="s">
        <v>167</v>
      </c>
    </row>
    <row r="120" s="15" customFormat="1">
      <c r="A120" s="15"/>
      <c r="B120" s="258"/>
      <c r="C120" s="259"/>
      <c r="D120" s="232" t="s">
        <v>181</v>
      </c>
      <c r="E120" s="260" t="s">
        <v>40</v>
      </c>
      <c r="F120" s="261" t="s">
        <v>184</v>
      </c>
      <c r="G120" s="259"/>
      <c r="H120" s="262">
        <v>1.55</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181</v>
      </c>
      <c r="AU120" s="268" t="s">
        <v>87</v>
      </c>
      <c r="AV120" s="15" t="s">
        <v>175</v>
      </c>
      <c r="AW120" s="15" t="s">
        <v>38</v>
      </c>
      <c r="AX120" s="15" t="s">
        <v>85</v>
      </c>
      <c r="AY120" s="268" t="s">
        <v>167</v>
      </c>
    </row>
    <row r="121" s="2" customFormat="1" ht="24" customHeight="1">
      <c r="A121" s="39"/>
      <c r="B121" s="40"/>
      <c r="C121" s="219" t="s">
        <v>168</v>
      </c>
      <c r="D121" s="219" t="s">
        <v>170</v>
      </c>
      <c r="E121" s="220" t="s">
        <v>192</v>
      </c>
      <c r="F121" s="221" t="s">
        <v>193</v>
      </c>
      <c r="G121" s="222" t="s">
        <v>187</v>
      </c>
      <c r="H121" s="223">
        <v>7.9500000000000002</v>
      </c>
      <c r="I121" s="224"/>
      <c r="J121" s="225">
        <f>ROUND(I121*H121,2)</f>
        <v>0</v>
      </c>
      <c r="K121" s="221" t="s">
        <v>174</v>
      </c>
      <c r="L121" s="45"/>
      <c r="M121" s="226" t="s">
        <v>40</v>
      </c>
      <c r="N121" s="227" t="s">
        <v>48</v>
      </c>
      <c r="O121" s="85"/>
      <c r="P121" s="228">
        <f>O121*H121</f>
        <v>0</v>
      </c>
      <c r="Q121" s="228">
        <v>0.00012</v>
      </c>
      <c r="R121" s="228">
        <f>Q121*H121</f>
        <v>0.0009540000000000001</v>
      </c>
      <c r="S121" s="228">
        <v>0</v>
      </c>
      <c r="T121" s="229">
        <f>S121*H121</f>
        <v>0</v>
      </c>
      <c r="U121" s="39"/>
      <c r="V121" s="39"/>
      <c r="W121" s="39"/>
      <c r="X121" s="39"/>
      <c r="Y121" s="39"/>
      <c r="Z121" s="39"/>
      <c r="AA121" s="39"/>
      <c r="AB121" s="39"/>
      <c r="AC121" s="39"/>
      <c r="AD121" s="39"/>
      <c r="AE121" s="39"/>
      <c r="AR121" s="230" t="s">
        <v>175</v>
      </c>
      <c r="AT121" s="230" t="s">
        <v>170</v>
      </c>
      <c r="AU121" s="230" t="s">
        <v>87</v>
      </c>
      <c r="AY121" s="18" t="s">
        <v>167</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175</v>
      </c>
      <c r="BM121" s="230" t="s">
        <v>194</v>
      </c>
    </row>
    <row r="122" s="2" customFormat="1">
      <c r="A122" s="39"/>
      <c r="B122" s="40"/>
      <c r="C122" s="41"/>
      <c r="D122" s="232" t="s">
        <v>177</v>
      </c>
      <c r="E122" s="41"/>
      <c r="F122" s="233" t="s">
        <v>195</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177</v>
      </c>
      <c r="AU122" s="18" t="s">
        <v>87</v>
      </c>
    </row>
    <row r="123" s="2" customFormat="1">
      <c r="A123" s="39"/>
      <c r="B123" s="40"/>
      <c r="C123" s="41"/>
      <c r="D123" s="232" t="s">
        <v>179</v>
      </c>
      <c r="E123" s="41"/>
      <c r="F123" s="236" t="s">
        <v>190</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179</v>
      </c>
      <c r="AU123" s="18" t="s">
        <v>87</v>
      </c>
    </row>
    <row r="124" s="13" customFormat="1">
      <c r="A124" s="13"/>
      <c r="B124" s="237"/>
      <c r="C124" s="238"/>
      <c r="D124" s="232" t="s">
        <v>181</v>
      </c>
      <c r="E124" s="239" t="s">
        <v>40</v>
      </c>
      <c r="F124" s="240" t="s">
        <v>182</v>
      </c>
      <c r="G124" s="238"/>
      <c r="H124" s="239" t="s">
        <v>40</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181</v>
      </c>
      <c r="AU124" s="246" t="s">
        <v>87</v>
      </c>
      <c r="AV124" s="13" t="s">
        <v>85</v>
      </c>
      <c r="AW124" s="13" t="s">
        <v>38</v>
      </c>
      <c r="AX124" s="13" t="s">
        <v>77</v>
      </c>
      <c r="AY124" s="246" t="s">
        <v>167</v>
      </c>
    </row>
    <row r="125" s="14" customFormat="1">
      <c r="A125" s="14"/>
      <c r="B125" s="247"/>
      <c r="C125" s="248"/>
      <c r="D125" s="232" t="s">
        <v>181</v>
      </c>
      <c r="E125" s="249" t="s">
        <v>40</v>
      </c>
      <c r="F125" s="250" t="s">
        <v>196</v>
      </c>
      <c r="G125" s="248"/>
      <c r="H125" s="251">
        <v>7.9500000000000002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181</v>
      </c>
      <c r="AU125" s="257" t="s">
        <v>87</v>
      </c>
      <c r="AV125" s="14" t="s">
        <v>87</v>
      </c>
      <c r="AW125" s="14" t="s">
        <v>38</v>
      </c>
      <c r="AX125" s="14" t="s">
        <v>77</v>
      </c>
      <c r="AY125" s="257" t="s">
        <v>167</v>
      </c>
    </row>
    <row r="126" s="15" customFormat="1">
      <c r="A126" s="15"/>
      <c r="B126" s="258"/>
      <c r="C126" s="259"/>
      <c r="D126" s="232" t="s">
        <v>181</v>
      </c>
      <c r="E126" s="260" t="s">
        <v>40</v>
      </c>
      <c r="F126" s="261" t="s">
        <v>184</v>
      </c>
      <c r="G126" s="259"/>
      <c r="H126" s="262">
        <v>7.9500000000000002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181</v>
      </c>
      <c r="AU126" s="268" t="s">
        <v>87</v>
      </c>
      <c r="AV126" s="15" t="s">
        <v>175</v>
      </c>
      <c r="AW126" s="15" t="s">
        <v>38</v>
      </c>
      <c r="AX126" s="15" t="s">
        <v>85</v>
      </c>
      <c r="AY126" s="268" t="s">
        <v>167</v>
      </c>
    </row>
    <row r="127" s="12" customFormat="1" ht="22.8" customHeight="1">
      <c r="A127" s="12"/>
      <c r="B127" s="203"/>
      <c r="C127" s="204"/>
      <c r="D127" s="205" t="s">
        <v>76</v>
      </c>
      <c r="E127" s="217" t="s">
        <v>197</v>
      </c>
      <c r="F127" s="217" t="s">
        <v>198</v>
      </c>
      <c r="G127" s="204"/>
      <c r="H127" s="204"/>
      <c r="I127" s="207"/>
      <c r="J127" s="218">
        <f>BK127</f>
        <v>0</v>
      </c>
      <c r="K127" s="204"/>
      <c r="L127" s="209"/>
      <c r="M127" s="210"/>
      <c r="N127" s="211"/>
      <c r="O127" s="211"/>
      <c r="P127" s="212">
        <f>SUM(P128:P273)</f>
        <v>0</v>
      </c>
      <c r="Q127" s="211"/>
      <c r="R127" s="212">
        <f>SUM(R128:R273)</f>
        <v>6.0448359200000015</v>
      </c>
      <c r="S127" s="211"/>
      <c r="T127" s="213">
        <f>SUM(T128:T273)</f>
        <v>0</v>
      </c>
      <c r="U127" s="12"/>
      <c r="V127" s="12"/>
      <c r="W127" s="12"/>
      <c r="X127" s="12"/>
      <c r="Y127" s="12"/>
      <c r="Z127" s="12"/>
      <c r="AA127" s="12"/>
      <c r="AB127" s="12"/>
      <c r="AC127" s="12"/>
      <c r="AD127" s="12"/>
      <c r="AE127" s="12"/>
      <c r="AR127" s="214" t="s">
        <v>85</v>
      </c>
      <c r="AT127" s="215" t="s">
        <v>76</v>
      </c>
      <c r="AU127" s="215" t="s">
        <v>85</v>
      </c>
      <c r="AY127" s="214" t="s">
        <v>167</v>
      </c>
      <c r="BK127" s="216">
        <f>SUM(BK128:BK273)</f>
        <v>0</v>
      </c>
    </row>
    <row r="128" s="2" customFormat="1" ht="24" customHeight="1">
      <c r="A128" s="39"/>
      <c r="B128" s="40"/>
      <c r="C128" s="219" t="s">
        <v>175</v>
      </c>
      <c r="D128" s="219" t="s">
        <v>170</v>
      </c>
      <c r="E128" s="220" t="s">
        <v>199</v>
      </c>
      <c r="F128" s="221" t="s">
        <v>200</v>
      </c>
      <c r="G128" s="222" t="s">
        <v>173</v>
      </c>
      <c r="H128" s="223">
        <v>26.920000000000002</v>
      </c>
      <c r="I128" s="224"/>
      <c r="J128" s="225">
        <f>ROUND(I128*H128,2)</f>
        <v>0</v>
      </c>
      <c r="K128" s="221" t="s">
        <v>174</v>
      </c>
      <c r="L128" s="45"/>
      <c r="M128" s="226" t="s">
        <v>40</v>
      </c>
      <c r="N128" s="227" t="s">
        <v>48</v>
      </c>
      <c r="O128" s="85"/>
      <c r="P128" s="228">
        <f>O128*H128</f>
        <v>0</v>
      </c>
      <c r="Q128" s="228">
        <v>0.0014</v>
      </c>
      <c r="R128" s="228">
        <f>Q128*H128</f>
        <v>0.037687999999999999</v>
      </c>
      <c r="S128" s="228">
        <v>0</v>
      </c>
      <c r="T128" s="229">
        <f>S128*H128</f>
        <v>0</v>
      </c>
      <c r="U128" s="39"/>
      <c r="V128" s="39"/>
      <c r="W128" s="39"/>
      <c r="X128" s="39"/>
      <c r="Y128" s="39"/>
      <c r="Z128" s="39"/>
      <c r="AA128" s="39"/>
      <c r="AB128" s="39"/>
      <c r="AC128" s="39"/>
      <c r="AD128" s="39"/>
      <c r="AE128" s="39"/>
      <c r="AR128" s="230" t="s">
        <v>175</v>
      </c>
      <c r="AT128" s="230" t="s">
        <v>170</v>
      </c>
      <c r="AU128" s="230" t="s">
        <v>87</v>
      </c>
      <c r="AY128" s="18" t="s">
        <v>167</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175</v>
      </c>
      <c r="BM128" s="230" t="s">
        <v>201</v>
      </c>
    </row>
    <row r="129" s="2" customFormat="1">
      <c r="A129" s="39"/>
      <c r="B129" s="40"/>
      <c r="C129" s="41"/>
      <c r="D129" s="232" t="s">
        <v>177</v>
      </c>
      <c r="E129" s="41"/>
      <c r="F129" s="233" t="s">
        <v>202</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177</v>
      </c>
      <c r="AU129" s="18" t="s">
        <v>87</v>
      </c>
    </row>
    <row r="130" s="13" customFormat="1">
      <c r="A130" s="13"/>
      <c r="B130" s="237"/>
      <c r="C130" s="238"/>
      <c r="D130" s="232" t="s">
        <v>181</v>
      </c>
      <c r="E130" s="239" t="s">
        <v>40</v>
      </c>
      <c r="F130" s="240" t="s">
        <v>203</v>
      </c>
      <c r="G130" s="238"/>
      <c r="H130" s="239" t="s">
        <v>40</v>
      </c>
      <c r="I130" s="241"/>
      <c r="J130" s="238"/>
      <c r="K130" s="238"/>
      <c r="L130" s="242"/>
      <c r="M130" s="243"/>
      <c r="N130" s="244"/>
      <c r="O130" s="244"/>
      <c r="P130" s="244"/>
      <c r="Q130" s="244"/>
      <c r="R130" s="244"/>
      <c r="S130" s="244"/>
      <c r="T130" s="245"/>
      <c r="U130" s="13"/>
      <c r="V130" s="13"/>
      <c r="W130" s="13"/>
      <c r="X130" s="13"/>
      <c r="Y130" s="13"/>
      <c r="Z130" s="13"/>
      <c r="AA130" s="13"/>
      <c r="AB130" s="13"/>
      <c r="AC130" s="13"/>
      <c r="AD130" s="13"/>
      <c r="AE130" s="13"/>
      <c r="AT130" s="246" t="s">
        <v>181</v>
      </c>
      <c r="AU130" s="246" t="s">
        <v>87</v>
      </c>
      <c r="AV130" s="13" t="s">
        <v>85</v>
      </c>
      <c r="AW130" s="13" t="s">
        <v>38</v>
      </c>
      <c r="AX130" s="13" t="s">
        <v>77</v>
      </c>
      <c r="AY130" s="246" t="s">
        <v>167</v>
      </c>
    </row>
    <row r="131" s="14" customFormat="1">
      <c r="A131" s="14"/>
      <c r="B131" s="247"/>
      <c r="C131" s="248"/>
      <c r="D131" s="232" t="s">
        <v>181</v>
      </c>
      <c r="E131" s="249" t="s">
        <v>40</v>
      </c>
      <c r="F131" s="250" t="s">
        <v>373</v>
      </c>
      <c r="G131" s="248"/>
      <c r="H131" s="251">
        <v>2.403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181</v>
      </c>
      <c r="AU131" s="257" t="s">
        <v>87</v>
      </c>
      <c r="AV131" s="14" t="s">
        <v>87</v>
      </c>
      <c r="AW131" s="14" t="s">
        <v>38</v>
      </c>
      <c r="AX131" s="14" t="s">
        <v>77</v>
      </c>
      <c r="AY131" s="257" t="s">
        <v>167</v>
      </c>
    </row>
    <row r="132" s="14" customFormat="1">
      <c r="A132" s="14"/>
      <c r="B132" s="247"/>
      <c r="C132" s="248"/>
      <c r="D132" s="232" t="s">
        <v>181</v>
      </c>
      <c r="E132" s="249" t="s">
        <v>40</v>
      </c>
      <c r="F132" s="250" t="s">
        <v>205</v>
      </c>
      <c r="G132" s="248"/>
      <c r="H132" s="251">
        <v>0.40000000000000002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181</v>
      </c>
      <c r="AU132" s="257" t="s">
        <v>87</v>
      </c>
      <c r="AV132" s="14" t="s">
        <v>87</v>
      </c>
      <c r="AW132" s="14" t="s">
        <v>38</v>
      </c>
      <c r="AX132" s="14" t="s">
        <v>77</v>
      </c>
      <c r="AY132" s="257" t="s">
        <v>167</v>
      </c>
    </row>
    <row r="133" s="13" customFormat="1">
      <c r="A133" s="13"/>
      <c r="B133" s="237"/>
      <c r="C133" s="238"/>
      <c r="D133" s="232" t="s">
        <v>181</v>
      </c>
      <c r="E133" s="239" t="s">
        <v>40</v>
      </c>
      <c r="F133" s="240" t="s">
        <v>206</v>
      </c>
      <c r="G133" s="238"/>
      <c r="H133" s="239" t="s">
        <v>40</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181</v>
      </c>
      <c r="AU133" s="246" t="s">
        <v>87</v>
      </c>
      <c r="AV133" s="13" t="s">
        <v>85</v>
      </c>
      <c r="AW133" s="13" t="s">
        <v>38</v>
      </c>
      <c r="AX133" s="13" t="s">
        <v>77</v>
      </c>
      <c r="AY133" s="246" t="s">
        <v>167</v>
      </c>
    </row>
    <row r="134" s="14" customFormat="1">
      <c r="A134" s="14"/>
      <c r="B134" s="247"/>
      <c r="C134" s="248"/>
      <c r="D134" s="232" t="s">
        <v>181</v>
      </c>
      <c r="E134" s="249" t="s">
        <v>40</v>
      </c>
      <c r="F134" s="250" t="s">
        <v>374</v>
      </c>
      <c r="G134" s="248"/>
      <c r="H134" s="251">
        <v>2.2480000000000002</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181</v>
      </c>
      <c r="AU134" s="257" t="s">
        <v>87</v>
      </c>
      <c r="AV134" s="14" t="s">
        <v>87</v>
      </c>
      <c r="AW134" s="14" t="s">
        <v>38</v>
      </c>
      <c r="AX134" s="14" t="s">
        <v>77</v>
      </c>
      <c r="AY134" s="257" t="s">
        <v>167</v>
      </c>
    </row>
    <row r="135" s="13" customFormat="1">
      <c r="A135" s="13"/>
      <c r="B135" s="237"/>
      <c r="C135" s="238"/>
      <c r="D135" s="232" t="s">
        <v>181</v>
      </c>
      <c r="E135" s="239" t="s">
        <v>40</v>
      </c>
      <c r="F135" s="240" t="s">
        <v>208</v>
      </c>
      <c r="G135" s="238"/>
      <c r="H135" s="239" t="s">
        <v>40</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181</v>
      </c>
      <c r="AU135" s="246" t="s">
        <v>87</v>
      </c>
      <c r="AV135" s="13" t="s">
        <v>85</v>
      </c>
      <c r="AW135" s="13" t="s">
        <v>38</v>
      </c>
      <c r="AX135" s="13" t="s">
        <v>77</v>
      </c>
      <c r="AY135" s="246" t="s">
        <v>167</v>
      </c>
    </row>
    <row r="136" s="14" customFormat="1">
      <c r="A136" s="14"/>
      <c r="B136" s="247"/>
      <c r="C136" s="248"/>
      <c r="D136" s="232" t="s">
        <v>181</v>
      </c>
      <c r="E136" s="249" t="s">
        <v>40</v>
      </c>
      <c r="F136" s="250" t="s">
        <v>1311</v>
      </c>
      <c r="G136" s="248"/>
      <c r="H136" s="251">
        <v>13.612</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181</v>
      </c>
      <c r="AU136" s="257" t="s">
        <v>87</v>
      </c>
      <c r="AV136" s="14" t="s">
        <v>87</v>
      </c>
      <c r="AW136" s="14" t="s">
        <v>38</v>
      </c>
      <c r="AX136" s="14" t="s">
        <v>77</v>
      </c>
      <c r="AY136" s="257" t="s">
        <v>167</v>
      </c>
    </row>
    <row r="137" s="13" customFormat="1">
      <c r="A137" s="13"/>
      <c r="B137" s="237"/>
      <c r="C137" s="238"/>
      <c r="D137" s="232" t="s">
        <v>181</v>
      </c>
      <c r="E137" s="239" t="s">
        <v>40</v>
      </c>
      <c r="F137" s="240" t="s">
        <v>210</v>
      </c>
      <c r="G137" s="238"/>
      <c r="H137" s="239" t="s">
        <v>40</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181</v>
      </c>
      <c r="AU137" s="246" t="s">
        <v>87</v>
      </c>
      <c r="AV137" s="13" t="s">
        <v>85</v>
      </c>
      <c r="AW137" s="13" t="s">
        <v>38</v>
      </c>
      <c r="AX137" s="13" t="s">
        <v>77</v>
      </c>
      <c r="AY137" s="246" t="s">
        <v>167</v>
      </c>
    </row>
    <row r="138" s="14" customFormat="1">
      <c r="A138" s="14"/>
      <c r="B138" s="247"/>
      <c r="C138" s="248"/>
      <c r="D138" s="232" t="s">
        <v>181</v>
      </c>
      <c r="E138" s="249" t="s">
        <v>40</v>
      </c>
      <c r="F138" s="250" t="s">
        <v>1312</v>
      </c>
      <c r="G138" s="248"/>
      <c r="H138" s="251">
        <v>8.2569999999999997</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181</v>
      </c>
      <c r="AU138" s="257" t="s">
        <v>87</v>
      </c>
      <c r="AV138" s="14" t="s">
        <v>87</v>
      </c>
      <c r="AW138" s="14" t="s">
        <v>38</v>
      </c>
      <c r="AX138" s="14" t="s">
        <v>77</v>
      </c>
      <c r="AY138" s="257" t="s">
        <v>167</v>
      </c>
    </row>
    <row r="139" s="15" customFormat="1">
      <c r="A139" s="15"/>
      <c r="B139" s="258"/>
      <c r="C139" s="259"/>
      <c r="D139" s="232" t="s">
        <v>181</v>
      </c>
      <c r="E139" s="260" t="s">
        <v>40</v>
      </c>
      <c r="F139" s="261" t="s">
        <v>184</v>
      </c>
      <c r="G139" s="259"/>
      <c r="H139" s="262">
        <v>26.920000000000002</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181</v>
      </c>
      <c r="AU139" s="268" t="s">
        <v>87</v>
      </c>
      <c r="AV139" s="15" t="s">
        <v>175</v>
      </c>
      <c r="AW139" s="15" t="s">
        <v>38</v>
      </c>
      <c r="AX139" s="15" t="s">
        <v>85</v>
      </c>
      <c r="AY139" s="268" t="s">
        <v>167</v>
      </c>
    </row>
    <row r="140" s="2" customFormat="1" ht="24" customHeight="1">
      <c r="A140" s="39"/>
      <c r="B140" s="40"/>
      <c r="C140" s="219" t="s">
        <v>212</v>
      </c>
      <c r="D140" s="219" t="s">
        <v>170</v>
      </c>
      <c r="E140" s="220" t="s">
        <v>213</v>
      </c>
      <c r="F140" s="221" t="s">
        <v>214</v>
      </c>
      <c r="G140" s="222" t="s">
        <v>173</v>
      </c>
      <c r="H140" s="223">
        <v>26.920000000000002</v>
      </c>
      <c r="I140" s="224"/>
      <c r="J140" s="225">
        <f>ROUND(I140*H140,2)</f>
        <v>0</v>
      </c>
      <c r="K140" s="221" t="s">
        <v>174</v>
      </c>
      <c r="L140" s="45"/>
      <c r="M140" s="226" t="s">
        <v>40</v>
      </c>
      <c r="N140" s="227" t="s">
        <v>48</v>
      </c>
      <c r="O140" s="85"/>
      <c r="P140" s="228">
        <f>O140*H140</f>
        <v>0</v>
      </c>
      <c r="Q140" s="228">
        <v>0.017330000000000002</v>
      </c>
      <c r="R140" s="228">
        <f>Q140*H140</f>
        <v>0.46652360000000009</v>
      </c>
      <c r="S140" s="228">
        <v>0</v>
      </c>
      <c r="T140" s="229">
        <f>S140*H140</f>
        <v>0</v>
      </c>
      <c r="U140" s="39"/>
      <c r="V140" s="39"/>
      <c r="W140" s="39"/>
      <c r="X140" s="39"/>
      <c r="Y140" s="39"/>
      <c r="Z140" s="39"/>
      <c r="AA140" s="39"/>
      <c r="AB140" s="39"/>
      <c r="AC140" s="39"/>
      <c r="AD140" s="39"/>
      <c r="AE140" s="39"/>
      <c r="AR140" s="230" t="s">
        <v>175</v>
      </c>
      <c r="AT140" s="230" t="s">
        <v>170</v>
      </c>
      <c r="AU140" s="230" t="s">
        <v>87</v>
      </c>
      <c r="AY140" s="18" t="s">
        <v>167</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175</v>
      </c>
      <c r="BM140" s="230" t="s">
        <v>215</v>
      </c>
    </row>
    <row r="141" s="2" customFormat="1">
      <c r="A141" s="39"/>
      <c r="B141" s="40"/>
      <c r="C141" s="41"/>
      <c r="D141" s="232" t="s">
        <v>177</v>
      </c>
      <c r="E141" s="41"/>
      <c r="F141" s="233"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177</v>
      </c>
      <c r="AU141" s="18" t="s">
        <v>87</v>
      </c>
    </row>
    <row r="142" s="2" customFormat="1">
      <c r="A142" s="39"/>
      <c r="B142" s="40"/>
      <c r="C142" s="41"/>
      <c r="D142" s="232" t="s">
        <v>179</v>
      </c>
      <c r="E142" s="41"/>
      <c r="F142" s="236" t="s">
        <v>217</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179</v>
      </c>
      <c r="AU142" s="18" t="s">
        <v>87</v>
      </c>
    </row>
    <row r="143" s="13" customFormat="1">
      <c r="A143" s="13"/>
      <c r="B143" s="237"/>
      <c r="C143" s="238"/>
      <c r="D143" s="232" t="s">
        <v>181</v>
      </c>
      <c r="E143" s="239" t="s">
        <v>40</v>
      </c>
      <c r="F143" s="240" t="s">
        <v>203</v>
      </c>
      <c r="G143" s="238"/>
      <c r="H143" s="239" t="s">
        <v>40</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181</v>
      </c>
      <c r="AU143" s="246" t="s">
        <v>87</v>
      </c>
      <c r="AV143" s="13" t="s">
        <v>85</v>
      </c>
      <c r="AW143" s="13" t="s">
        <v>38</v>
      </c>
      <c r="AX143" s="13" t="s">
        <v>77</v>
      </c>
      <c r="AY143" s="246" t="s">
        <v>167</v>
      </c>
    </row>
    <row r="144" s="14" customFormat="1">
      <c r="A144" s="14"/>
      <c r="B144" s="247"/>
      <c r="C144" s="248"/>
      <c r="D144" s="232" t="s">
        <v>181</v>
      </c>
      <c r="E144" s="249" t="s">
        <v>40</v>
      </c>
      <c r="F144" s="250" t="s">
        <v>373</v>
      </c>
      <c r="G144" s="248"/>
      <c r="H144" s="251">
        <v>2.403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181</v>
      </c>
      <c r="AU144" s="257" t="s">
        <v>87</v>
      </c>
      <c r="AV144" s="14" t="s">
        <v>87</v>
      </c>
      <c r="AW144" s="14" t="s">
        <v>38</v>
      </c>
      <c r="AX144" s="14" t="s">
        <v>77</v>
      </c>
      <c r="AY144" s="257" t="s">
        <v>167</v>
      </c>
    </row>
    <row r="145" s="14" customFormat="1">
      <c r="A145" s="14"/>
      <c r="B145" s="247"/>
      <c r="C145" s="248"/>
      <c r="D145" s="232" t="s">
        <v>181</v>
      </c>
      <c r="E145" s="249" t="s">
        <v>40</v>
      </c>
      <c r="F145" s="250" t="s">
        <v>205</v>
      </c>
      <c r="G145" s="248"/>
      <c r="H145" s="251">
        <v>0.40000000000000002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181</v>
      </c>
      <c r="AU145" s="257" t="s">
        <v>87</v>
      </c>
      <c r="AV145" s="14" t="s">
        <v>87</v>
      </c>
      <c r="AW145" s="14" t="s">
        <v>38</v>
      </c>
      <c r="AX145" s="14" t="s">
        <v>77</v>
      </c>
      <c r="AY145" s="257" t="s">
        <v>167</v>
      </c>
    </row>
    <row r="146" s="13" customFormat="1">
      <c r="A146" s="13"/>
      <c r="B146" s="237"/>
      <c r="C146" s="238"/>
      <c r="D146" s="232" t="s">
        <v>181</v>
      </c>
      <c r="E146" s="239" t="s">
        <v>40</v>
      </c>
      <c r="F146" s="240" t="s">
        <v>206</v>
      </c>
      <c r="G146" s="238"/>
      <c r="H146" s="239" t="s">
        <v>40</v>
      </c>
      <c r="I146" s="241"/>
      <c r="J146" s="238"/>
      <c r="K146" s="238"/>
      <c r="L146" s="242"/>
      <c r="M146" s="243"/>
      <c r="N146" s="244"/>
      <c r="O146" s="244"/>
      <c r="P146" s="244"/>
      <c r="Q146" s="244"/>
      <c r="R146" s="244"/>
      <c r="S146" s="244"/>
      <c r="T146" s="245"/>
      <c r="U146" s="13"/>
      <c r="V146" s="13"/>
      <c r="W146" s="13"/>
      <c r="X146" s="13"/>
      <c r="Y146" s="13"/>
      <c r="Z146" s="13"/>
      <c r="AA146" s="13"/>
      <c r="AB146" s="13"/>
      <c r="AC146" s="13"/>
      <c r="AD146" s="13"/>
      <c r="AE146" s="13"/>
      <c r="AT146" s="246" t="s">
        <v>181</v>
      </c>
      <c r="AU146" s="246" t="s">
        <v>87</v>
      </c>
      <c r="AV146" s="13" t="s">
        <v>85</v>
      </c>
      <c r="AW146" s="13" t="s">
        <v>38</v>
      </c>
      <c r="AX146" s="13" t="s">
        <v>77</v>
      </c>
      <c r="AY146" s="246" t="s">
        <v>167</v>
      </c>
    </row>
    <row r="147" s="14" customFormat="1">
      <c r="A147" s="14"/>
      <c r="B147" s="247"/>
      <c r="C147" s="248"/>
      <c r="D147" s="232" t="s">
        <v>181</v>
      </c>
      <c r="E147" s="249" t="s">
        <v>40</v>
      </c>
      <c r="F147" s="250" t="s">
        <v>374</v>
      </c>
      <c r="G147" s="248"/>
      <c r="H147" s="251">
        <v>2.2480000000000002</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181</v>
      </c>
      <c r="AU147" s="257" t="s">
        <v>87</v>
      </c>
      <c r="AV147" s="14" t="s">
        <v>87</v>
      </c>
      <c r="AW147" s="14" t="s">
        <v>38</v>
      </c>
      <c r="AX147" s="14" t="s">
        <v>77</v>
      </c>
      <c r="AY147" s="257" t="s">
        <v>167</v>
      </c>
    </row>
    <row r="148" s="13" customFormat="1">
      <c r="A148" s="13"/>
      <c r="B148" s="237"/>
      <c r="C148" s="238"/>
      <c r="D148" s="232" t="s">
        <v>181</v>
      </c>
      <c r="E148" s="239" t="s">
        <v>40</v>
      </c>
      <c r="F148" s="240" t="s">
        <v>208</v>
      </c>
      <c r="G148" s="238"/>
      <c r="H148" s="239" t="s">
        <v>40</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181</v>
      </c>
      <c r="AU148" s="246" t="s">
        <v>87</v>
      </c>
      <c r="AV148" s="13" t="s">
        <v>85</v>
      </c>
      <c r="AW148" s="13" t="s">
        <v>38</v>
      </c>
      <c r="AX148" s="13" t="s">
        <v>77</v>
      </c>
      <c r="AY148" s="246" t="s">
        <v>167</v>
      </c>
    </row>
    <row r="149" s="14" customFormat="1">
      <c r="A149" s="14"/>
      <c r="B149" s="247"/>
      <c r="C149" s="248"/>
      <c r="D149" s="232" t="s">
        <v>181</v>
      </c>
      <c r="E149" s="249" t="s">
        <v>40</v>
      </c>
      <c r="F149" s="250" t="s">
        <v>1311</v>
      </c>
      <c r="G149" s="248"/>
      <c r="H149" s="251">
        <v>13.612</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181</v>
      </c>
      <c r="AU149" s="257" t="s">
        <v>87</v>
      </c>
      <c r="AV149" s="14" t="s">
        <v>87</v>
      </c>
      <c r="AW149" s="14" t="s">
        <v>38</v>
      </c>
      <c r="AX149" s="14" t="s">
        <v>77</v>
      </c>
      <c r="AY149" s="257" t="s">
        <v>167</v>
      </c>
    </row>
    <row r="150" s="13" customFormat="1">
      <c r="A150" s="13"/>
      <c r="B150" s="237"/>
      <c r="C150" s="238"/>
      <c r="D150" s="232" t="s">
        <v>181</v>
      </c>
      <c r="E150" s="239" t="s">
        <v>40</v>
      </c>
      <c r="F150" s="240" t="s">
        <v>210</v>
      </c>
      <c r="G150" s="238"/>
      <c r="H150" s="239" t="s">
        <v>40</v>
      </c>
      <c r="I150" s="241"/>
      <c r="J150" s="238"/>
      <c r="K150" s="238"/>
      <c r="L150" s="242"/>
      <c r="M150" s="243"/>
      <c r="N150" s="244"/>
      <c r="O150" s="244"/>
      <c r="P150" s="244"/>
      <c r="Q150" s="244"/>
      <c r="R150" s="244"/>
      <c r="S150" s="244"/>
      <c r="T150" s="245"/>
      <c r="U150" s="13"/>
      <c r="V150" s="13"/>
      <c r="W150" s="13"/>
      <c r="X150" s="13"/>
      <c r="Y150" s="13"/>
      <c r="Z150" s="13"/>
      <c r="AA150" s="13"/>
      <c r="AB150" s="13"/>
      <c r="AC150" s="13"/>
      <c r="AD150" s="13"/>
      <c r="AE150" s="13"/>
      <c r="AT150" s="246" t="s">
        <v>181</v>
      </c>
      <c r="AU150" s="246" t="s">
        <v>87</v>
      </c>
      <c r="AV150" s="13" t="s">
        <v>85</v>
      </c>
      <c r="AW150" s="13" t="s">
        <v>38</v>
      </c>
      <c r="AX150" s="13" t="s">
        <v>77</v>
      </c>
      <c r="AY150" s="246" t="s">
        <v>167</v>
      </c>
    </row>
    <row r="151" s="14" customFormat="1">
      <c r="A151" s="14"/>
      <c r="B151" s="247"/>
      <c r="C151" s="248"/>
      <c r="D151" s="232" t="s">
        <v>181</v>
      </c>
      <c r="E151" s="249" t="s">
        <v>40</v>
      </c>
      <c r="F151" s="250" t="s">
        <v>1312</v>
      </c>
      <c r="G151" s="248"/>
      <c r="H151" s="251">
        <v>8.2569999999999997</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181</v>
      </c>
      <c r="AU151" s="257" t="s">
        <v>87</v>
      </c>
      <c r="AV151" s="14" t="s">
        <v>87</v>
      </c>
      <c r="AW151" s="14" t="s">
        <v>38</v>
      </c>
      <c r="AX151" s="14" t="s">
        <v>77</v>
      </c>
      <c r="AY151" s="257" t="s">
        <v>167</v>
      </c>
    </row>
    <row r="152" s="15" customFormat="1">
      <c r="A152" s="15"/>
      <c r="B152" s="258"/>
      <c r="C152" s="259"/>
      <c r="D152" s="232" t="s">
        <v>181</v>
      </c>
      <c r="E152" s="260" t="s">
        <v>40</v>
      </c>
      <c r="F152" s="261" t="s">
        <v>184</v>
      </c>
      <c r="G152" s="259"/>
      <c r="H152" s="262">
        <v>26.920000000000002</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181</v>
      </c>
      <c r="AU152" s="268" t="s">
        <v>87</v>
      </c>
      <c r="AV152" s="15" t="s">
        <v>175</v>
      </c>
      <c r="AW152" s="15" t="s">
        <v>38</v>
      </c>
      <c r="AX152" s="15" t="s">
        <v>85</v>
      </c>
      <c r="AY152" s="268" t="s">
        <v>167</v>
      </c>
    </row>
    <row r="153" s="2" customFormat="1" ht="16.5" customHeight="1">
      <c r="A153" s="39"/>
      <c r="B153" s="40"/>
      <c r="C153" s="219" t="s">
        <v>197</v>
      </c>
      <c r="D153" s="219" t="s">
        <v>170</v>
      </c>
      <c r="E153" s="220" t="s">
        <v>218</v>
      </c>
      <c r="F153" s="221" t="s">
        <v>219</v>
      </c>
      <c r="G153" s="222" t="s">
        <v>173</v>
      </c>
      <c r="H153" s="223">
        <v>16.251999999999999</v>
      </c>
      <c r="I153" s="224"/>
      <c r="J153" s="225">
        <f>ROUND(I153*H153,2)</f>
        <v>0</v>
      </c>
      <c r="K153" s="221" t="s">
        <v>174</v>
      </c>
      <c r="L153" s="45"/>
      <c r="M153" s="226" t="s">
        <v>40</v>
      </c>
      <c r="N153" s="227" t="s">
        <v>48</v>
      </c>
      <c r="O153" s="85"/>
      <c r="P153" s="228">
        <f>O153*H153</f>
        <v>0</v>
      </c>
      <c r="Q153" s="228">
        <v>0.0070400000000000003</v>
      </c>
      <c r="R153" s="228">
        <f>Q153*H153</f>
        <v>0.11441408</v>
      </c>
      <c r="S153" s="228">
        <v>0</v>
      </c>
      <c r="T153" s="229">
        <f>S153*H153</f>
        <v>0</v>
      </c>
      <c r="U153" s="39"/>
      <c r="V153" s="39"/>
      <c r="W153" s="39"/>
      <c r="X153" s="39"/>
      <c r="Y153" s="39"/>
      <c r="Z153" s="39"/>
      <c r="AA153" s="39"/>
      <c r="AB153" s="39"/>
      <c r="AC153" s="39"/>
      <c r="AD153" s="39"/>
      <c r="AE153" s="39"/>
      <c r="AR153" s="230" t="s">
        <v>175</v>
      </c>
      <c r="AT153" s="230" t="s">
        <v>170</v>
      </c>
      <c r="AU153" s="230" t="s">
        <v>87</v>
      </c>
      <c r="AY153" s="18" t="s">
        <v>167</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175</v>
      </c>
      <c r="BM153" s="230" t="s">
        <v>220</v>
      </c>
    </row>
    <row r="154" s="2" customFormat="1">
      <c r="A154" s="39"/>
      <c r="B154" s="40"/>
      <c r="C154" s="41"/>
      <c r="D154" s="232" t="s">
        <v>177</v>
      </c>
      <c r="E154" s="41"/>
      <c r="F154" s="233"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177</v>
      </c>
      <c r="AU154" s="18" t="s">
        <v>87</v>
      </c>
    </row>
    <row r="155" s="2" customFormat="1">
      <c r="A155" s="39"/>
      <c r="B155" s="40"/>
      <c r="C155" s="41"/>
      <c r="D155" s="232" t="s">
        <v>179</v>
      </c>
      <c r="E155" s="41"/>
      <c r="F155" s="236" t="s">
        <v>222</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179</v>
      </c>
      <c r="AU155" s="18" t="s">
        <v>87</v>
      </c>
    </row>
    <row r="156" s="13" customFormat="1">
      <c r="A156" s="13"/>
      <c r="B156" s="237"/>
      <c r="C156" s="238"/>
      <c r="D156" s="232" t="s">
        <v>181</v>
      </c>
      <c r="E156" s="239" t="s">
        <v>40</v>
      </c>
      <c r="F156" s="240" t="s">
        <v>223</v>
      </c>
      <c r="G156" s="238"/>
      <c r="H156" s="239" t="s">
        <v>40</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181</v>
      </c>
      <c r="AU156" s="246" t="s">
        <v>87</v>
      </c>
      <c r="AV156" s="13" t="s">
        <v>85</v>
      </c>
      <c r="AW156" s="13" t="s">
        <v>38</v>
      </c>
      <c r="AX156" s="13" t="s">
        <v>77</v>
      </c>
      <c r="AY156" s="246" t="s">
        <v>167</v>
      </c>
    </row>
    <row r="157" s="14" customFormat="1">
      <c r="A157" s="14"/>
      <c r="B157" s="247"/>
      <c r="C157" s="248"/>
      <c r="D157" s="232" t="s">
        <v>181</v>
      </c>
      <c r="E157" s="249" t="s">
        <v>40</v>
      </c>
      <c r="F157" s="250" t="s">
        <v>224</v>
      </c>
      <c r="G157" s="248"/>
      <c r="H157" s="251">
        <v>1.1200000000000001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181</v>
      </c>
      <c r="AU157" s="257" t="s">
        <v>87</v>
      </c>
      <c r="AV157" s="14" t="s">
        <v>87</v>
      </c>
      <c r="AW157" s="14" t="s">
        <v>38</v>
      </c>
      <c r="AX157" s="14" t="s">
        <v>77</v>
      </c>
      <c r="AY157" s="257" t="s">
        <v>167</v>
      </c>
    </row>
    <row r="158" s="13" customFormat="1">
      <c r="A158" s="13"/>
      <c r="B158" s="237"/>
      <c r="C158" s="238"/>
      <c r="D158" s="232" t="s">
        <v>181</v>
      </c>
      <c r="E158" s="239" t="s">
        <v>40</v>
      </c>
      <c r="F158" s="240" t="s">
        <v>225</v>
      </c>
      <c r="G158" s="238"/>
      <c r="H158" s="239" t="s">
        <v>40</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181</v>
      </c>
      <c r="AU158" s="246" t="s">
        <v>87</v>
      </c>
      <c r="AV158" s="13" t="s">
        <v>85</v>
      </c>
      <c r="AW158" s="13" t="s">
        <v>38</v>
      </c>
      <c r="AX158" s="13" t="s">
        <v>77</v>
      </c>
      <c r="AY158" s="246" t="s">
        <v>167</v>
      </c>
    </row>
    <row r="159" s="14" customFormat="1">
      <c r="A159" s="14"/>
      <c r="B159" s="247"/>
      <c r="C159" s="248"/>
      <c r="D159" s="232" t="s">
        <v>181</v>
      </c>
      <c r="E159" s="249" t="s">
        <v>40</v>
      </c>
      <c r="F159" s="250" t="s">
        <v>226</v>
      </c>
      <c r="G159" s="248"/>
      <c r="H159" s="251">
        <v>0.56000000000000005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181</v>
      </c>
      <c r="AU159" s="257" t="s">
        <v>87</v>
      </c>
      <c r="AV159" s="14" t="s">
        <v>87</v>
      </c>
      <c r="AW159" s="14" t="s">
        <v>38</v>
      </c>
      <c r="AX159" s="14" t="s">
        <v>77</v>
      </c>
      <c r="AY159" s="257" t="s">
        <v>167</v>
      </c>
    </row>
    <row r="160" s="13" customFormat="1">
      <c r="A160" s="13"/>
      <c r="B160" s="237"/>
      <c r="C160" s="238"/>
      <c r="D160" s="232" t="s">
        <v>181</v>
      </c>
      <c r="E160" s="239" t="s">
        <v>40</v>
      </c>
      <c r="F160" s="240" t="s">
        <v>227</v>
      </c>
      <c r="G160" s="238"/>
      <c r="H160" s="239" t="s">
        <v>40</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181</v>
      </c>
      <c r="AU160" s="246" t="s">
        <v>87</v>
      </c>
      <c r="AV160" s="13" t="s">
        <v>85</v>
      </c>
      <c r="AW160" s="13" t="s">
        <v>38</v>
      </c>
      <c r="AX160" s="13" t="s">
        <v>77</v>
      </c>
      <c r="AY160" s="246" t="s">
        <v>167</v>
      </c>
    </row>
    <row r="161" s="14" customFormat="1">
      <c r="A161" s="14"/>
      <c r="B161" s="247"/>
      <c r="C161" s="248"/>
      <c r="D161" s="232" t="s">
        <v>181</v>
      </c>
      <c r="E161" s="249" t="s">
        <v>40</v>
      </c>
      <c r="F161" s="250" t="s">
        <v>228</v>
      </c>
      <c r="G161" s="248"/>
      <c r="H161" s="251">
        <v>14.571999999999999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181</v>
      </c>
      <c r="AU161" s="257" t="s">
        <v>87</v>
      </c>
      <c r="AV161" s="14" t="s">
        <v>87</v>
      </c>
      <c r="AW161" s="14" t="s">
        <v>38</v>
      </c>
      <c r="AX161" s="14" t="s">
        <v>77</v>
      </c>
      <c r="AY161" s="257" t="s">
        <v>167</v>
      </c>
    </row>
    <row r="162" s="15" customFormat="1">
      <c r="A162" s="15"/>
      <c r="B162" s="258"/>
      <c r="C162" s="259"/>
      <c r="D162" s="232" t="s">
        <v>181</v>
      </c>
      <c r="E162" s="260" t="s">
        <v>40</v>
      </c>
      <c r="F162" s="261" t="s">
        <v>184</v>
      </c>
      <c r="G162" s="259"/>
      <c r="H162" s="262">
        <v>16.251999999999999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181</v>
      </c>
      <c r="AU162" s="268" t="s">
        <v>87</v>
      </c>
      <c r="AV162" s="15" t="s">
        <v>175</v>
      </c>
      <c r="AW162" s="15" t="s">
        <v>38</v>
      </c>
      <c r="AX162" s="15" t="s">
        <v>85</v>
      </c>
      <c r="AY162" s="268" t="s">
        <v>167</v>
      </c>
    </row>
    <row r="163" s="2" customFormat="1" ht="24" customHeight="1">
      <c r="A163" s="39"/>
      <c r="B163" s="40"/>
      <c r="C163" s="219" t="s">
        <v>229</v>
      </c>
      <c r="D163" s="219" t="s">
        <v>170</v>
      </c>
      <c r="E163" s="220" t="s">
        <v>230</v>
      </c>
      <c r="F163" s="221" t="s">
        <v>231</v>
      </c>
      <c r="G163" s="222" t="s">
        <v>173</v>
      </c>
      <c r="H163" s="223">
        <v>89.897999999999996</v>
      </c>
      <c r="I163" s="224"/>
      <c r="J163" s="225">
        <f>ROUND(I163*H163,2)</f>
        <v>0</v>
      </c>
      <c r="K163" s="221" t="s">
        <v>174</v>
      </c>
      <c r="L163" s="45"/>
      <c r="M163" s="226" t="s">
        <v>40</v>
      </c>
      <c r="N163" s="227" t="s">
        <v>48</v>
      </c>
      <c r="O163" s="85"/>
      <c r="P163" s="228">
        <f>O163*H163</f>
        <v>0</v>
      </c>
      <c r="Q163" s="228">
        <v>0.0014</v>
      </c>
      <c r="R163" s="228">
        <f>Q163*H163</f>
        <v>0.1258572</v>
      </c>
      <c r="S163" s="228">
        <v>0</v>
      </c>
      <c r="T163" s="229">
        <f>S163*H163</f>
        <v>0</v>
      </c>
      <c r="U163" s="39"/>
      <c r="V163" s="39"/>
      <c r="W163" s="39"/>
      <c r="X163" s="39"/>
      <c r="Y163" s="39"/>
      <c r="Z163" s="39"/>
      <c r="AA163" s="39"/>
      <c r="AB163" s="39"/>
      <c r="AC163" s="39"/>
      <c r="AD163" s="39"/>
      <c r="AE163" s="39"/>
      <c r="AR163" s="230" t="s">
        <v>175</v>
      </c>
      <c r="AT163" s="230" t="s">
        <v>170</v>
      </c>
      <c r="AU163" s="230" t="s">
        <v>87</v>
      </c>
      <c r="AY163" s="18" t="s">
        <v>167</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175</v>
      </c>
      <c r="BM163" s="230" t="s">
        <v>232</v>
      </c>
    </row>
    <row r="164" s="2" customFormat="1">
      <c r="A164" s="39"/>
      <c r="B164" s="40"/>
      <c r="C164" s="41"/>
      <c r="D164" s="232" t="s">
        <v>177</v>
      </c>
      <c r="E164" s="41"/>
      <c r="F164" s="233" t="s">
        <v>233</v>
      </c>
      <c r="G164" s="41"/>
      <c r="H164" s="41"/>
      <c r="I164" s="137"/>
      <c r="J164" s="41"/>
      <c r="K164" s="41"/>
      <c r="L164" s="45"/>
      <c r="M164" s="234"/>
      <c r="N164" s="235"/>
      <c r="O164" s="85"/>
      <c r="P164" s="85"/>
      <c r="Q164" s="85"/>
      <c r="R164" s="85"/>
      <c r="S164" s="85"/>
      <c r="T164" s="86"/>
      <c r="U164" s="39"/>
      <c r="V164" s="39"/>
      <c r="W164" s="39"/>
      <c r="X164" s="39"/>
      <c r="Y164" s="39"/>
      <c r="Z164" s="39"/>
      <c r="AA164" s="39"/>
      <c r="AB164" s="39"/>
      <c r="AC164" s="39"/>
      <c r="AD164" s="39"/>
      <c r="AE164" s="39"/>
      <c r="AT164" s="18" t="s">
        <v>177</v>
      </c>
      <c r="AU164" s="18" t="s">
        <v>87</v>
      </c>
    </row>
    <row r="165" s="13" customFormat="1">
      <c r="A165" s="13"/>
      <c r="B165" s="237"/>
      <c r="C165" s="238"/>
      <c r="D165" s="232" t="s">
        <v>181</v>
      </c>
      <c r="E165" s="239" t="s">
        <v>40</v>
      </c>
      <c r="F165" s="240" t="s">
        <v>203</v>
      </c>
      <c r="G165" s="238"/>
      <c r="H165" s="239" t="s">
        <v>40</v>
      </c>
      <c r="I165" s="241"/>
      <c r="J165" s="238"/>
      <c r="K165" s="238"/>
      <c r="L165" s="242"/>
      <c r="M165" s="243"/>
      <c r="N165" s="244"/>
      <c r="O165" s="244"/>
      <c r="P165" s="244"/>
      <c r="Q165" s="244"/>
      <c r="R165" s="244"/>
      <c r="S165" s="244"/>
      <c r="T165" s="245"/>
      <c r="U165" s="13"/>
      <c r="V165" s="13"/>
      <c r="W165" s="13"/>
      <c r="X165" s="13"/>
      <c r="Y165" s="13"/>
      <c r="Z165" s="13"/>
      <c r="AA165" s="13"/>
      <c r="AB165" s="13"/>
      <c r="AC165" s="13"/>
      <c r="AD165" s="13"/>
      <c r="AE165" s="13"/>
      <c r="AT165" s="246" t="s">
        <v>181</v>
      </c>
      <c r="AU165" s="246" t="s">
        <v>87</v>
      </c>
      <c r="AV165" s="13" t="s">
        <v>85</v>
      </c>
      <c r="AW165" s="13" t="s">
        <v>38</v>
      </c>
      <c r="AX165" s="13" t="s">
        <v>77</v>
      </c>
      <c r="AY165" s="246" t="s">
        <v>167</v>
      </c>
    </row>
    <row r="166" s="14" customFormat="1">
      <c r="A166" s="14"/>
      <c r="B166" s="247"/>
      <c r="C166" s="248"/>
      <c r="D166" s="232" t="s">
        <v>181</v>
      </c>
      <c r="E166" s="249" t="s">
        <v>40</v>
      </c>
      <c r="F166" s="250" t="s">
        <v>1313</v>
      </c>
      <c r="G166" s="248"/>
      <c r="H166" s="251">
        <v>14.443</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181</v>
      </c>
      <c r="AU166" s="257" t="s">
        <v>87</v>
      </c>
      <c r="AV166" s="14" t="s">
        <v>87</v>
      </c>
      <c r="AW166" s="14" t="s">
        <v>38</v>
      </c>
      <c r="AX166" s="14" t="s">
        <v>77</v>
      </c>
      <c r="AY166" s="257" t="s">
        <v>167</v>
      </c>
    </row>
    <row r="167" s="14" customFormat="1">
      <c r="A167" s="14"/>
      <c r="B167" s="247"/>
      <c r="C167" s="248"/>
      <c r="D167" s="232" t="s">
        <v>181</v>
      </c>
      <c r="E167" s="249" t="s">
        <v>40</v>
      </c>
      <c r="F167" s="250" t="s">
        <v>235</v>
      </c>
      <c r="G167" s="248"/>
      <c r="H167" s="251">
        <v>-4.7279999999999998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181</v>
      </c>
      <c r="AU167" s="257" t="s">
        <v>87</v>
      </c>
      <c r="AV167" s="14" t="s">
        <v>87</v>
      </c>
      <c r="AW167" s="14" t="s">
        <v>38</v>
      </c>
      <c r="AX167" s="14" t="s">
        <v>77</v>
      </c>
      <c r="AY167" s="257" t="s">
        <v>167</v>
      </c>
    </row>
    <row r="168" s="14" customFormat="1">
      <c r="A168" s="14"/>
      <c r="B168" s="247"/>
      <c r="C168" s="248"/>
      <c r="D168" s="232" t="s">
        <v>181</v>
      </c>
      <c r="E168" s="249" t="s">
        <v>40</v>
      </c>
      <c r="F168" s="250" t="s">
        <v>236</v>
      </c>
      <c r="G168" s="248"/>
      <c r="H168" s="251">
        <v>-1.1819999999999999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181</v>
      </c>
      <c r="AU168" s="257" t="s">
        <v>87</v>
      </c>
      <c r="AV168" s="14" t="s">
        <v>87</v>
      </c>
      <c r="AW168" s="14" t="s">
        <v>38</v>
      </c>
      <c r="AX168" s="14" t="s">
        <v>77</v>
      </c>
      <c r="AY168" s="257" t="s">
        <v>167</v>
      </c>
    </row>
    <row r="169" s="13" customFormat="1">
      <c r="A169" s="13"/>
      <c r="B169" s="237"/>
      <c r="C169" s="238"/>
      <c r="D169" s="232" t="s">
        <v>181</v>
      </c>
      <c r="E169" s="239" t="s">
        <v>40</v>
      </c>
      <c r="F169" s="240" t="s">
        <v>206</v>
      </c>
      <c r="G169" s="238"/>
      <c r="H169" s="239" t="s">
        <v>40</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181</v>
      </c>
      <c r="AU169" s="246" t="s">
        <v>87</v>
      </c>
      <c r="AV169" s="13" t="s">
        <v>85</v>
      </c>
      <c r="AW169" s="13" t="s">
        <v>38</v>
      </c>
      <c r="AX169" s="13" t="s">
        <v>77</v>
      </c>
      <c r="AY169" s="246" t="s">
        <v>167</v>
      </c>
    </row>
    <row r="170" s="14" customFormat="1">
      <c r="A170" s="14"/>
      <c r="B170" s="247"/>
      <c r="C170" s="248"/>
      <c r="D170" s="232" t="s">
        <v>181</v>
      </c>
      <c r="E170" s="249" t="s">
        <v>40</v>
      </c>
      <c r="F170" s="250" t="s">
        <v>1314</v>
      </c>
      <c r="G170" s="248"/>
      <c r="H170" s="251">
        <v>15.9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38</v>
      </c>
      <c r="AX170" s="14" t="s">
        <v>77</v>
      </c>
      <c r="AY170" s="257" t="s">
        <v>167</v>
      </c>
    </row>
    <row r="171" s="14" customFormat="1">
      <c r="A171" s="14"/>
      <c r="B171" s="247"/>
      <c r="C171" s="248"/>
      <c r="D171" s="232" t="s">
        <v>181</v>
      </c>
      <c r="E171" s="249" t="s">
        <v>40</v>
      </c>
      <c r="F171" s="250" t="s">
        <v>236</v>
      </c>
      <c r="G171" s="248"/>
      <c r="H171" s="251">
        <v>-1.1819999999999999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181</v>
      </c>
      <c r="AU171" s="257" t="s">
        <v>87</v>
      </c>
      <c r="AV171" s="14" t="s">
        <v>87</v>
      </c>
      <c r="AW171" s="14" t="s">
        <v>38</v>
      </c>
      <c r="AX171" s="14" t="s">
        <v>77</v>
      </c>
      <c r="AY171" s="257" t="s">
        <v>167</v>
      </c>
    </row>
    <row r="172" s="13" customFormat="1">
      <c r="A172" s="13"/>
      <c r="B172" s="237"/>
      <c r="C172" s="238"/>
      <c r="D172" s="232" t="s">
        <v>181</v>
      </c>
      <c r="E172" s="239" t="s">
        <v>40</v>
      </c>
      <c r="F172" s="240" t="s">
        <v>208</v>
      </c>
      <c r="G172" s="238"/>
      <c r="H172" s="239" t="s">
        <v>40</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181</v>
      </c>
      <c r="AU172" s="246" t="s">
        <v>87</v>
      </c>
      <c r="AV172" s="13" t="s">
        <v>85</v>
      </c>
      <c r="AW172" s="13" t="s">
        <v>38</v>
      </c>
      <c r="AX172" s="13" t="s">
        <v>77</v>
      </c>
      <c r="AY172" s="246" t="s">
        <v>167</v>
      </c>
    </row>
    <row r="173" s="14" customFormat="1">
      <c r="A173" s="14"/>
      <c r="B173" s="247"/>
      <c r="C173" s="248"/>
      <c r="D173" s="232" t="s">
        <v>181</v>
      </c>
      <c r="E173" s="249" t="s">
        <v>40</v>
      </c>
      <c r="F173" s="250" t="s">
        <v>1315</v>
      </c>
      <c r="G173" s="248"/>
      <c r="H173" s="251">
        <v>39.697000000000003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181</v>
      </c>
      <c r="AU173" s="257" t="s">
        <v>87</v>
      </c>
      <c r="AV173" s="14" t="s">
        <v>87</v>
      </c>
      <c r="AW173" s="14" t="s">
        <v>38</v>
      </c>
      <c r="AX173" s="14" t="s">
        <v>77</v>
      </c>
      <c r="AY173" s="257" t="s">
        <v>167</v>
      </c>
    </row>
    <row r="174" s="14" customFormat="1">
      <c r="A174" s="14"/>
      <c r="B174" s="247"/>
      <c r="C174" s="248"/>
      <c r="D174" s="232" t="s">
        <v>181</v>
      </c>
      <c r="E174" s="249" t="s">
        <v>40</v>
      </c>
      <c r="F174" s="250" t="s">
        <v>239</v>
      </c>
      <c r="G174" s="248"/>
      <c r="H174" s="251">
        <v>-1.5760000000000001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181</v>
      </c>
      <c r="AU174" s="257" t="s">
        <v>87</v>
      </c>
      <c r="AV174" s="14" t="s">
        <v>87</v>
      </c>
      <c r="AW174" s="14" t="s">
        <v>38</v>
      </c>
      <c r="AX174" s="14" t="s">
        <v>77</v>
      </c>
      <c r="AY174" s="257" t="s">
        <v>167</v>
      </c>
    </row>
    <row r="175" s="14" customFormat="1">
      <c r="A175" s="14"/>
      <c r="B175" s="247"/>
      <c r="C175" s="248"/>
      <c r="D175" s="232" t="s">
        <v>181</v>
      </c>
      <c r="E175" s="249" t="s">
        <v>40</v>
      </c>
      <c r="F175" s="250" t="s">
        <v>240</v>
      </c>
      <c r="G175" s="248"/>
      <c r="H175" s="251">
        <v>-2.093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181</v>
      </c>
      <c r="AU175" s="257" t="s">
        <v>87</v>
      </c>
      <c r="AV175" s="14" t="s">
        <v>87</v>
      </c>
      <c r="AW175" s="14" t="s">
        <v>38</v>
      </c>
      <c r="AX175" s="14" t="s">
        <v>77</v>
      </c>
      <c r="AY175" s="257" t="s">
        <v>167</v>
      </c>
    </row>
    <row r="176" s="14" customFormat="1">
      <c r="A176" s="14"/>
      <c r="B176" s="247"/>
      <c r="C176" s="248"/>
      <c r="D176" s="232" t="s">
        <v>181</v>
      </c>
      <c r="E176" s="249" t="s">
        <v>40</v>
      </c>
      <c r="F176" s="250" t="s">
        <v>241</v>
      </c>
      <c r="G176" s="248"/>
      <c r="H176" s="251">
        <v>1.74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181</v>
      </c>
      <c r="AU176" s="257" t="s">
        <v>87</v>
      </c>
      <c r="AV176" s="14" t="s">
        <v>87</v>
      </c>
      <c r="AW176" s="14" t="s">
        <v>38</v>
      </c>
      <c r="AX176" s="14" t="s">
        <v>77</v>
      </c>
      <c r="AY176" s="257" t="s">
        <v>167</v>
      </c>
    </row>
    <row r="177" s="13" customFormat="1">
      <c r="A177" s="13"/>
      <c r="B177" s="237"/>
      <c r="C177" s="238"/>
      <c r="D177" s="232" t="s">
        <v>181</v>
      </c>
      <c r="E177" s="239" t="s">
        <v>40</v>
      </c>
      <c r="F177" s="240" t="s">
        <v>210</v>
      </c>
      <c r="G177" s="238"/>
      <c r="H177" s="239" t="s">
        <v>40</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181</v>
      </c>
      <c r="AU177" s="246" t="s">
        <v>87</v>
      </c>
      <c r="AV177" s="13" t="s">
        <v>85</v>
      </c>
      <c r="AW177" s="13" t="s">
        <v>38</v>
      </c>
      <c r="AX177" s="13" t="s">
        <v>77</v>
      </c>
      <c r="AY177" s="246" t="s">
        <v>167</v>
      </c>
    </row>
    <row r="178" s="14" customFormat="1">
      <c r="A178" s="14"/>
      <c r="B178" s="247"/>
      <c r="C178" s="248"/>
      <c r="D178" s="232" t="s">
        <v>181</v>
      </c>
      <c r="E178" s="249" t="s">
        <v>40</v>
      </c>
      <c r="F178" s="250" t="s">
        <v>1316</v>
      </c>
      <c r="G178" s="248"/>
      <c r="H178" s="251">
        <v>30.739999999999998</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181</v>
      </c>
      <c r="AU178" s="257" t="s">
        <v>87</v>
      </c>
      <c r="AV178" s="14" t="s">
        <v>87</v>
      </c>
      <c r="AW178" s="14" t="s">
        <v>38</v>
      </c>
      <c r="AX178" s="14" t="s">
        <v>77</v>
      </c>
      <c r="AY178" s="257" t="s">
        <v>167</v>
      </c>
    </row>
    <row r="179" s="14" customFormat="1">
      <c r="A179" s="14"/>
      <c r="B179" s="247"/>
      <c r="C179" s="248"/>
      <c r="D179" s="232" t="s">
        <v>181</v>
      </c>
      <c r="E179" s="249" t="s">
        <v>40</v>
      </c>
      <c r="F179" s="250" t="s">
        <v>239</v>
      </c>
      <c r="G179" s="248"/>
      <c r="H179" s="251">
        <v>-1.5760000000000001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181</v>
      </c>
      <c r="AU179" s="257" t="s">
        <v>87</v>
      </c>
      <c r="AV179" s="14" t="s">
        <v>87</v>
      </c>
      <c r="AW179" s="14" t="s">
        <v>38</v>
      </c>
      <c r="AX179" s="14" t="s">
        <v>77</v>
      </c>
      <c r="AY179" s="257" t="s">
        <v>167</v>
      </c>
    </row>
    <row r="180" s="14" customFormat="1">
      <c r="A180" s="14"/>
      <c r="B180" s="247"/>
      <c r="C180" s="248"/>
      <c r="D180" s="232" t="s">
        <v>181</v>
      </c>
      <c r="E180" s="249" t="s">
        <v>40</v>
      </c>
      <c r="F180" s="250" t="s">
        <v>243</v>
      </c>
      <c r="G180" s="248"/>
      <c r="H180" s="251">
        <v>-2.0249999999999999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181</v>
      </c>
      <c r="AU180" s="257" t="s">
        <v>87</v>
      </c>
      <c r="AV180" s="14" t="s">
        <v>87</v>
      </c>
      <c r="AW180" s="14" t="s">
        <v>38</v>
      </c>
      <c r="AX180" s="14" t="s">
        <v>77</v>
      </c>
      <c r="AY180" s="257" t="s">
        <v>167</v>
      </c>
    </row>
    <row r="181" s="14" customFormat="1">
      <c r="A181" s="14"/>
      <c r="B181" s="247"/>
      <c r="C181" s="248"/>
      <c r="D181" s="232" t="s">
        <v>181</v>
      </c>
      <c r="E181" s="249" t="s">
        <v>40</v>
      </c>
      <c r="F181" s="250" t="s">
        <v>241</v>
      </c>
      <c r="G181" s="248"/>
      <c r="H181" s="251">
        <v>1.74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181</v>
      </c>
      <c r="AU181" s="257" t="s">
        <v>87</v>
      </c>
      <c r="AV181" s="14" t="s">
        <v>87</v>
      </c>
      <c r="AW181" s="14" t="s">
        <v>38</v>
      </c>
      <c r="AX181" s="14" t="s">
        <v>77</v>
      </c>
      <c r="AY181" s="257" t="s">
        <v>167</v>
      </c>
    </row>
    <row r="182" s="15" customFormat="1">
      <c r="A182" s="15"/>
      <c r="B182" s="258"/>
      <c r="C182" s="259"/>
      <c r="D182" s="232" t="s">
        <v>181</v>
      </c>
      <c r="E182" s="260" t="s">
        <v>40</v>
      </c>
      <c r="F182" s="261" t="s">
        <v>184</v>
      </c>
      <c r="G182" s="259"/>
      <c r="H182" s="262">
        <v>89.897999999999996</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181</v>
      </c>
      <c r="AU182" s="268" t="s">
        <v>87</v>
      </c>
      <c r="AV182" s="15" t="s">
        <v>175</v>
      </c>
      <c r="AW182" s="15" t="s">
        <v>38</v>
      </c>
      <c r="AX182" s="15" t="s">
        <v>85</v>
      </c>
      <c r="AY182" s="268" t="s">
        <v>167</v>
      </c>
    </row>
    <row r="183" s="2" customFormat="1" ht="24" customHeight="1">
      <c r="A183" s="39"/>
      <c r="B183" s="40"/>
      <c r="C183" s="219" t="s">
        <v>244</v>
      </c>
      <c r="D183" s="219" t="s">
        <v>170</v>
      </c>
      <c r="E183" s="220" t="s">
        <v>245</v>
      </c>
      <c r="F183" s="221" t="s">
        <v>246</v>
      </c>
      <c r="G183" s="222" t="s">
        <v>173</v>
      </c>
      <c r="H183" s="223">
        <v>89.897999999999996</v>
      </c>
      <c r="I183" s="224"/>
      <c r="J183" s="225">
        <f>ROUND(I183*H183,2)</f>
        <v>0</v>
      </c>
      <c r="K183" s="221" t="s">
        <v>174</v>
      </c>
      <c r="L183" s="45"/>
      <c r="M183" s="226" t="s">
        <v>40</v>
      </c>
      <c r="N183" s="227" t="s">
        <v>48</v>
      </c>
      <c r="O183" s="85"/>
      <c r="P183" s="228">
        <f>O183*H183</f>
        <v>0</v>
      </c>
      <c r="Q183" s="228">
        <v>0.017330000000000002</v>
      </c>
      <c r="R183" s="228">
        <f>Q183*H183</f>
        <v>1.55793234</v>
      </c>
      <c r="S183" s="228">
        <v>0</v>
      </c>
      <c r="T183" s="229">
        <f>S183*H183</f>
        <v>0</v>
      </c>
      <c r="U183" s="39"/>
      <c r="V183" s="39"/>
      <c r="W183" s="39"/>
      <c r="X183" s="39"/>
      <c r="Y183" s="39"/>
      <c r="Z183" s="39"/>
      <c r="AA183" s="39"/>
      <c r="AB183" s="39"/>
      <c r="AC183" s="39"/>
      <c r="AD183" s="39"/>
      <c r="AE183" s="39"/>
      <c r="AR183" s="230" t="s">
        <v>175</v>
      </c>
      <c r="AT183" s="230" t="s">
        <v>170</v>
      </c>
      <c r="AU183" s="230" t="s">
        <v>87</v>
      </c>
      <c r="AY183" s="18" t="s">
        <v>167</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175</v>
      </c>
      <c r="BM183" s="230" t="s">
        <v>247</v>
      </c>
    </row>
    <row r="184" s="2" customFormat="1">
      <c r="A184" s="39"/>
      <c r="B184" s="40"/>
      <c r="C184" s="41"/>
      <c r="D184" s="232" t="s">
        <v>177</v>
      </c>
      <c r="E184" s="41"/>
      <c r="F184" s="233" t="s">
        <v>248</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177</v>
      </c>
      <c r="AU184" s="18" t="s">
        <v>87</v>
      </c>
    </row>
    <row r="185" s="2" customFormat="1">
      <c r="A185" s="39"/>
      <c r="B185" s="40"/>
      <c r="C185" s="41"/>
      <c r="D185" s="232" t="s">
        <v>179</v>
      </c>
      <c r="E185" s="41"/>
      <c r="F185" s="236" t="s">
        <v>217</v>
      </c>
      <c r="G185" s="41"/>
      <c r="H185" s="41"/>
      <c r="I185" s="137"/>
      <c r="J185" s="41"/>
      <c r="K185" s="41"/>
      <c r="L185" s="45"/>
      <c r="M185" s="234"/>
      <c r="N185" s="235"/>
      <c r="O185" s="85"/>
      <c r="P185" s="85"/>
      <c r="Q185" s="85"/>
      <c r="R185" s="85"/>
      <c r="S185" s="85"/>
      <c r="T185" s="86"/>
      <c r="U185" s="39"/>
      <c r="V185" s="39"/>
      <c r="W185" s="39"/>
      <c r="X185" s="39"/>
      <c r="Y185" s="39"/>
      <c r="Z185" s="39"/>
      <c r="AA185" s="39"/>
      <c r="AB185" s="39"/>
      <c r="AC185" s="39"/>
      <c r="AD185" s="39"/>
      <c r="AE185" s="39"/>
      <c r="AT185" s="18" t="s">
        <v>179</v>
      </c>
      <c r="AU185" s="18" t="s">
        <v>87</v>
      </c>
    </row>
    <row r="186" s="13" customFormat="1">
      <c r="A186" s="13"/>
      <c r="B186" s="237"/>
      <c r="C186" s="238"/>
      <c r="D186" s="232" t="s">
        <v>181</v>
      </c>
      <c r="E186" s="239" t="s">
        <v>40</v>
      </c>
      <c r="F186" s="240" t="s">
        <v>203</v>
      </c>
      <c r="G186" s="238"/>
      <c r="H186" s="239" t="s">
        <v>40</v>
      </c>
      <c r="I186" s="241"/>
      <c r="J186" s="238"/>
      <c r="K186" s="238"/>
      <c r="L186" s="242"/>
      <c r="M186" s="243"/>
      <c r="N186" s="244"/>
      <c r="O186" s="244"/>
      <c r="P186" s="244"/>
      <c r="Q186" s="244"/>
      <c r="R186" s="244"/>
      <c r="S186" s="244"/>
      <c r="T186" s="245"/>
      <c r="U186" s="13"/>
      <c r="V186" s="13"/>
      <c r="W186" s="13"/>
      <c r="X186" s="13"/>
      <c r="Y186" s="13"/>
      <c r="Z186" s="13"/>
      <c r="AA186" s="13"/>
      <c r="AB186" s="13"/>
      <c r="AC186" s="13"/>
      <c r="AD186" s="13"/>
      <c r="AE186" s="13"/>
      <c r="AT186" s="246" t="s">
        <v>181</v>
      </c>
      <c r="AU186" s="246" t="s">
        <v>87</v>
      </c>
      <c r="AV186" s="13" t="s">
        <v>85</v>
      </c>
      <c r="AW186" s="13" t="s">
        <v>38</v>
      </c>
      <c r="AX186" s="13" t="s">
        <v>77</v>
      </c>
      <c r="AY186" s="246" t="s">
        <v>167</v>
      </c>
    </row>
    <row r="187" s="14" customFormat="1">
      <c r="A187" s="14"/>
      <c r="B187" s="247"/>
      <c r="C187" s="248"/>
      <c r="D187" s="232" t="s">
        <v>181</v>
      </c>
      <c r="E187" s="249" t="s">
        <v>40</v>
      </c>
      <c r="F187" s="250" t="s">
        <v>1313</v>
      </c>
      <c r="G187" s="248"/>
      <c r="H187" s="251">
        <v>14.443</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181</v>
      </c>
      <c r="AU187" s="257" t="s">
        <v>87</v>
      </c>
      <c r="AV187" s="14" t="s">
        <v>87</v>
      </c>
      <c r="AW187" s="14" t="s">
        <v>38</v>
      </c>
      <c r="AX187" s="14" t="s">
        <v>77</v>
      </c>
      <c r="AY187" s="257" t="s">
        <v>167</v>
      </c>
    </row>
    <row r="188" s="14" customFormat="1">
      <c r="A188" s="14"/>
      <c r="B188" s="247"/>
      <c r="C188" s="248"/>
      <c r="D188" s="232" t="s">
        <v>181</v>
      </c>
      <c r="E188" s="249" t="s">
        <v>40</v>
      </c>
      <c r="F188" s="250" t="s">
        <v>235</v>
      </c>
      <c r="G188" s="248"/>
      <c r="H188" s="251">
        <v>-4.7279999999999998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181</v>
      </c>
      <c r="AU188" s="257" t="s">
        <v>87</v>
      </c>
      <c r="AV188" s="14" t="s">
        <v>87</v>
      </c>
      <c r="AW188" s="14" t="s">
        <v>38</v>
      </c>
      <c r="AX188" s="14" t="s">
        <v>77</v>
      </c>
      <c r="AY188" s="257" t="s">
        <v>167</v>
      </c>
    </row>
    <row r="189" s="14" customFormat="1">
      <c r="A189" s="14"/>
      <c r="B189" s="247"/>
      <c r="C189" s="248"/>
      <c r="D189" s="232" t="s">
        <v>181</v>
      </c>
      <c r="E189" s="249" t="s">
        <v>40</v>
      </c>
      <c r="F189" s="250" t="s">
        <v>236</v>
      </c>
      <c r="G189" s="248"/>
      <c r="H189" s="251">
        <v>-1.1819999999999999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181</v>
      </c>
      <c r="AU189" s="257" t="s">
        <v>87</v>
      </c>
      <c r="AV189" s="14" t="s">
        <v>87</v>
      </c>
      <c r="AW189" s="14" t="s">
        <v>38</v>
      </c>
      <c r="AX189" s="14" t="s">
        <v>77</v>
      </c>
      <c r="AY189" s="257" t="s">
        <v>167</v>
      </c>
    </row>
    <row r="190" s="13" customFormat="1">
      <c r="A190" s="13"/>
      <c r="B190" s="237"/>
      <c r="C190" s="238"/>
      <c r="D190" s="232" t="s">
        <v>181</v>
      </c>
      <c r="E190" s="239" t="s">
        <v>40</v>
      </c>
      <c r="F190" s="240" t="s">
        <v>206</v>
      </c>
      <c r="G190" s="238"/>
      <c r="H190" s="239" t="s">
        <v>40</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181</v>
      </c>
      <c r="AU190" s="246" t="s">
        <v>87</v>
      </c>
      <c r="AV190" s="13" t="s">
        <v>85</v>
      </c>
      <c r="AW190" s="13" t="s">
        <v>38</v>
      </c>
      <c r="AX190" s="13" t="s">
        <v>77</v>
      </c>
      <c r="AY190" s="246" t="s">
        <v>167</v>
      </c>
    </row>
    <row r="191" s="14" customFormat="1">
      <c r="A191" s="14"/>
      <c r="B191" s="247"/>
      <c r="C191" s="248"/>
      <c r="D191" s="232" t="s">
        <v>181</v>
      </c>
      <c r="E191" s="249" t="s">
        <v>40</v>
      </c>
      <c r="F191" s="250" t="s">
        <v>1314</v>
      </c>
      <c r="G191" s="248"/>
      <c r="H191" s="251">
        <v>15.9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181</v>
      </c>
      <c r="AU191" s="257" t="s">
        <v>87</v>
      </c>
      <c r="AV191" s="14" t="s">
        <v>87</v>
      </c>
      <c r="AW191" s="14" t="s">
        <v>38</v>
      </c>
      <c r="AX191" s="14" t="s">
        <v>77</v>
      </c>
      <c r="AY191" s="257" t="s">
        <v>167</v>
      </c>
    </row>
    <row r="192" s="14" customFormat="1">
      <c r="A192" s="14"/>
      <c r="B192" s="247"/>
      <c r="C192" s="248"/>
      <c r="D192" s="232" t="s">
        <v>181</v>
      </c>
      <c r="E192" s="249" t="s">
        <v>40</v>
      </c>
      <c r="F192" s="250" t="s">
        <v>236</v>
      </c>
      <c r="G192" s="248"/>
      <c r="H192" s="251">
        <v>-1.1819999999999999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181</v>
      </c>
      <c r="AU192" s="257" t="s">
        <v>87</v>
      </c>
      <c r="AV192" s="14" t="s">
        <v>87</v>
      </c>
      <c r="AW192" s="14" t="s">
        <v>38</v>
      </c>
      <c r="AX192" s="14" t="s">
        <v>77</v>
      </c>
      <c r="AY192" s="257" t="s">
        <v>167</v>
      </c>
    </row>
    <row r="193" s="13" customFormat="1">
      <c r="A193" s="13"/>
      <c r="B193" s="237"/>
      <c r="C193" s="238"/>
      <c r="D193" s="232" t="s">
        <v>181</v>
      </c>
      <c r="E193" s="239" t="s">
        <v>40</v>
      </c>
      <c r="F193" s="240" t="s">
        <v>208</v>
      </c>
      <c r="G193" s="238"/>
      <c r="H193" s="239" t="s">
        <v>40</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181</v>
      </c>
      <c r="AU193" s="246" t="s">
        <v>87</v>
      </c>
      <c r="AV193" s="13" t="s">
        <v>85</v>
      </c>
      <c r="AW193" s="13" t="s">
        <v>38</v>
      </c>
      <c r="AX193" s="13" t="s">
        <v>77</v>
      </c>
      <c r="AY193" s="246" t="s">
        <v>167</v>
      </c>
    </row>
    <row r="194" s="14" customFormat="1">
      <c r="A194" s="14"/>
      <c r="B194" s="247"/>
      <c r="C194" s="248"/>
      <c r="D194" s="232" t="s">
        <v>181</v>
      </c>
      <c r="E194" s="249" t="s">
        <v>40</v>
      </c>
      <c r="F194" s="250" t="s">
        <v>1315</v>
      </c>
      <c r="G194" s="248"/>
      <c r="H194" s="251">
        <v>39.697000000000003</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181</v>
      </c>
      <c r="AU194" s="257" t="s">
        <v>87</v>
      </c>
      <c r="AV194" s="14" t="s">
        <v>87</v>
      </c>
      <c r="AW194" s="14" t="s">
        <v>38</v>
      </c>
      <c r="AX194" s="14" t="s">
        <v>77</v>
      </c>
      <c r="AY194" s="257" t="s">
        <v>167</v>
      </c>
    </row>
    <row r="195" s="14" customFormat="1">
      <c r="A195" s="14"/>
      <c r="B195" s="247"/>
      <c r="C195" s="248"/>
      <c r="D195" s="232" t="s">
        <v>181</v>
      </c>
      <c r="E195" s="249" t="s">
        <v>40</v>
      </c>
      <c r="F195" s="250" t="s">
        <v>239</v>
      </c>
      <c r="G195" s="248"/>
      <c r="H195" s="251">
        <v>-1.5760000000000001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181</v>
      </c>
      <c r="AU195" s="257" t="s">
        <v>87</v>
      </c>
      <c r="AV195" s="14" t="s">
        <v>87</v>
      </c>
      <c r="AW195" s="14" t="s">
        <v>38</v>
      </c>
      <c r="AX195" s="14" t="s">
        <v>77</v>
      </c>
      <c r="AY195" s="257" t="s">
        <v>167</v>
      </c>
    </row>
    <row r="196" s="14" customFormat="1">
      <c r="A196" s="14"/>
      <c r="B196" s="247"/>
      <c r="C196" s="248"/>
      <c r="D196" s="232" t="s">
        <v>181</v>
      </c>
      <c r="E196" s="249" t="s">
        <v>40</v>
      </c>
      <c r="F196" s="250" t="s">
        <v>240</v>
      </c>
      <c r="G196" s="248"/>
      <c r="H196" s="251">
        <v>-2.093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181</v>
      </c>
      <c r="AU196" s="257" t="s">
        <v>87</v>
      </c>
      <c r="AV196" s="14" t="s">
        <v>87</v>
      </c>
      <c r="AW196" s="14" t="s">
        <v>38</v>
      </c>
      <c r="AX196" s="14" t="s">
        <v>77</v>
      </c>
      <c r="AY196" s="257" t="s">
        <v>167</v>
      </c>
    </row>
    <row r="197" s="14" customFormat="1">
      <c r="A197" s="14"/>
      <c r="B197" s="247"/>
      <c r="C197" s="248"/>
      <c r="D197" s="232" t="s">
        <v>181</v>
      </c>
      <c r="E197" s="249" t="s">
        <v>40</v>
      </c>
      <c r="F197" s="250" t="s">
        <v>241</v>
      </c>
      <c r="G197" s="248"/>
      <c r="H197" s="251">
        <v>1.74</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3" customFormat="1">
      <c r="A198" s="13"/>
      <c r="B198" s="237"/>
      <c r="C198" s="238"/>
      <c r="D198" s="232" t="s">
        <v>181</v>
      </c>
      <c r="E198" s="239" t="s">
        <v>40</v>
      </c>
      <c r="F198" s="240" t="s">
        <v>210</v>
      </c>
      <c r="G198" s="238"/>
      <c r="H198" s="239" t="s">
        <v>40</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181</v>
      </c>
      <c r="AU198" s="246" t="s">
        <v>87</v>
      </c>
      <c r="AV198" s="13" t="s">
        <v>85</v>
      </c>
      <c r="AW198" s="13" t="s">
        <v>38</v>
      </c>
      <c r="AX198" s="13" t="s">
        <v>77</v>
      </c>
      <c r="AY198" s="246" t="s">
        <v>167</v>
      </c>
    </row>
    <row r="199" s="14" customFormat="1">
      <c r="A199" s="14"/>
      <c r="B199" s="247"/>
      <c r="C199" s="248"/>
      <c r="D199" s="232" t="s">
        <v>181</v>
      </c>
      <c r="E199" s="249" t="s">
        <v>40</v>
      </c>
      <c r="F199" s="250" t="s">
        <v>1316</v>
      </c>
      <c r="G199" s="248"/>
      <c r="H199" s="251">
        <v>30.739999999999998</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181</v>
      </c>
      <c r="AU199" s="257" t="s">
        <v>87</v>
      </c>
      <c r="AV199" s="14" t="s">
        <v>87</v>
      </c>
      <c r="AW199" s="14" t="s">
        <v>38</v>
      </c>
      <c r="AX199" s="14" t="s">
        <v>77</v>
      </c>
      <c r="AY199" s="257" t="s">
        <v>167</v>
      </c>
    </row>
    <row r="200" s="14" customFormat="1">
      <c r="A200" s="14"/>
      <c r="B200" s="247"/>
      <c r="C200" s="248"/>
      <c r="D200" s="232" t="s">
        <v>181</v>
      </c>
      <c r="E200" s="249" t="s">
        <v>40</v>
      </c>
      <c r="F200" s="250" t="s">
        <v>239</v>
      </c>
      <c r="G200" s="248"/>
      <c r="H200" s="251">
        <v>-1.5760000000000001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181</v>
      </c>
      <c r="AU200" s="257" t="s">
        <v>87</v>
      </c>
      <c r="AV200" s="14" t="s">
        <v>87</v>
      </c>
      <c r="AW200" s="14" t="s">
        <v>38</v>
      </c>
      <c r="AX200" s="14" t="s">
        <v>77</v>
      </c>
      <c r="AY200" s="257" t="s">
        <v>167</v>
      </c>
    </row>
    <row r="201" s="14" customFormat="1">
      <c r="A201" s="14"/>
      <c r="B201" s="247"/>
      <c r="C201" s="248"/>
      <c r="D201" s="232" t="s">
        <v>181</v>
      </c>
      <c r="E201" s="249" t="s">
        <v>40</v>
      </c>
      <c r="F201" s="250" t="s">
        <v>243</v>
      </c>
      <c r="G201" s="248"/>
      <c r="H201" s="251">
        <v>-2.0249999999999999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181</v>
      </c>
      <c r="AU201" s="257" t="s">
        <v>87</v>
      </c>
      <c r="AV201" s="14" t="s">
        <v>87</v>
      </c>
      <c r="AW201" s="14" t="s">
        <v>38</v>
      </c>
      <c r="AX201" s="14" t="s">
        <v>77</v>
      </c>
      <c r="AY201" s="257" t="s">
        <v>167</v>
      </c>
    </row>
    <row r="202" s="14" customFormat="1">
      <c r="A202" s="14"/>
      <c r="B202" s="247"/>
      <c r="C202" s="248"/>
      <c r="D202" s="232" t="s">
        <v>181</v>
      </c>
      <c r="E202" s="249" t="s">
        <v>40</v>
      </c>
      <c r="F202" s="250" t="s">
        <v>241</v>
      </c>
      <c r="G202" s="248"/>
      <c r="H202" s="251">
        <v>1.74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181</v>
      </c>
      <c r="AU202" s="257" t="s">
        <v>87</v>
      </c>
      <c r="AV202" s="14" t="s">
        <v>87</v>
      </c>
      <c r="AW202" s="14" t="s">
        <v>38</v>
      </c>
      <c r="AX202" s="14" t="s">
        <v>77</v>
      </c>
      <c r="AY202" s="257" t="s">
        <v>167</v>
      </c>
    </row>
    <row r="203" s="15" customFormat="1">
      <c r="A203" s="15"/>
      <c r="B203" s="258"/>
      <c r="C203" s="259"/>
      <c r="D203" s="232" t="s">
        <v>181</v>
      </c>
      <c r="E203" s="260" t="s">
        <v>40</v>
      </c>
      <c r="F203" s="261" t="s">
        <v>184</v>
      </c>
      <c r="G203" s="259"/>
      <c r="H203" s="262">
        <v>89.897999999999996</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181</v>
      </c>
      <c r="AU203" s="268" t="s">
        <v>87</v>
      </c>
      <c r="AV203" s="15" t="s">
        <v>175</v>
      </c>
      <c r="AW203" s="15" t="s">
        <v>38</v>
      </c>
      <c r="AX203" s="15" t="s">
        <v>85</v>
      </c>
      <c r="AY203" s="268" t="s">
        <v>167</v>
      </c>
    </row>
    <row r="204" s="2" customFormat="1" ht="24" customHeight="1">
      <c r="A204" s="39"/>
      <c r="B204" s="40"/>
      <c r="C204" s="219" t="s">
        <v>249</v>
      </c>
      <c r="D204" s="219" t="s">
        <v>170</v>
      </c>
      <c r="E204" s="220" t="s">
        <v>250</v>
      </c>
      <c r="F204" s="221" t="s">
        <v>251</v>
      </c>
      <c r="G204" s="222" t="s">
        <v>173</v>
      </c>
      <c r="H204" s="223">
        <v>89.897999999999996</v>
      </c>
      <c r="I204" s="224"/>
      <c r="J204" s="225">
        <f>ROUND(I204*H204,2)</f>
        <v>0</v>
      </c>
      <c r="K204" s="221" t="s">
        <v>174</v>
      </c>
      <c r="L204" s="45"/>
      <c r="M204" s="226" t="s">
        <v>40</v>
      </c>
      <c r="N204" s="227" t="s">
        <v>48</v>
      </c>
      <c r="O204" s="85"/>
      <c r="P204" s="228">
        <f>O204*H204</f>
        <v>0</v>
      </c>
      <c r="Q204" s="228">
        <v>0.0073499999999999998</v>
      </c>
      <c r="R204" s="228">
        <f>Q204*H204</f>
        <v>0.6607502999999999</v>
      </c>
      <c r="S204" s="228">
        <v>0</v>
      </c>
      <c r="T204" s="229">
        <f>S204*H204</f>
        <v>0</v>
      </c>
      <c r="U204" s="39"/>
      <c r="V204" s="39"/>
      <c r="W204" s="39"/>
      <c r="X204" s="39"/>
      <c r="Y204" s="39"/>
      <c r="Z204" s="39"/>
      <c r="AA204" s="39"/>
      <c r="AB204" s="39"/>
      <c r="AC204" s="39"/>
      <c r="AD204" s="39"/>
      <c r="AE204" s="39"/>
      <c r="AR204" s="230" t="s">
        <v>175</v>
      </c>
      <c r="AT204" s="230" t="s">
        <v>170</v>
      </c>
      <c r="AU204" s="230" t="s">
        <v>87</v>
      </c>
      <c r="AY204" s="18" t="s">
        <v>167</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175</v>
      </c>
      <c r="BM204" s="230" t="s">
        <v>252</v>
      </c>
    </row>
    <row r="205" s="2" customFormat="1">
      <c r="A205" s="39"/>
      <c r="B205" s="40"/>
      <c r="C205" s="41"/>
      <c r="D205" s="232" t="s">
        <v>177</v>
      </c>
      <c r="E205" s="41"/>
      <c r="F205" s="233" t="s">
        <v>253</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177</v>
      </c>
      <c r="AU205" s="18" t="s">
        <v>87</v>
      </c>
    </row>
    <row r="206" s="2" customFormat="1">
      <c r="A206" s="39"/>
      <c r="B206" s="40"/>
      <c r="C206" s="41"/>
      <c r="D206" s="232" t="s">
        <v>179</v>
      </c>
      <c r="E206" s="41"/>
      <c r="F206" s="236" t="s">
        <v>217</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179</v>
      </c>
      <c r="AU206" s="18" t="s">
        <v>87</v>
      </c>
    </row>
    <row r="207" s="13" customFormat="1">
      <c r="A207" s="13"/>
      <c r="B207" s="237"/>
      <c r="C207" s="238"/>
      <c r="D207" s="232" t="s">
        <v>181</v>
      </c>
      <c r="E207" s="239" t="s">
        <v>40</v>
      </c>
      <c r="F207" s="240" t="s">
        <v>203</v>
      </c>
      <c r="G207" s="238"/>
      <c r="H207" s="239" t="s">
        <v>40</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181</v>
      </c>
      <c r="AU207" s="246" t="s">
        <v>87</v>
      </c>
      <c r="AV207" s="13" t="s">
        <v>85</v>
      </c>
      <c r="AW207" s="13" t="s">
        <v>38</v>
      </c>
      <c r="AX207" s="13" t="s">
        <v>77</v>
      </c>
      <c r="AY207" s="246" t="s">
        <v>167</v>
      </c>
    </row>
    <row r="208" s="14" customFormat="1">
      <c r="A208" s="14"/>
      <c r="B208" s="247"/>
      <c r="C208" s="248"/>
      <c r="D208" s="232" t="s">
        <v>181</v>
      </c>
      <c r="E208" s="249" t="s">
        <v>40</v>
      </c>
      <c r="F208" s="250" t="s">
        <v>1313</v>
      </c>
      <c r="G208" s="248"/>
      <c r="H208" s="251">
        <v>14.443</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181</v>
      </c>
      <c r="AU208" s="257" t="s">
        <v>87</v>
      </c>
      <c r="AV208" s="14" t="s">
        <v>87</v>
      </c>
      <c r="AW208" s="14" t="s">
        <v>38</v>
      </c>
      <c r="AX208" s="14" t="s">
        <v>77</v>
      </c>
      <c r="AY208" s="257" t="s">
        <v>167</v>
      </c>
    </row>
    <row r="209" s="14" customFormat="1">
      <c r="A209" s="14"/>
      <c r="B209" s="247"/>
      <c r="C209" s="248"/>
      <c r="D209" s="232" t="s">
        <v>181</v>
      </c>
      <c r="E209" s="249" t="s">
        <v>40</v>
      </c>
      <c r="F209" s="250" t="s">
        <v>235</v>
      </c>
      <c r="G209" s="248"/>
      <c r="H209" s="251">
        <v>-4.7279999999999998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181</v>
      </c>
      <c r="AU209" s="257" t="s">
        <v>87</v>
      </c>
      <c r="AV209" s="14" t="s">
        <v>87</v>
      </c>
      <c r="AW209" s="14" t="s">
        <v>38</v>
      </c>
      <c r="AX209" s="14" t="s">
        <v>77</v>
      </c>
      <c r="AY209" s="257" t="s">
        <v>167</v>
      </c>
    </row>
    <row r="210" s="14" customFormat="1">
      <c r="A210" s="14"/>
      <c r="B210" s="247"/>
      <c r="C210" s="248"/>
      <c r="D210" s="232" t="s">
        <v>181</v>
      </c>
      <c r="E210" s="249" t="s">
        <v>40</v>
      </c>
      <c r="F210" s="250" t="s">
        <v>236</v>
      </c>
      <c r="G210" s="248"/>
      <c r="H210" s="251">
        <v>-1.1819999999999999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181</v>
      </c>
      <c r="AU210" s="257" t="s">
        <v>87</v>
      </c>
      <c r="AV210" s="14" t="s">
        <v>87</v>
      </c>
      <c r="AW210" s="14" t="s">
        <v>38</v>
      </c>
      <c r="AX210" s="14" t="s">
        <v>77</v>
      </c>
      <c r="AY210" s="257" t="s">
        <v>167</v>
      </c>
    </row>
    <row r="211" s="13" customFormat="1">
      <c r="A211" s="13"/>
      <c r="B211" s="237"/>
      <c r="C211" s="238"/>
      <c r="D211" s="232" t="s">
        <v>181</v>
      </c>
      <c r="E211" s="239" t="s">
        <v>40</v>
      </c>
      <c r="F211" s="240" t="s">
        <v>206</v>
      </c>
      <c r="G211" s="238"/>
      <c r="H211" s="239" t="s">
        <v>40</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181</v>
      </c>
      <c r="AU211" s="246" t="s">
        <v>87</v>
      </c>
      <c r="AV211" s="13" t="s">
        <v>85</v>
      </c>
      <c r="AW211" s="13" t="s">
        <v>38</v>
      </c>
      <c r="AX211" s="13" t="s">
        <v>77</v>
      </c>
      <c r="AY211" s="246" t="s">
        <v>167</v>
      </c>
    </row>
    <row r="212" s="14" customFormat="1">
      <c r="A212" s="14"/>
      <c r="B212" s="247"/>
      <c r="C212" s="248"/>
      <c r="D212" s="232" t="s">
        <v>181</v>
      </c>
      <c r="E212" s="249" t="s">
        <v>40</v>
      </c>
      <c r="F212" s="250" t="s">
        <v>1314</v>
      </c>
      <c r="G212" s="248"/>
      <c r="H212" s="251">
        <v>15.9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181</v>
      </c>
      <c r="AU212" s="257" t="s">
        <v>87</v>
      </c>
      <c r="AV212" s="14" t="s">
        <v>87</v>
      </c>
      <c r="AW212" s="14" t="s">
        <v>38</v>
      </c>
      <c r="AX212" s="14" t="s">
        <v>77</v>
      </c>
      <c r="AY212" s="257" t="s">
        <v>167</v>
      </c>
    </row>
    <row r="213" s="14" customFormat="1">
      <c r="A213" s="14"/>
      <c r="B213" s="247"/>
      <c r="C213" s="248"/>
      <c r="D213" s="232" t="s">
        <v>181</v>
      </c>
      <c r="E213" s="249" t="s">
        <v>40</v>
      </c>
      <c r="F213" s="250" t="s">
        <v>236</v>
      </c>
      <c r="G213" s="248"/>
      <c r="H213" s="251">
        <v>-1.1819999999999999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181</v>
      </c>
      <c r="AU213" s="257" t="s">
        <v>87</v>
      </c>
      <c r="AV213" s="14" t="s">
        <v>87</v>
      </c>
      <c r="AW213" s="14" t="s">
        <v>38</v>
      </c>
      <c r="AX213" s="14" t="s">
        <v>77</v>
      </c>
      <c r="AY213" s="257" t="s">
        <v>167</v>
      </c>
    </row>
    <row r="214" s="13" customFormat="1">
      <c r="A214" s="13"/>
      <c r="B214" s="237"/>
      <c r="C214" s="238"/>
      <c r="D214" s="232" t="s">
        <v>181</v>
      </c>
      <c r="E214" s="239" t="s">
        <v>40</v>
      </c>
      <c r="F214" s="240" t="s">
        <v>208</v>
      </c>
      <c r="G214" s="238"/>
      <c r="H214" s="239" t="s">
        <v>40</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181</v>
      </c>
      <c r="AU214" s="246" t="s">
        <v>87</v>
      </c>
      <c r="AV214" s="13" t="s">
        <v>85</v>
      </c>
      <c r="AW214" s="13" t="s">
        <v>38</v>
      </c>
      <c r="AX214" s="13" t="s">
        <v>77</v>
      </c>
      <c r="AY214" s="246" t="s">
        <v>167</v>
      </c>
    </row>
    <row r="215" s="14" customFormat="1">
      <c r="A215" s="14"/>
      <c r="B215" s="247"/>
      <c r="C215" s="248"/>
      <c r="D215" s="232" t="s">
        <v>181</v>
      </c>
      <c r="E215" s="249" t="s">
        <v>40</v>
      </c>
      <c r="F215" s="250" t="s">
        <v>1315</v>
      </c>
      <c r="G215" s="248"/>
      <c r="H215" s="251">
        <v>39.697000000000003</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181</v>
      </c>
      <c r="AU215" s="257" t="s">
        <v>87</v>
      </c>
      <c r="AV215" s="14" t="s">
        <v>87</v>
      </c>
      <c r="AW215" s="14" t="s">
        <v>38</v>
      </c>
      <c r="AX215" s="14" t="s">
        <v>77</v>
      </c>
      <c r="AY215" s="257" t="s">
        <v>167</v>
      </c>
    </row>
    <row r="216" s="14" customFormat="1">
      <c r="A216" s="14"/>
      <c r="B216" s="247"/>
      <c r="C216" s="248"/>
      <c r="D216" s="232" t="s">
        <v>181</v>
      </c>
      <c r="E216" s="249" t="s">
        <v>40</v>
      </c>
      <c r="F216" s="250" t="s">
        <v>239</v>
      </c>
      <c r="G216" s="248"/>
      <c r="H216" s="251">
        <v>-1.5760000000000001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181</v>
      </c>
      <c r="AU216" s="257" t="s">
        <v>87</v>
      </c>
      <c r="AV216" s="14" t="s">
        <v>87</v>
      </c>
      <c r="AW216" s="14" t="s">
        <v>38</v>
      </c>
      <c r="AX216" s="14" t="s">
        <v>77</v>
      </c>
      <c r="AY216" s="257" t="s">
        <v>167</v>
      </c>
    </row>
    <row r="217" s="14" customFormat="1">
      <c r="A217" s="14"/>
      <c r="B217" s="247"/>
      <c r="C217" s="248"/>
      <c r="D217" s="232" t="s">
        <v>181</v>
      </c>
      <c r="E217" s="249" t="s">
        <v>40</v>
      </c>
      <c r="F217" s="250" t="s">
        <v>240</v>
      </c>
      <c r="G217" s="248"/>
      <c r="H217" s="251">
        <v>-2.093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181</v>
      </c>
      <c r="AU217" s="257" t="s">
        <v>87</v>
      </c>
      <c r="AV217" s="14" t="s">
        <v>87</v>
      </c>
      <c r="AW217" s="14" t="s">
        <v>38</v>
      </c>
      <c r="AX217" s="14" t="s">
        <v>77</v>
      </c>
      <c r="AY217" s="257" t="s">
        <v>167</v>
      </c>
    </row>
    <row r="218" s="14" customFormat="1">
      <c r="A218" s="14"/>
      <c r="B218" s="247"/>
      <c r="C218" s="248"/>
      <c r="D218" s="232" t="s">
        <v>181</v>
      </c>
      <c r="E218" s="249" t="s">
        <v>40</v>
      </c>
      <c r="F218" s="250" t="s">
        <v>241</v>
      </c>
      <c r="G218" s="248"/>
      <c r="H218" s="251">
        <v>1.74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181</v>
      </c>
      <c r="AU218" s="257" t="s">
        <v>87</v>
      </c>
      <c r="AV218" s="14" t="s">
        <v>87</v>
      </c>
      <c r="AW218" s="14" t="s">
        <v>38</v>
      </c>
      <c r="AX218" s="14" t="s">
        <v>77</v>
      </c>
      <c r="AY218" s="257" t="s">
        <v>167</v>
      </c>
    </row>
    <row r="219" s="13" customFormat="1">
      <c r="A219" s="13"/>
      <c r="B219" s="237"/>
      <c r="C219" s="238"/>
      <c r="D219" s="232" t="s">
        <v>181</v>
      </c>
      <c r="E219" s="239" t="s">
        <v>40</v>
      </c>
      <c r="F219" s="240" t="s">
        <v>210</v>
      </c>
      <c r="G219" s="238"/>
      <c r="H219" s="239" t="s">
        <v>40</v>
      </c>
      <c r="I219" s="241"/>
      <c r="J219" s="238"/>
      <c r="K219" s="238"/>
      <c r="L219" s="242"/>
      <c r="M219" s="243"/>
      <c r="N219" s="244"/>
      <c r="O219" s="244"/>
      <c r="P219" s="244"/>
      <c r="Q219" s="244"/>
      <c r="R219" s="244"/>
      <c r="S219" s="244"/>
      <c r="T219" s="245"/>
      <c r="U219" s="13"/>
      <c r="V219" s="13"/>
      <c r="W219" s="13"/>
      <c r="X219" s="13"/>
      <c r="Y219" s="13"/>
      <c r="Z219" s="13"/>
      <c r="AA219" s="13"/>
      <c r="AB219" s="13"/>
      <c r="AC219" s="13"/>
      <c r="AD219" s="13"/>
      <c r="AE219" s="13"/>
      <c r="AT219" s="246" t="s">
        <v>181</v>
      </c>
      <c r="AU219" s="246" t="s">
        <v>87</v>
      </c>
      <c r="AV219" s="13" t="s">
        <v>85</v>
      </c>
      <c r="AW219" s="13" t="s">
        <v>38</v>
      </c>
      <c r="AX219" s="13" t="s">
        <v>77</v>
      </c>
      <c r="AY219" s="246" t="s">
        <v>167</v>
      </c>
    </row>
    <row r="220" s="14" customFormat="1">
      <c r="A220" s="14"/>
      <c r="B220" s="247"/>
      <c r="C220" s="248"/>
      <c r="D220" s="232" t="s">
        <v>181</v>
      </c>
      <c r="E220" s="249" t="s">
        <v>40</v>
      </c>
      <c r="F220" s="250" t="s">
        <v>1316</v>
      </c>
      <c r="G220" s="248"/>
      <c r="H220" s="251">
        <v>30.739999999999998</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181</v>
      </c>
      <c r="AU220" s="257" t="s">
        <v>87</v>
      </c>
      <c r="AV220" s="14" t="s">
        <v>87</v>
      </c>
      <c r="AW220" s="14" t="s">
        <v>38</v>
      </c>
      <c r="AX220" s="14" t="s">
        <v>77</v>
      </c>
      <c r="AY220" s="257" t="s">
        <v>167</v>
      </c>
    </row>
    <row r="221" s="14" customFormat="1">
      <c r="A221" s="14"/>
      <c r="B221" s="247"/>
      <c r="C221" s="248"/>
      <c r="D221" s="232" t="s">
        <v>181</v>
      </c>
      <c r="E221" s="249" t="s">
        <v>40</v>
      </c>
      <c r="F221" s="250" t="s">
        <v>239</v>
      </c>
      <c r="G221" s="248"/>
      <c r="H221" s="251">
        <v>-1.5760000000000001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181</v>
      </c>
      <c r="AU221" s="257" t="s">
        <v>87</v>
      </c>
      <c r="AV221" s="14" t="s">
        <v>87</v>
      </c>
      <c r="AW221" s="14" t="s">
        <v>38</v>
      </c>
      <c r="AX221" s="14" t="s">
        <v>77</v>
      </c>
      <c r="AY221" s="257" t="s">
        <v>167</v>
      </c>
    </row>
    <row r="222" s="14" customFormat="1">
      <c r="A222" s="14"/>
      <c r="B222" s="247"/>
      <c r="C222" s="248"/>
      <c r="D222" s="232" t="s">
        <v>181</v>
      </c>
      <c r="E222" s="249" t="s">
        <v>40</v>
      </c>
      <c r="F222" s="250" t="s">
        <v>243</v>
      </c>
      <c r="G222" s="248"/>
      <c r="H222" s="251">
        <v>-2.0249999999999999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181</v>
      </c>
      <c r="AU222" s="257" t="s">
        <v>87</v>
      </c>
      <c r="AV222" s="14" t="s">
        <v>87</v>
      </c>
      <c r="AW222" s="14" t="s">
        <v>38</v>
      </c>
      <c r="AX222" s="14" t="s">
        <v>77</v>
      </c>
      <c r="AY222" s="257" t="s">
        <v>167</v>
      </c>
    </row>
    <row r="223" s="14" customFormat="1">
      <c r="A223" s="14"/>
      <c r="B223" s="247"/>
      <c r="C223" s="248"/>
      <c r="D223" s="232" t="s">
        <v>181</v>
      </c>
      <c r="E223" s="249" t="s">
        <v>40</v>
      </c>
      <c r="F223" s="250" t="s">
        <v>241</v>
      </c>
      <c r="G223" s="248"/>
      <c r="H223" s="251">
        <v>1.74</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181</v>
      </c>
      <c r="AU223" s="257" t="s">
        <v>87</v>
      </c>
      <c r="AV223" s="14" t="s">
        <v>87</v>
      </c>
      <c r="AW223" s="14" t="s">
        <v>38</v>
      </c>
      <c r="AX223" s="14" t="s">
        <v>77</v>
      </c>
      <c r="AY223" s="257" t="s">
        <v>167</v>
      </c>
    </row>
    <row r="224" s="15" customFormat="1">
      <c r="A224" s="15"/>
      <c r="B224" s="258"/>
      <c r="C224" s="259"/>
      <c r="D224" s="232" t="s">
        <v>181</v>
      </c>
      <c r="E224" s="260" t="s">
        <v>40</v>
      </c>
      <c r="F224" s="261" t="s">
        <v>184</v>
      </c>
      <c r="G224" s="259"/>
      <c r="H224" s="262">
        <v>89.897999999999996</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181</v>
      </c>
      <c r="AU224" s="268" t="s">
        <v>87</v>
      </c>
      <c r="AV224" s="15" t="s">
        <v>175</v>
      </c>
      <c r="AW224" s="15" t="s">
        <v>38</v>
      </c>
      <c r="AX224" s="15" t="s">
        <v>85</v>
      </c>
      <c r="AY224" s="268" t="s">
        <v>167</v>
      </c>
    </row>
    <row r="225" s="2" customFormat="1" ht="16.5" customHeight="1">
      <c r="A225" s="39"/>
      <c r="B225" s="40"/>
      <c r="C225" s="219" t="s">
        <v>254</v>
      </c>
      <c r="D225" s="219" t="s">
        <v>170</v>
      </c>
      <c r="E225" s="220" t="s">
        <v>255</v>
      </c>
      <c r="F225" s="221" t="s">
        <v>256</v>
      </c>
      <c r="G225" s="222" t="s">
        <v>173</v>
      </c>
      <c r="H225" s="223">
        <v>3.48</v>
      </c>
      <c r="I225" s="224"/>
      <c r="J225" s="225">
        <f>ROUND(I225*H225,2)</f>
        <v>0</v>
      </c>
      <c r="K225" s="221" t="s">
        <v>174</v>
      </c>
      <c r="L225" s="45"/>
      <c r="M225" s="226" t="s">
        <v>40</v>
      </c>
      <c r="N225" s="227" t="s">
        <v>48</v>
      </c>
      <c r="O225" s="85"/>
      <c r="P225" s="228">
        <f>O225*H225</f>
        <v>0</v>
      </c>
      <c r="Q225" s="228">
        <v>0.032730000000000002</v>
      </c>
      <c r="R225" s="228">
        <f>Q225*H225</f>
        <v>0.11390040000000001</v>
      </c>
      <c r="S225" s="228">
        <v>0</v>
      </c>
      <c r="T225" s="229">
        <f>S225*H225</f>
        <v>0</v>
      </c>
      <c r="U225" s="39"/>
      <c r="V225" s="39"/>
      <c r="W225" s="39"/>
      <c r="X225" s="39"/>
      <c r="Y225" s="39"/>
      <c r="Z225" s="39"/>
      <c r="AA225" s="39"/>
      <c r="AB225" s="39"/>
      <c r="AC225" s="39"/>
      <c r="AD225" s="39"/>
      <c r="AE225" s="39"/>
      <c r="AR225" s="230" t="s">
        <v>175</v>
      </c>
      <c r="AT225" s="230" t="s">
        <v>170</v>
      </c>
      <c r="AU225" s="230" t="s">
        <v>87</v>
      </c>
      <c r="AY225" s="18" t="s">
        <v>167</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175</v>
      </c>
      <c r="BM225" s="230" t="s">
        <v>257</v>
      </c>
    </row>
    <row r="226" s="2" customFormat="1">
      <c r="A226" s="39"/>
      <c r="B226" s="40"/>
      <c r="C226" s="41"/>
      <c r="D226" s="232" t="s">
        <v>177</v>
      </c>
      <c r="E226" s="41"/>
      <c r="F226" s="233"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177</v>
      </c>
      <c r="AU226" s="18" t="s">
        <v>87</v>
      </c>
    </row>
    <row r="227" s="2" customFormat="1">
      <c r="A227" s="39"/>
      <c r="B227" s="40"/>
      <c r="C227" s="41"/>
      <c r="D227" s="232" t="s">
        <v>179</v>
      </c>
      <c r="E227" s="41"/>
      <c r="F227" s="236" t="s">
        <v>259</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179</v>
      </c>
      <c r="AU227" s="18" t="s">
        <v>87</v>
      </c>
    </row>
    <row r="228" s="14" customFormat="1">
      <c r="A228" s="14"/>
      <c r="B228" s="247"/>
      <c r="C228" s="248"/>
      <c r="D228" s="232" t="s">
        <v>181</v>
      </c>
      <c r="E228" s="249" t="s">
        <v>40</v>
      </c>
      <c r="F228" s="250" t="s">
        <v>260</v>
      </c>
      <c r="G228" s="248"/>
      <c r="H228" s="251">
        <v>3.48</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181</v>
      </c>
      <c r="AU228" s="257" t="s">
        <v>87</v>
      </c>
      <c r="AV228" s="14" t="s">
        <v>87</v>
      </c>
      <c r="AW228" s="14" t="s">
        <v>38</v>
      </c>
      <c r="AX228" s="14" t="s">
        <v>77</v>
      </c>
      <c r="AY228" s="257" t="s">
        <v>167</v>
      </c>
    </row>
    <row r="229" s="15" customFormat="1">
      <c r="A229" s="15"/>
      <c r="B229" s="258"/>
      <c r="C229" s="259"/>
      <c r="D229" s="232" t="s">
        <v>181</v>
      </c>
      <c r="E229" s="260" t="s">
        <v>40</v>
      </c>
      <c r="F229" s="261" t="s">
        <v>184</v>
      </c>
      <c r="G229" s="259"/>
      <c r="H229" s="262">
        <v>3.48</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181</v>
      </c>
      <c r="AU229" s="268" t="s">
        <v>87</v>
      </c>
      <c r="AV229" s="15" t="s">
        <v>175</v>
      </c>
      <c r="AW229" s="15" t="s">
        <v>38</v>
      </c>
      <c r="AX229" s="15" t="s">
        <v>85</v>
      </c>
      <c r="AY229" s="268" t="s">
        <v>167</v>
      </c>
    </row>
    <row r="230" s="2" customFormat="1" ht="24" customHeight="1">
      <c r="A230" s="39"/>
      <c r="B230" s="40"/>
      <c r="C230" s="219" t="s">
        <v>261</v>
      </c>
      <c r="D230" s="219" t="s">
        <v>170</v>
      </c>
      <c r="E230" s="220" t="s">
        <v>262</v>
      </c>
      <c r="F230" s="221" t="s">
        <v>263</v>
      </c>
      <c r="G230" s="222" t="s">
        <v>173</v>
      </c>
      <c r="H230" s="223">
        <v>4.0499999999999998</v>
      </c>
      <c r="I230" s="224"/>
      <c r="J230" s="225">
        <f>ROUND(I230*H230,2)</f>
        <v>0</v>
      </c>
      <c r="K230" s="221" t="s">
        <v>174</v>
      </c>
      <c r="L230" s="45"/>
      <c r="M230" s="226" t="s">
        <v>40</v>
      </c>
      <c r="N230" s="227" t="s">
        <v>48</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175</v>
      </c>
      <c r="AT230" s="230" t="s">
        <v>170</v>
      </c>
      <c r="AU230" s="230" t="s">
        <v>87</v>
      </c>
      <c r="AY230" s="18" t="s">
        <v>167</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175</v>
      </c>
      <c r="BM230" s="230" t="s">
        <v>264</v>
      </c>
    </row>
    <row r="231" s="2" customFormat="1">
      <c r="A231" s="39"/>
      <c r="B231" s="40"/>
      <c r="C231" s="41"/>
      <c r="D231" s="232" t="s">
        <v>177</v>
      </c>
      <c r="E231" s="41"/>
      <c r="F231" s="233"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177</v>
      </c>
      <c r="AU231" s="18" t="s">
        <v>87</v>
      </c>
    </row>
    <row r="232" s="2" customFormat="1">
      <c r="A232" s="39"/>
      <c r="B232" s="40"/>
      <c r="C232" s="41"/>
      <c r="D232" s="232" t="s">
        <v>179</v>
      </c>
      <c r="E232" s="41"/>
      <c r="F232" s="236" t="s">
        <v>266</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179</v>
      </c>
      <c r="AU232" s="18" t="s">
        <v>87</v>
      </c>
    </row>
    <row r="233" s="13" customFormat="1">
      <c r="A233" s="13"/>
      <c r="B233" s="237"/>
      <c r="C233" s="238"/>
      <c r="D233" s="232" t="s">
        <v>181</v>
      </c>
      <c r="E233" s="239" t="s">
        <v>40</v>
      </c>
      <c r="F233" s="240" t="s">
        <v>267</v>
      </c>
      <c r="G233" s="238"/>
      <c r="H233" s="239" t="s">
        <v>40</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181</v>
      </c>
      <c r="AU233" s="246" t="s">
        <v>87</v>
      </c>
      <c r="AV233" s="13" t="s">
        <v>85</v>
      </c>
      <c r="AW233" s="13" t="s">
        <v>38</v>
      </c>
      <c r="AX233" s="13" t="s">
        <v>77</v>
      </c>
      <c r="AY233" s="246" t="s">
        <v>167</v>
      </c>
    </row>
    <row r="234" s="14" customFormat="1">
      <c r="A234" s="14"/>
      <c r="B234" s="247"/>
      <c r="C234" s="248"/>
      <c r="D234" s="232" t="s">
        <v>181</v>
      </c>
      <c r="E234" s="249" t="s">
        <v>40</v>
      </c>
      <c r="F234" s="250" t="s">
        <v>268</v>
      </c>
      <c r="G234" s="248"/>
      <c r="H234" s="251">
        <v>4.0499999999999998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181</v>
      </c>
      <c r="AU234" s="257" t="s">
        <v>87</v>
      </c>
      <c r="AV234" s="14" t="s">
        <v>87</v>
      </c>
      <c r="AW234" s="14" t="s">
        <v>38</v>
      </c>
      <c r="AX234" s="14" t="s">
        <v>77</v>
      </c>
      <c r="AY234" s="257" t="s">
        <v>167</v>
      </c>
    </row>
    <row r="235" s="15" customFormat="1">
      <c r="A235" s="15"/>
      <c r="B235" s="258"/>
      <c r="C235" s="259"/>
      <c r="D235" s="232" t="s">
        <v>181</v>
      </c>
      <c r="E235" s="260" t="s">
        <v>40</v>
      </c>
      <c r="F235" s="261" t="s">
        <v>184</v>
      </c>
      <c r="G235" s="259"/>
      <c r="H235" s="262">
        <v>4.0499999999999998</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181</v>
      </c>
      <c r="AU235" s="268" t="s">
        <v>87</v>
      </c>
      <c r="AV235" s="15" t="s">
        <v>175</v>
      </c>
      <c r="AW235" s="15" t="s">
        <v>38</v>
      </c>
      <c r="AX235" s="15" t="s">
        <v>85</v>
      </c>
      <c r="AY235" s="268" t="s">
        <v>167</v>
      </c>
    </row>
    <row r="236" s="2" customFormat="1" ht="24" customHeight="1">
      <c r="A236" s="39"/>
      <c r="B236" s="40"/>
      <c r="C236" s="219" t="s">
        <v>269</v>
      </c>
      <c r="D236" s="219" t="s">
        <v>170</v>
      </c>
      <c r="E236" s="220" t="s">
        <v>270</v>
      </c>
      <c r="F236" s="221" t="s">
        <v>271</v>
      </c>
      <c r="G236" s="222" t="s">
        <v>187</v>
      </c>
      <c r="H236" s="223">
        <v>46.219999999999999</v>
      </c>
      <c r="I236" s="224"/>
      <c r="J236" s="225">
        <f>ROUND(I236*H236,2)</f>
        <v>0</v>
      </c>
      <c r="K236" s="221" t="s">
        <v>174</v>
      </c>
      <c r="L236" s="45"/>
      <c r="M236" s="226" t="s">
        <v>40</v>
      </c>
      <c r="N236" s="227" t="s">
        <v>48</v>
      </c>
      <c r="O236" s="85"/>
      <c r="P236" s="228">
        <f>O236*H236</f>
        <v>0</v>
      </c>
      <c r="Q236" s="228">
        <v>0.0015</v>
      </c>
      <c r="R236" s="228">
        <f>Q236*H236</f>
        <v>0.069330000000000003</v>
      </c>
      <c r="S236" s="228">
        <v>0</v>
      </c>
      <c r="T236" s="229">
        <f>S236*H236</f>
        <v>0</v>
      </c>
      <c r="U236" s="39"/>
      <c r="V236" s="39"/>
      <c r="W236" s="39"/>
      <c r="X236" s="39"/>
      <c r="Y236" s="39"/>
      <c r="Z236" s="39"/>
      <c r="AA236" s="39"/>
      <c r="AB236" s="39"/>
      <c r="AC236" s="39"/>
      <c r="AD236" s="39"/>
      <c r="AE236" s="39"/>
      <c r="AR236" s="230" t="s">
        <v>175</v>
      </c>
      <c r="AT236" s="230" t="s">
        <v>170</v>
      </c>
      <c r="AU236" s="230" t="s">
        <v>87</v>
      </c>
      <c r="AY236" s="18" t="s">
        <v>167</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175</v>
      </c>
      <c r="BM236" s="230" t="s">
        <v>272</v>
      </c>
    </row>
    <row r="237" s="2" customFormat="1">
      <c r="A237" s="39"/>
      <c r="B237" s="40"/>
      <c r="C237" s="41"/>
      <c r="D237" s="232" t="s">
        <v>177</v>
      </c>
      <c r="E237" s="41"/>
      <c r="F237" s="233"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177</v>
      </c>
      <c r="AU237" s="18" t="s">
        <v>87</v>
      </c>
    </row>
    <row r="238" s="2" customFormat="1">
      <c r="A238" s="39"/>
      <c r="B238" s="40"/>
      <c r="C238" s="41"/>
      <c r="D238" s="232" t="s">
        <v>179</v>
      </c>
      <c r="E238" s="41"/>
      <c r="F238" s="236" t="s">
        <v>274</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179</v>
      </c>
      <c r="AU238" s="18" t="s">
        <v>87</v>
      </c>
    </row>
    <row r="239" s="14" customFormat="1">
      <c r="A239" s="14"/>
      <c r="B239" s="247"/>
      <c r="C239" s="248"/>
      <c r="D239" s="232" t="s">
        <v>181</v>
      </c>
      <c r="E239" s="249" t="s">
        <v>40</v>
      </c>
      <c r="F239" s="250" t="s">
        <v>275</v>
      </c>
      <c r="G239" s="248"/>
      <c r="H239" s="251">
        <v>28.440000000000001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181</v>
      </c>
      <c r="AU239" s="257" t="s">
        <v>87</v>
      </c>
      <c r="AV239" s="14" t="s">
        <v>87</v>
      </c>
      <c r="AW239" s="14" t="s">
        <v>38</v>
      </c>
      <c r="AX239" s="14" t="s">
        <v>77</v>
      </c>
      <c r="AY239" s="257" t="s">
        <v>167</v>
      </c>
    </row>
    <row r="240" s="14" customFormat="1">
      <c r="A240" s="14"/>
      <c r="B240" s="247"/>
      <c r="C240" s="248"/>
      <c r="D240" s="232" t="s">
        <v>181</v>
      </c>
      <c r="E240" s="249" t="s">
        <v>40</v>
      </c>
      <c r="F240" s="250" t="s">
        <v>276</v>
      </c>
      <c r="G240" s="248"/>
      <c r="H240" s="251">
        <v>9.0800000000000001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181</v>
      </c>
      <c r="AU240" s="257" t="s">
        <v>87</v>
      </c>
      <c r="AV240" s="14" t="s">
        <v>87</v>
      </c>
      <c r="AW240" s="14" t="s">
        <v>38</v>
      </c>
      <c r="AX240" s="14" t="s">
        <v>77</v>
      </c>
      <c r="AY240" s="257" t="s">
        <v>167</v>
      </c>
    </row>
    <row r="241" s="14" customFormat="1">
      <c r="A241" s="14"/>
      <c r="B241" s="247"/>
      <c r="C241" s="248"/>
      <c r="D241" s="232" t="s">
        <v>181</v>
      </c>
      <c r="E241" s="249" t="s">
        <v>40</v>
      </c>
      <c r="F241" s="250" t="s">
        <v>277</v>
      </c>
      <c r="G241" s="248"/>
      <c r="H241" s="251">
        <v>8.6999999999999993</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181</v>
      </c>
      <c r="AU241" s="257" t="s">
        <v>87</v>
      </c>
      <c r="AV241" s="14" t="s">
        <v>87</v>
      </c>
      <c r="AW241" s="14" t="s">
        <v>38</v>
      </c>
      <c r="AX241" s="14" t="s">
        <v>77</v>
      </c>
      <c r="AY241" s="257" t="s">
        <v>167</v>
      </c>
    </row>
    <row r="242" s="15" customFormat="1">
      <c r="A242" s="15"/>
      <c r="B242" s="258"/>
      <c r="C242" s="259"/>
      <c r="D242" s="232" t="s">
        <v>181</v>
      </c>
      <c r="E242" s="260" t="s">
        <v>40</v>
      </c>
      <c r="F242" s="261" t="s">
        <v>184</v>
      </c>
      <c r="G242" s="259"/>
      <c r="H242" s="262">
        <v>46.219999999999999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181</v>
      </c>
      <c r="AU242" s="268" t="s">
        <v>87</v>
      </c>
      <c r="AV242" s="15" t="s">
        <v>175</v>
      </c>
      <c r="AW242" s="15" t="s">
        <v>38</v>
      </c>
      <c r="AX242" s="15" t="s">
        <v>85</v>
      </c>
      <c r="AY242" s="268" t="s">
        <v>167</v>
      </c>
    </row>
    <row r="243" s="2" customFormat="1" ht="16.5" customHeight="1">
      <c r="A243" s="39"/>
      <c r="B243" s="40"/>
      <c r="C243" s="219" t="s">
        <v>278</v>
      </c>
      <c r="D243" s="219" t="s">
        <v>170</v>
      </c>
      <c r="E243" s="220" t="s">
        <v>279</v>
      </c>
      <c r="F243" s="221" t="s">
        <v>280</v>
      </c>
      <c r="G243" s="222" t="s">
        <v>173</v>
      </c>
      <c r="H243" s="223">
        <v>26.920000000000002</v>
      </c>
      <c r="I243" s="224"/>
      <c r="J243" s="225">
        <f>ROUND(I243*H243,2)</f>
        <v>0</v>
      </c>
      <c r="K243" s="221" t="s">
        <v>174</v>
      </c>
      <c r="L243" s="45"/>
      <c r="M243" s="226" t="s">
        <v>40</v>
      </c>
      <c r="N243" s="227" t="s">
        <v>48</v>
      </c>
      <c r="O243" s="85"/>
      <c r="P243" s="228">
        <f>O243*H243</f>
        <v>0</v>
      </c>
      <c r="Q243" s="228">
        <v>0.099000000000000005</v>
      </c>
      <c r="R243" s="228">
        <f>Q243*H243</f>
        <v>2.6650800000000001</v>
      </c>
      <c r="S243" s="228">
        <v>0</v>
      </c>
      <c r="T243" s="229">
        <f>S243*H243</f>
        <v>0</v>
      </c>
      <c r="U243" s="39"/>
      <c r="V243" s="39"/>
      <c r="W243" s="39"/>
      <c r="X243" s="39"/>
      <c r="Y243" s="39"/>
      <c r="Z243" s="39"/>
      <c r="AA243" s="39"/>
      <c r="AB243" s="39"/>
      <c r="AC243" s="39"/>
      <c r="AD243" s="39"/>
      <c r="AE243" s="39"/>
      <c r="AR243" s="230" t="s">
        <v>175</v>
      </c>
      <c r="AT243" s="230" t="s">
        <v>170</v>
      </c>
      <c r="AU243" s="230" t="s">
        <v>87</v>
      </c>
      <c r="AY243" s="18" t="s">
        <v>167</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175</v>
      </c>
      <c r="BM243" s="230" t="s">
        <v>281</v>
      </c>
    </row>
    <row r="244" s="2" customFormat="1">
      <c r="A244" s="39"/>
      <c r="B244" s="40"/>
      <c r="C244" s="41"/>
      <c r="D244" s="232" t="s">
        <v>177</v>
      </c>
      <c r="E244" s="41"/>
      <c r="F244" s="233" t="s">
        <v>282</v>
      </c>
      <c r="G244" s="41"/>
      <c r="H244" s="41"/>
      <c r="I244" s="137"/>
      <c r="J244" s="41"/>
      <c r="K244" s="41"/>
      <c r="L244" s="45"/>
      <c r="M244" s="234"/>
      <c r="N244" s="235"/>
      <c r="O244" s="85"/>
      <c r="P244" s="85"/>
      <c r="Q244" s="85"/>
      <c r="R244" s="85"/>
      <c r="S244" s="85"/>
      <c r="T244" s="86"/>
      <c r="U244" s="39"/>
      <c r="V244" s="39"/>
      <c r="W244" s="39"/>
      <c r="X244" s="39"/>
      <c r="Y244" s="39"/>
      <c r="Z244" s="39"/>
      <c r="AA244" s="39"/>
      <c r="AB244" s="39"/>
      <c r="AC244" s="39"/>
      <c r="AD244" s="39"/>
      <c r="AE244" s="39"/>
      <c r="AT244" s="18" t="s">
        <v>177</v>
      </c>
      <c r="AU244" s="18" t="s">
        <v>87</v>
      </c>
    </row>
    <row r="245" s="13" customFormat="1">
      <c r="A245" s="13"/>
      <c r="B245" s="237"/>
      <c r="C245" s="238"/>
      <c r="D245" s="232" t="s">
        <v>181</v>
      </c>
      <c r="E245" s="239" t="s">
        <v>40</v>
      </c>
      <c r="F245" s="240" t="s">
        <v>203</v>
      </c>
      <c r="G245" s="238"/>
      <c r="H245" s="239" t="s">
        <v>40</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181</v>
      </c>
      <c r="AU245" s="246" t="s">
        <v>87</v>
      </c>
      <c r="AV245" s="13" t="s">
        <v>85</v>
      </c>
      <c r="AW245" s="13" t="s">
        <v>38</v>
      </c>
      <c r="AX245" s="13" t="s">
        <v>77</v>
      </c>
      <c r="AY245" s="246" t="s">
        <v>167</v>
      </c>
    </row>
    <row r="246" s="14" customFormat="1">
      <c r="A246" s="14"/>
      <c r="B246" s="247"/>
      <c r="C246" s="248"/>
      <c r="D246" s="232" t="s">
        <v>181</v>
      </c>
      <c r="E246" s="249" t="s">
        <v>40</v>
      </c>
      <c r="F246" s="250" t="s">
        <v>373</v>
      </c>
      <c r="G246" s="248"/>
      <c r="H246" s="251">
        <v>2.403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181</v>
      </c>
      <c r="AU246" s="257" t="s">
        <v>87</v>
      </c>
      <c r="AV246" s="14" t="s">
        <v>87</v>
      </c>
      <c r="AW246" s="14" t="s">
        <v>38</v>
      </c>
      <c r="AX246" s="14" t="s">
        <v>77</v>
      </c>
      <c r="AY246" s="257" t="s">
        <v>167</v>
      </c>
    </row>
    <row r="247" s="14" customFormat="1">
      <c r="A247" s="14"/>
      <c r="B247" s="247"/>
      <c r="C247" s="248"/>
      <c r="D247" s="232" t="s">
        <v>181</v>
      </c>
      <c r="E247" s="249" t="s">
        <v>40</v>
      </c>
      <c r="F247" s="250" t="s">
        <v>205</v>
      </c>
      <c r="G247" s="248"/>
      <c r="H247" s="251">
        <v>0.40000000000000002</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181</v>
      </c>
      <c r="AU247" s="257" t="s">
        <v>87</v>
      </c>
      <c r="AV247" s="14" t="s">
        <v>87</v>
      </c>
      <c r="AW247" s="14" t="s">
        <v>38</v>
      </c>
      <c r="AX247" s="14" t="s">
        <v>77</v>
      </c>
      <c r="AY247" s="257" t="s">
        <v>167</v>
      </c>
    </row>
    <row r="248" s="13" customFormat="1">
      <c r="A248" s="13"/>
      <c r="B248" s="237"/>
      <c r="C248" s="238"/>
      <c r="D248" s="232" t="s">
        <v>181</v>
      </c>
      <c r="E248" s="239" t="s">
        <v>40</v>
      </c>
      <c r="F248" s="240" t="s">
        <v>206</v>
      </c>
      <c r="G248" s="238"/>
      <c r="H248" s="239" t="s">
        <v>40</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181</v>
      </c>
      <c r="AU248" s="246" t="s">
        <v>87</v>
      </c>
      <c r="AV248" s="13" t="s">
        <v>85</v>
      </c>
      <c r="AW248" s="13" t="s">
        <v>38</v>
      </c>
      <c r="AX248" s="13" t="s">
        <v>77</v>
      </c>
      <c r="AY248" s="246" t="s">
        <v>167</v>
      </c>
    </row>
    <row r="249" s="14" customFormat="1">
      <c r="A249" s="14"/>
      <c r="B249" s="247"/>
      <c r="C249" s="248"/>
      <c r="D249" s="232" t="s">
        <v>181</v>
      </c>
      <c r="E249" s="249" t="s">
        <v>40</v>
      </c>
      <c r="F249" s="250" t="s">
        <v>374</v>
      </c>
      <c r="G249" s="248"/>
      <c r="H249" s="251">
        <v>2.2480000000000002</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181</v>
      </c>
      <c r="AU249" s="257" t="s">
        <v>87</v>
      </c>
      <c r="AV249" s="14" t="s">
        <v>87</v>
      </c>
      <c r="AW249" s="14" t="s">
        <v>38</v>
      </c>
      <c r="AX249" s="14" t="s">
        <v>77</v>
      </c>
      <c r="AY249" s="257" t="s">
        <v>167</v>
      </c>
    </row>
    <row r="250" s="13" customFormat="1">
      <c r="A250" s="13"/>
      <c r="B250" s="237"/>
      <c r="C250" s="238"/>
      <c r="D250" s="232" t="s">
        <v>181</v>
      </c>
      <c r="E250" s="239" t="s">
        <v>40</v>
      </c>
      <c r="F250" s="240" t="s">
        <v>208</v>
      </c>
      <c r="G250" s="238"/>
      <c r="H250" s="239" t="s">
        <v>40</v>
      </c>
      <c r="I250" s="241"/>
      <c r="J250" s="238"/>
      <c r="K250" s="238"/>
      <c r="L250" s="242"/>
      <c r="M250" s="243"/>
      <c r="N250" s="244"/>
      <c r="O250" s="244"/>
      <c r="P250" s="244"/>
      <c r="Q250" s="244"/>
      <c r="R250" s="244"/>
      <c r="S250" s="244"/>
      <c r="T250" s="245"/>
      <c r="U250" s="13"/>
      <c r="V250" s="13"/>
      <c r="W250" s="13"/>
      <c r="X250" s="13"/>
      <c r="Y250" s="13"/>
      <c r="Z250" s="13"/>
      <c r="AA250" s="13"/>
      <c r="AB250" s="13"/>
      <c r="AC250" s="13"/>
      <c r="AD250" s="13"/>
      <c r="AE250" s="13"/>
      <c r="AT250" s="246" t="s">
        <v>181</v>
      </c>
      <c r="AU250" s="246" t="s">
        <v>87</v>
      </c>
      <c r="AV250" s="13" t="s">
        <v>85</v>
      </c>
      <c r="AW250" s="13" t="s">
        <v>38</v>
      </c>
      <c r="AX250" s="13" t="s">
        <v>77</v>
      </c>
      <c r="AY250" s="246" t="s">
        <v>167</v>
      </c>
    </row>
    <row r="251" s="14" customFormat="1">
      <c r="A251" s="14"/>
      <c r="B251" s="247"/>
      <c r="C251" s="248"/>
      <c r="D251" s="232" t="s">
        <v>181</v>
      </c>
      <c r="E251" s="249" t="s">
        <v>40</v>
      </c>
      <c r="F251" s="250" t="s">
        <v>1311</v>
      </c>
      <c r="G251" s="248"/>
      <c r="H251" s="251">
        <v>13.612</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181</v>
      </c>
      <c r="AU251" s="257" t="s">
        <v>87</v>
      </c>
      <c r="AV251" s="14" t="s">
        <v>87</v>
      </c>
      <c r="AW251" s="14" t="s">
        <v>38</v>
      </c>
      <c r="AX251" s="14" t="s">
        <v>77</v>
      </c>
      <c r="AY251" s="257" t="s">
        <v>167</v>
      </c>
    </row>
    <row r="252" s="13" customFormat="1">
      <c r="A252" s="13"/>
      <c r="B252" s="237"/>
      <c r="C252" s="238"/>
      <c r="D252" s="232" t="s">
        <v>181</v>
      </c>
      <c r="E252" s="239" t="s">
        <v>40</v>
      </c>
      <c r="F252" s="240" t="s">
        <v>210</v>
      </c>
      <c r="G252" s="238"/>
      <c r="H252" s="239" t="s">
        <v>40</v>
      </c>
      <c r="I252" s="241"/>
      <c r="J252" s="238"/>
      <c r="K252" s="238"/>
      <c r="L252" s="242"/>
      <c r="M252" s="243"/>
      <c r="N252" s="244"/>
      <c r="O252" s="244"/>
      <c r="P252" s="244"/>
      <c r="Q252" s="244"/>
      <c r="R252" s="244"/>
      <c r="S252" s="244"/>
      <c r="T252" s="245"/>
      <c r="U252" s="13"/>
      <c r="V252" s="13"/>
      <c r="W252" s="13"/>
      <c r="X252" s="13"/>
      <c r="Y252" s="13"/>
      <c r="Z252" s="13"/>
      <c r="AA252" s="13"/>
      <c r="AB252" s="13"/>
      <c r="AC252" s="13"/>
      <c r="AD252" s="13"/>
      <c r="AE252" s="13"/>
      <c r="AT252" s="246" t="s">
        <v>181</v>
      </c>
      <c r="AU252" s="246" t="s">
        <v>87</v>
      </c>
      <c r="AV252" s="13" t="s">
        <v>85</v>
      </c>
      <c r="AW252" s="13" t="s">
        <v>38</v>
      </c>
      <c r="AX252" s="13" t="s">
        <v>77</v>
      </c>
      <c r="AY252" s="246" t="s">
        <v>167</v>
      </c>
    </row>
    <row r="253" s="14" customFormat="1">
      <c r="A253" s="14"/>
      <c r="B253" s="247"/>
      <c r="C253" s="248"/>
      <c r="D253" s="232" t="s">
        <v>181</v>
      </c>
      <c r="E253" s="249" t="s">
        <v>40</v>
      </c>
      <c r="F253" s="250" t="s">
        <v>1312</v>
      </c>
      <c r="G253" s="248"/>
      <c r="H253" s="251">
        <v>8.2569999999999997</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181</v>
      </c>
      <c r="AU253" s="257" t="s">
        <v>87</v>
      </c>
      <c r="AV253" s="14" t="s">
        <v>87</v>
      </c>
      <c r="AW253" s="14" t="s">
        <v>38</v>
      </c>
      <c r="AX253" s="14" t="s">
        <v>77</v>
      </c>
      <c r="AY253" s="257" t="s">
        <v>167</v>
      </c>
    </row>
    <row r="254" s="15" customFormat="1">
      <c r="A254" s="15"/>
      <c r="B254" s="258"/>
      <c r="C254" s="259"/>
      <c r="D254" s="232" t="s">
        <v>181</v>
      </c>
      <c r="E254" s="260" t="s">
        <v>40</v>
      </c>
      <c r="F254" s="261" t="s">
        <v>184</v>
      </c>
      <c r="G254" s="259"/>
      <c r="H254" s="262">
        <v>26.920000000000002</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181</v>
      </c>
      <c r="AU254" s="268" t="s">
        <v>87</v>
      </c>
      <c r="AV254" s="15" t="s">
        <v>175</v>
      </c>
      <c r="AW254" s="15" t="s">
        <v>38</v>
      </c>
      <c r="AX254" s="15" t="s">
        <v>85</v>
      </c>
      <c r="AY254" s="268" t="s">
        <v>167</v>
      </c>
    </row>
    <row r="255" s="2" customFormat="1" ht="16.5" customHeight="1">
      <c r="A255" s="39"/>
      <c r="B255" s="40"/>
      <c r="C255" s="219" t="s">
        <v>288</v>
      </c>
      <c r="D255" s="219" t="s">
        <v>170</v>
      </c>
      <c r="E255" s="220" t="s">
        <v>289</v>
      </c>
      <c r="F255" s="221" t="s">
        <v>290</v>
      </c>
      <c r="G255" s="222" t="s">
        <v>291</v>
      </c>
      <c r="H255" s="223">
        <v>3</v>
      </c>
      <c r="I255" s="224"/>
      <c r="J255" s="225">
        <f>ROUND(I255*H255,2)</f>
        <v>0</v>
      </c>
      <c r="K255" s="221" t="s">
        <v>174</v>
      </c>
      <c r="L255" s="45"/>
      <c r="M255" s="226" t="s">
        <v>40</v>
      </c>
      <c r="N255" s="227" t="s">
        <v>48</v>
      </c>
      <c r="O255" s="85"/>
      <c r="P255" s="228">
        <f>O255*H255</f>
        <v>0</v>
      </c>
      <c r="Q255" s="228">
        <v>0.04684</v>
      </c>
      <c r="R255" s="228">
        <f>Q255*H255</f>
        <v>0.14052000000000001</v>
      </c>
      <c r="S255" s="228">
        <v>0</v>
      </c>
      <c r="T255" s="229">
        <f>S255*H255</f>
        <v>0</v>
      </c>
      <c r="U255" s="39"/>
      <c r="V255" s="39"/>
      <c r="W255" s="39"/>
      <c r="X255" s="39"/>
      <c r="Y255" s="39"/>
      <c r="Z255" s="39"/>
      <c r="AA255" s="39"/>
      <c r="AB255" s="39"/>
      <c r="AC255" s="39"/>
      <c r="AD255" s="39"/>
      <c r="AE255" s="39"/>
      <c r="AR255" s="230" t="s">
        <v>175</v>
      </c>
      <c r="AT255" s="230" t="s">
        <v>170</v>
      </c>
      <c r="AU255" s="230" t="s">
        <v>87</v>
      </c>
      <c r="AY255" s="18" t="s">
        <v>167</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175</v>
      </c>
      <c r="BM255" s="230" t="s">
        <v>292</v>
      </c>
    </row>
    <row r="256" s="2" customFormat="1">
      <c r="A256" s="39"/>
      <c r="B256" s="40"/>
      <c r="C256" s="41"/>
      <c r="D256" s="232" t="s">
        <v>177</v>
      </c>
      <c r="E256" s="41"/>
      <c r="F256" s="233" t="s">
        <v>293</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177</v>
      </c>
      <c r="AU256" s="18" t="s">
        <v>87</v>
      </c>
    </row>
    <row r="257" s="2" customFormat="1">
      <c r="A257" s="39"/>
      <c r="B257" s="40"/>
      <c r="C257" s="41"/>
      <c r="D257" s="232" t="s">
        <v>179</v>
      </c>
      <c r="E257" s="41"/>
      <c r="F257" s="236" t="s">
        <v>294</v>
      </c>
      <c r="G257" s="41"/>
      <c r="H257" s="41"/>
      <c r="I257" s="137"/>
      <c r="J257" s="41"/>
      <c r="K257" s="41"/>
      <c r="L257" s="45"/>
      <c r="M257" s="234"/>
      <c r="N257" s="235"/>
      <c r="O257" s="85"/>
      <c r="P257" s="85"/>
      <c r="Q257" s="85"/>
      <c r="R257" s="85"/>
      <c r="S257" s="85"/>
      <c r="T257" s="86"/>
      <c r="U257" s="39"/>
      <c r="V257" s="39"/>
      <c r="W257" s="39"/>
      <c r="X257" s="39"/>
      <c r="Y257" s="39"/>
      <c r="Z257" s="39"/>
      <c r="AA257" s="39"/>
      <c r="AB257" s="39"/>
      <c r="AC257" s="39"/>
      <c r="AD257" s="39"/>
      <c r="AE257" s="39"/>
      <c r="AT257" s="18" t="s">
        <v>179</v>
      </c>
      <c r="AU257" s="18" t="s">
        <v>87</v>
      </c>
    </row>
    <row r="258" s="13" customFormat="1">
      <c r="A258" s="13"/>
      <c r="B258" s="237"/>
      <c r="C258" s="238"/>
      <c r="D258" s="232" t="s">
        <v>181</v>
      </c>
      <c r="E258" s="239" t="s">
        <v>40</v>
      </c>
      <c r="F258" s="240" t="s">
        <v>295</v>
      </c>
      <c r="G258" s="238"/>
      <c r="H258" s="239" t="s">
        <v>40</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181</v>
      </c>
      <c r="AU258" s="246" t="s">
        <v>87</v>
      </c>
      <c r="AV258" s="13" t="s">
        <v>85</v>
      </c>
      <c r="AW258" s="13" t="s">
        <v>38</v>
      </c>
      <c r="AX258" s="13" t="s">
        <v>77</v>
      </c>
      <c r="AY258" s="246" t="s">
        <v>167</v>
      </c>
    </row>
    <row r="259" s="14" customFormat="1">
      <c r="A259" s="14"/>
      <c r="B259" s="247"/>
      <c r="C259" s="248"/>
      <c r="D259" s="232" t="s">
        <v>181</v>
      </c>
      <c r="E259" s="249" t="s">
        <v>40</v>
      </c>
      <c r="F259" s="250" t="s">
        <v>87</v>
      </c>
      <c r="G259" s="248"/>
      <c r="H259" s="251">
        <v>2</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181</v>
      </c>
      <c r="AU259" s="257" t="s">
        <v>87</v>
      </c>
      <c r="AV259" s="14" t="s">
        <v>87</v>
      </c>
      <c r="AW259" s="14" t="s">
        <v>38</v>
      </c>
      <c r="AX259" s="14" t="s">
        <v>77</v>
      </c>
      <c r="AY259" s="257" t="s">
        <v>167</v>
      </c>
    </row>
    <row r="260" s="13" customFormat="1">
      <c r="A260" s="13"/>
      <c r="B260" s="237"/>
      <c r="C260" s="238"/>
      <c r="D260" s="232" t="s">
        <v>181</v>
      </c>
      <c r="E260" s="239" t="s">
        <v>40</v>
      </c>
      <c r="F260" s="240" t="s">
        <v>296</v>
      </c>
      <c r="G260" s="238"/>
      <c r="H260" s="239" t="s">
        <v>40</v>
      </c>
      <c r="I260" s="241"/>
      <c r="J260" s="238"/>
      <c r="K260" s="238"/>
      <c r="L260" s="242"/>
      <c r="M260" s="243"/>
      <c r="N260" s="244"/>
      <c r="O260" s="244"/>
      <c r="P260" s="244"/>
      <c r="Q260" s="244"/>
      <c r="R260" s="244"/>
      <c r="S260" s="244"/>
      <c r="T260" s="245"/>
      <c r="U260" s="13"/>
      <c r="V260" s="13"/>
      <c r="W260" s="13"/>
      <c r="X260" s="13"/>
      <c r="Y260" s="13"/>
      <c r="Z260" s="13"/>
      <c r="AA260" s="13"/>
      <c r="AB260" s="13"/>
      <c r="AC260" s="13"/>
      <c r="AD260" s="13"/>
      <c r="AE260" s="13"/>
      <c r="AT260" s="246" t="s">
        <v>181</v>
      </c>
      <c r="AU260" s="246" t="s">
        <v>87</v>
      </c>
      <c r="AV260" s="13" t="s">
        <v>85</v>
      </c>
      <c r="AW260" s="13" t="s">
        <v>38</v>
      </c>
      <c r="AX260" s="13" t="s">
        <v>77</v>
      </c>
      <c r="AY260" s="246" t="s">
        <v>167</v>
      </c>
    </row>
    <row r="261" s="14" customFormat="1">
      <c r="A261" s="14"/>
      <c r="B261" s="247"/>
      <c r="C261" s="248"/>
      <c r="D261" s="232" t="s">
        <v>181</v>
      </c>
      <c r="E261" s="249" t="s">
        <v>40</v>
      </c>
      <c r="F261" s="250" t="s">
        <v>85</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181</v>
      </c>
      <c r="AU261" s="257" t="s">
        <v>87</v>
      </c>
      <c r="AV261" s="14" t="s">
        <v>87</v>
      </c>
      <c r="AW261" s="14" t="s">
        <v>38</v>
      </c>
      <c r="AX261" s="14" t="s">
        <v>77</v>
      </c>
      <c r="AY261" s="257" t="s">
        <v>167</v>
      </c>
    </row>
    <row r="262" s="15" customFormat="1">
      <c r="A262" s="15"/>
      <c r="B262" s="258"/>
      <c r="C262" s="259"/>
      <c r="D262" s="232" t="s">
        <v>181</v>
      </c>
      <c r="E262" s="260" t="s">
        <v>40</v>
      </c>
      <c r="F262" s="261" t="s">
        <v>184</v>
      </c>
      <c r="G262" s="259"/>
      <c r="H262" s="262">
        <v>3</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181</v>
      </c>
      <c r="AU262" s="268" t="s">
        <v>87</v>
      </c>
      <c r="AV262" s="15" t="s">
        <v>175</v>
      </c>
      <c r="AW262" s="15" t="s">
        <v>38</v>
      </c>
      <c r="AX262" s="15" t="s">
        <v>85</v>
      </c>
      <c r="AY262" s="268" t="s">
        <v>167</v>
      </c>
    </row>
    <row r="263" s="2" customFormat="1" ht="16.5" customHeight="1">
      <c r="A263" s="39"/>
      <c r="B263" s="40"/>
      <c r="C263" s="269" t="s">
        <v>8</v>
      </c>
      <c r="D263" s="269" t="s">
        <v>297</v>
      </c>
      <c r="E263" s="270" t="s">
        <v>298</v>
      </c>
      <c r="F263" s="271" t="s">
        <v>299</v>
      </c>
      <c r="G263" s="272" t="s">
        <v>291</v>
      </c>
      <c r="H263" s="273">
        <v>1</v>
      </c>
      <c r="I263" s="274"/>
      <c r="J263" s="275">
        <f>ROUND(I263*H263,2)</f>
        <v>0</v>
      </c>
      <c r="K263" s="271" t="s">
        <v>174</v>
      </c>
      <c r="L263" s="276"/>
      <c r="M263" s="277" t="s">
        <v>40</v>
      </c>
      <c r="N263" s="278" t="s">
        <v>48</v>
      </c>
      <c r="O263" s="85"/>
      <c r="P263" s="228">
        <f>O263*H263</f>
        <v>0</v>
      </c>
      <c r="Q263" s="228">
        <v>0.0089999999999999993</v>
      </c>
      <c r="R263" s="228">
        <f>Q263*H263</f>
        <v>0.0089999999999999993</v>
      </c>
      <c r="S263" s="228">
        <v>0</v>
      </c>
      <c r="T263" s="229">
        <f>S263*H263</f>
        <v>0</v>
      </c>
      <c r="U263" s="39"/>
      <c r="V263" s="39"/>
      <c r="W263" s="39"/>
      <c r="X263" s="39"/>
      <c r="Y263" s="39"/>
      <c r="Z263" s="39"/>
      <c r="AA263" s="39"/>
      <c r="AB263" s="39"/>
      <c r="AC263" s="39"/>
      <c r="AD263" s="39"/>
      <c r="AE263" s="39"/>
      <c r="AR263" s="230" t="s">
        <v>244</v>
      </c>
      <c r="AT263" s="230" t="s">
        <v>297</v>
      </c>
      <c r="AU263" s="230" t="s">
        <v>87</v>
      </c>
      <c r="AY263" s="18" t="s">
        <v>167</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175</v>
      </c>
      <c r="BM263" s="230" t="s">
        <v>300</v>
      </c>
    </row>
    <row r="264" s="2" customFormat="1">
      <c r="A264" s="39"/>
      <c r="B264" s="40"/>
      <c r="C264" s="41"/>
      <c r="D264" s="232" t="s">
        <v>177</v>
      </c>
      <c r="E264" s="41"/>
      <c r="F264" s="233" t="s">
        <v>299</v>
      </c>
      <c r="G264" s="41"/>
      <c r="H264" s="41"/>
      <c r="I264" s="137"/>
      <c r="J264" s="41"/>
      <c r="K264" s="41"/>
      <c r="L264" s="45"/>
      <c r="M264" s="234"/>
      <c r="N264" s="235"/>
      <c r="O264" s="85"/>
      <c r="P264" s="85"/>
      <c r="Q264" s="85"/>
      <c r="R264" s="85"/>
      <c r="S264" s="85"/>
      <c r="T264" s="86"/>
      <c r="U264" s="39"/>
      <c r="V264" s="39"/>
      <c r="W264" s="39"/>
      <c r="X264" s="39"/>
      <c r="Y264" s="39"/>
      <c r="Z264" s="39"/>
      <c r="AA264" s="39"/>
      <c r="AB264" s="39"/>
      <c r="AC264" s="39"/>
      <c r="AD264" s="39"/>
      <c r="AE264" s="39"/>
      <c r="AT264" s="18" t="s">
        <v>177</v>
      </c>
      <c r="AU264" s="18" t="s">
        <v>87</v>
      </c>
    </row>
    <row r="265" s="2" customFormat="1" ht="16.5" customHeight="1">
      <c r="A265" s="39"/>
      <c r="B265" s="40"/>
      <c r="C265" s="269" t="s">
        <v>301</v>
      </c>
      <c r="D265" s="269" t="s">
        <v>297</v>
      </c>
      <c r="E265" s="270" t="s">
        <v>302</v>
      </c>
      <c r="F265" s="271" t="s">
        <v>303</v>
      </c>
      <c r="G265" s="272" t="s">
        <v>291</v>
      </c>
      <c r="H265" s="273">
        <v>2</v>
      </c>
      <c r="I265" s="274"/>
      <c r="J265" s="275">
        <f>ROUND(I265*H265,2)</f>
        <v>0</v>
      </c>
      <c r="K265" s="271" t="s">
        <v>174</v>
      </c>
      <c r="L265" s="276"/>
      <c r="M265" s="277" t="s">
        <v>40</v>
      </c>
      <c r="N265" s="278" t="s">
        <v>48</v>
      </c>
      <c r="O265" s="85"/>
      <c r="P265" s="228">
        <f>O265*H265</f>
        <v>0</v>
      </c>
      <c r="Q265" s="228">
        <v>0.01</v>
      </c>
      <c r="R265" s="228">
        <f>Q265*H265</f>
        <v>0.02</v>
      </c>
      <c r="S265" s="228">
        <v>0</v>
      </c>
      <c r="T265" s="229">
        <f>S265*H265</f>
        <v>0</v>
      </c>
      <c r="U265" s="39"/>
      <c r="V265" s="39"/>
      <c r="W265" s="39"/>
      <c r="X265" s="39"/>
      <c r="Y265" s="39"/>
      <c r="Z265" s="39"/>
      <c r="AA265" s="39"/>
      <c r="AB265" s="39"/>
      <c r="AC265" s="39"/>
      <c r="AD265" s="39"/>
      <c r="AE265" s="39"/>
      <c r="AR265" s="230" t="s">
        <v>244</v>
      </c>
      <c r="AT265" s="230" t="s">
        <v>297</v>
      </c>
      <c r="AU265" s="230" t="s">
        <v>87</v>
      </c>
      <c r="AY265" s="18" t="s">
        <v>167</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175</v>
      </c>
      <c r="BM265" s="230" t="s">
        <v>304</v>
      </c>
    </row>
    <row r="266" s="2" customFormat="1">
      <c r="A266" s="39"/>
      <c r="B266" s="40"/>
      <c r="C266" s="41"/>
      <c r="D266" s="232" t="s">
        <v>177</v>
      </c>
      <c r="E266" s="41"/>
      <c r="F266" s="233" t="s">
        <v>303</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177</v>
      </c>
      <c r="AU266" s="18" t="s">
        <v>87</v>
      </c>
    </row>
    <row r="267" s="2" customFormat="1" ht="16.5" customHeight="1">
      <c r="A267" s="39"/>
      <c r="B267" s="40"/>
      <c r="C267" s="219" t="s">
        <v>305</v>
      </c>
      <c r="D267" s="219" t="s">
        <v>170</v>
      </c>
      <c r="E267" s="220" t="s">
        <v>289</v>
      </c>
      <c r="F267" s="221" t="s">
        <v>290</v>
      </c>
      <c r="G267" s="222" t="s">
        <v>291</v>
      </c>
      <c r="H267" s="223">
        <v>1</v>
      </c>
      <c r="I267" s="224"/>
      <c r="J267" s="225">
        <f>ROUND(I267*H267,2)</f>
        <v>0</v>
      </c>
      <c r="K267" s="221" t="s">
        <v>174</v>
      </c>
      <c r="L267" s="45"/>
      <c r="M267" s="226" t="s">
        <v>40</v>
      </c>
      <c r="N267" s="227" t="s">
        <v>48</v>
      </c>
      <c r="O267" s="85"/>
      <c r="P267" s="228">
        <f>O267*H267</f>
        <v>0</v>
      </c>
      <c r="Q267" s="228">
        <v>0.04684</v>
      </c>
      <c r="R267" s="228">
        <f>Q267*H267</f>
        <v>0.04684</v>
      </c>
      <c r="S267" s="228">
        <v>0</v>
      </c>
      <c r="T267" s="229">
        <f>S267*H267</f>
        <v>0</v>
      </c>
      <c r="U267" s="39"/>
      <c r="V267" s="39"/>
      <c r="W267" s="39"/>
      <c r="X267" s="39"/>
      <c r="Y267" s="39"/>
      <c r="Z267" s="39"/>
      <c r="AA267" s="39"/>
      <c r="AB267" s="39"/>
      <c r="AC267" s="39"/>
      <c r="AD267" s="39"/>
      <c r="AE267" s="39"/>
      <c r="AR267" s="230" t="s">
        <v>175</v>
      </c>
      <c r="AT267" s="230" t="s">
        <v>170</v>
      </c>
      <c r="AU267" s="230" t="s">
        <v>87</v>
      </c>
      <c r="AY267" s="18" t="s">
        <v>167</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175</v>
      </c>
      <c r="BM267" s="230" t="s">
        <v>306</v>
      </c>
    </row>
    <row r="268" s="2" customFormat="1">
      <c r="A268" s="39"/>
      <c r="B268" s="40"/>
      <c r="C268" s="41"/>
      <c r="D268" s="232" t="s">
        <v>177</v>
      </c>
      <c r="E268" s="41"/>
      <c r="F268" s="233" t="s">
        <v>293</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177</v>
      </c>
      <c r="AU268" s="18" t="s">
        <v>87</v>
      </c>
    </row>
    <row r="269" s="2" customFormat="1">
      <c r="A269" s="39"/>
      <c r="B269" s="40"/>
      <c r="C269" s="41"/>
      <c r="D269" s="232" t="s">
        <v>179</v>
      </c>
      <c r="E269" s="41"/>
      <c r="F269" s="236" t="s">
        <v>294</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179</v>
      </c>
      <c r="AU269" s="18" t="s">
        <v>87</v>
      </c>
    </row>
    <row r="270" s="13" customFormat="1">
      <c r="A270" s="13"/>
      <c r="B270" s="237"/>
      <c r="C270" s="238"/>
      <c r="D270" s="232" t="s">
        <v>181</v>
      </c>
      <c r="E270" s="239" t="s">
        <v>40</v>
      </c>
      <c r="F270" s="240" t="s">
        <v>307</v>
      </c>
      <c r="G270" s="238"/>
      <c r="H270" s="239" t="s">
        <v>40</v>
      </c>
      <c r="I270" s="241"/>
      <c r="J270" s="238"/>
      <c r="K270" s="238"/>
      <c r="L270" s="242"/>
      <c r="M270" s="243"/>
      <c r="N270" s="244"/>
      <c r="O270" s="244"/>
      <c r="P270" s="244"/>
      <c r="Q270" s="244"/>
      <c r="R270" s="244"/>
      <c r="S270" s="244"/>
      <c r="T270" s="245"/>
      <c r="U270" s="13"/>
      <c r="V270" s="13"/>
      <c r="W270" s="13"/>
      <c r="X270" s="13"/>
      <c r="Y270" s="13"/>
      <c r="Z270" s="13"/>
      <c r="AA270" s="13"/>
      <c r="AB270" s="13"/>
      <c r="AC270" s="13"/>
      <c r="AD270" s="13"/>
      <c r="AE270" s="13"/>
      <c r="AT270" s="246" t="s">
        <v>181</v>
      </c>
      <c r="AU270" s="246" t="s">
        <v>87</v>
      </c>
      <c r="AV270" s="13" t="s">
        <v>85</v>
      </c>
      <c r="AW270" s="13" t="s">
        <v>38</v>
      </c>
      <c r="AX270" s="13" t="s">
        <v>77</v>
      </c>
      <c r="AY270" s="246" t="s">
        <v>167</v>
      </c>
    </row>
    <row r="271" s="14" customFormat="1">
      <c r="A271" s="14"/>
      <c r="B271" s="247"/>
      <c r="C271" s="248"/>
      <c r="D271" s="232" t="s">
        <v>181</v>
      </c>
      <c r="E271" s="249" t="s">
        <v>40</v>
      </c>
      <c r="F271" s="250" t="s">
        <v>85</v>
      </c>
      <c r="G271" s="248"/>
      <c r="H271" s="251">
        <v>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181</v>
      </c>
      <c r="AU271" s="257" t="s">
        <v>87</v>
      </c>
      <c r="AV271" s="14" t="s">
        <v>87</v>
      </c>
      <c r="AW271" s="14" t="s">
        <v>38</v>
      </c>
      <c r="AX271" s="14" t="s">
        <v>85</v>
      </c>
      <c r="AY271" s="257" t="s">
        <v>167</v>
      </c>
    </row>
    <row r="272" s="2" customFormat="1" ht="24" customHeight="1">
      <c r="A272" s="39"/>
      <c r="B272" s="40"/>
      <c r="C272" s="269" t="s">
        <v>308</v>
      </c>
      <c r="D272" s="269" t="s">
        <v>297</v>
      </c>
      <c r="E272" s="270" t="s">
        <v>309</v>
      </c>
      <c r="F272" s="271" t="s">
        <v>310</v>
      </c>
      <c r="G272" s="272" t="s">
        <v>291</v>
      </c>
      <c r="H272" s="273">
        <v>1</v>
      </c>
      <c r="I272" s="274"/>
      <c r="J272" s="275">
        <f>ROUND(I272*H272,2)</f>
        <v>0</v>
      </c>
      <c r="K272" s="271" t="s">
        <v>174</v>
      </c>
      <c r="L272" s="276"/>
      <c r="M272" s="277" t="s">
        <v>40</v>
      </c>
      <c r="N272" s="278" t="s">
        <v>48</v>
      </c>
      <c r="O272" s="85"/>
      <c r="P272" s="228">
        <f>O272*H272</f>
        <v>0</v>
      </c>
      <c r="Q272" s="228">
        <v>0.017000000000000001</v>
      </c>
      <c r="R272" s="228">
        <f>Q272*H272</f>
        <v>0.017000000000000001</v>
      </c>
      <c r="S272" s="228">
        <v>0</v>
      </c>
      <c r="T272" s="229">
        <f>S272*H272</f>
        <v>0</v>
      </c>
      <c r="U272" s="39"/>
      <c r="V272" s="39"/>
      <c r="W272" s="39"/>
      <c r="X272" s="39"/>
      <c r="Y272" s="39"/>
      <c r="Z272" s="39"/>
      <c r="AA272" s="39"/>
      <c r="AB272" s="39"/>
      <c r="AC272" s="39"/>
      <c r="AD272" s="39"/>
      <c r="AE272" s="39"/>
      <c r="AR272" s="230" t="s">
        <v>244</v>
      </c>
      <c r="AT272" s="230" t="s">
        <v>297</v>
      </c>
      <c r="AU272" s="230" t="s">
        <v>87</v>
      </c>
      <c r="AY272" s="18" t="s">
        <v>167</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175</v>
      </c>
      <c r="BM272" s="230" t="s">
        <v>311</v>
      </c>
    </row>
    <row r="273" s="2" customFormat="1">
      <c r="A273" s="39"/>
      <c r="B273" s="40"/>
      <c r="C273" s="41"/>
      <c r="D273" s="232" t="s">
        <v>177</v>
      </c>
      <c r="E273" s="41"/>
      <c r="F273" s="233" t="s">
        <v>310</v>
      </c>
      <c r="G273" s="41"/>
      <c r="H273" s="41"/>
      <c r="I273" s="137"/>
      <c r="J273" s="41"/>
      <c r="K273" s="41"/>
      <c r="L273" s="45"/>
      <c r="M273" s="234"/>
      <c r="N273" s="235"/>
      <c r="O273" s="85"/>
      <c r="P273" s="85"/>
      <c r="Q273" s="85"/>
      <c r="R273" s="85"/>
      <c r="S273" s="85"/>
      <c r="T273" s="86"/>
      <c r="U273" s="39"/>
      <c r="V273" s="39"/>
      <c r="W273" s="39"/>
      <c r="X273" s="39"/>
      <c r="Y273" s="39"/>
      <c r="Z273" s="39"/>
      <c r="AA273" s="39"/>
      <c r="AB273" s="39"/>
      <c r="AC273" s="39"/>
      <c r="AD273" s="39"/>
      <c r="AE273" s="39"/>
      <c r="AT273" s="18" t="s">
        <v>177</v>
      </c>
      <c r="AU273" s="18" t="s">
        <v>87</v>
      </c>
    </row>
    <row r="274" s="12" customFormat="1" ht="22.8" customHeight="1">
      <c r="A274" s="12"/>
      <c r="B274" s="203"/>
      <c r="C274" s="204"/>
      <c r="D274" s="205" t="s">
        <v>76</v>
      </c>
      <c r="E274" s="217" t="s">
        <v>249</v>
      </c>
      <c r="F274" s="217" t="s">
        <v>312</v>
      </c>
      <c r="G274" s="204"/>
      <c r="H274" s="204"/>
      <c r="I274" s="207"/>
      <c r="J274" s="218">
        <f>BK274</f>
        <v>0</v>
      </c>
      <c r="K274" s="204"/>
      <c r="L274" s="209"/>
      <c r="M274" s="210"/>
      <c r="N274" s="211"/>
      <c r="O274" s="211"/>
      <c r="P274" s="212">
        <f>SUM(P275:P375)</f>
        <v>0</v>
      </c>
      <c r="Q274" s="211"/>
      <c r="R274" s="212">
        <f>SUM(R275:R375)</f>
        <v>0.0010768000000000002</v>
      </c>
      <c r="S274" s="211"/>
      <c r="T274" s="213">
        <f>SUM(T275:T375)</f>
        <v>12.509856000000001</v>
      </c>
      <c r="U274" s="12"/>
      <c r="V274" s="12"/>
      <c r="W274" s="12"/>
      <c r="X274" s="12"/>
      <c r="Y274" s="12"/>
      <c r="Z274" s="12"/>
      <c r="AA274" s="12"/>
      <c r="AB274" s="12"/>
      <c r="AC274" s="12"/>
      <c r="AD274" s="12"/>
      <c r="AE274" s="12"/>
      <c r="AR274" s="214" t="s">
        <v>85</v>
      </c>
      <c r="AT274" s="215" t="s">
        <v>76</v>
      </c>
      <c r="AU274" s="215" t="s">
        <v>85</v>
      </c>
      <c r="AY274" s="214" t="s">
        <v>167</v>
      </c>
      <c r="BK274" s="216">
        <f>SUM(BK275:BK375)</f>
        <v>0</v>
      </c>
    </row>
    <row r="275" s="2" customFormat="1" ht="24" customHeight="1">
      <c r="A275" s="39"/>
      <c r="B275" s="40"/>
      <c r="C275" s="219" t="s">
        <v>313</v>
      </c>
      <c r="D275" s="219" t="s">
        <v>170</v>
      </c>
      <c r="E275" s="220" t="s">
        <v>314</v>
      </c>
      <c r="F275" s="221" t="s">
        <v>315</v>
      </c>
      <c r="G275" s="222" t="s">
        <v>173</v>
      </c>
      <c r="H275" s="223">
        <v>26.920000000000002</v>
      </c>
      <c r="I275" s="224"/>
      <c r="J275" s="225">
        <f>ROUND(I275*H275,2)</f>
        <v>0</v>
      </c>
      <c r="K275" s="221" t="s">
        <v>174</v>
      </c>
      <c r="L275" s="45"/>
      <c r="M275" s="226" t="s">
        <v>40</v>
      </c>
      <c r="N275" s="227" t="s">
        <v>48</v>
      </c>
      <c r="O275" s="85"/>
      <c r="P275" s="228">
        <f>O275*H275</f>
        <v>0</v>
      </c>
      <c r="Q275" s="228">
        <v>4.0000000000000003E-05</v>
      </c>
      <c r="R275" s="228">
        <f>Q275*H275</f>
        <v>0.0010768000000000002</v>
      </c>
      <c r="S275" s="228">
        <v>0</v>
      </c>
      <c r="T275" s="229">
        <f>S275*H275</f>
        <v>0</v>
      </c>
      <c r="U275" s="39"/>
      <c r="V275" s="39"/>
      <c r="W275" s="39"/>
      <c r="X275" s="39"/>
      <c r="Y275" s="39"/>
      <c r="Z275" s="39"/>
      <c r="AA275" s="39"/>
      <c r="AB275" s="39"/>
      <c r="AC275" s="39"/>
      <c r="AD275" s="39"/>
      <c r="AE275" s="39"/>
      <c r="AR275" s="230" t="s">
        <v>175</v>
      </c>
      <c r="AT275" s="230" t="s">
        <v>170</v>
      </c>
      <c r="AU275" s="230" t="s">
        <v>87</v>
      </c>
      <c r="AY275" s="18" t="s">
        <v>167</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175</v>
      </c>
      <c r="BM275" s="230" t="s">
        <v>316</v>
      </c>
    </row>
    <row r="276" s="2" customFormat="1">
      <c r="A276" s="39"/>
      <c r="B276" s="40"/>
      <c r="C276" s="41"/>
      <c r="D276" s="232" t="s">
        <v>177</v>
      </c>
      <c r="E276" s="41"/>
      <c r="F276" s="233" t="s">
        <v>317</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177</v>
      </c>
      <c r="AU276" s="18" t="s">
        <v>87</v>
      </c>
    </row>
    <row r="277" s="2" customFormat="1">
      <c r="A277" s="39"/>
      <c r="B277" s="40"/>
      <c r="C277" s="41"/>
      <c r="D277" s="232" t="s">
        <v>179</v>
      </c>
      <c r="E277" s="41"/>
      <c r="F277" s="236" t="s">
        <v>318</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179</v>
      </c>
      <c r="AU277" s="18" t="s">
        <v>87</v>
      </c>
    </row>
    <row r="278" s="13" customFormat="1">
      <c r="A278" s="13"/>
      <c r="B278" s="237"/>
      <c r="C278" s="238"/>
      <c r="D278" s="232" t="s">
        <v>181</v>
      </c>
      <c r="E278" s="239" t="s">
        <v>40</v>
      </c>
      <c r="F278" s="240" t="s">
        <v>203</v>
      </c>
      <c r="G278" s="238"/>
      <c r="H278" s="239" t="s">
        <v>40</v>
      </c>
      <c r="I278" s="241"/>
      <c r="J278" s="238"/>
      <c r="K278" s="238"/>
      <c r="L278" s="242"/>
      <c r="M278" s="243"/>
      <c r="N278" s="244"/>
      <c r="O278" s="244"/>
      <c r="P278" s="244"/>
      <c r="Q278" s="244"/>
      <c r="R278" s="244"/>
      <c r="S278" s="244"/>
      <c r="T278" s="245"/>
      <c r="U278" s="13"/>
      <c r="V278" s="13"/>
      <c r="W278" s="13"/>
      <c r="X278" s="13"/>
      <c r="Y278" s="13"/>
      <c r="Z278" s="13"/>
      <c r="AA278" s="13"/>
      <c r="AB278" s="13"/>
      <c r="AC278" s="13"/>
      <c r="AD278" s="13"/>
      <c r="AE278" s="13"/>
      <c r="AT278" s="246" t="s">
        <v>181</v>
      </c>
      <c r="AU278" s="246" t="s">
        <v>87</v>
      </c>
      <c r="AV278" s="13" t="s">
        <v>85</v>
      </c>
      <c r="AW278" s="13" t="s">
        <v>38</v>
      </c>
      <c r="AX278" s="13" t="s">
        <v>77</v>
      </c>
      <c r="AY278" s="246" t="s">
        <v>167</v>
      </c>
    </row>
    <row r="279" s="14" customFormat="1">
      <c r="A279" s="14"/>
      <c r="B279" s="247"/>
      <c r="C279" s="248"/>
      <c r="D279" s="232" t="s">
        <v>181</v>
      </c>
      <c r="E279" s="249" t="s">
        <v>40</v>
      </c>
      <c r="F279" s="250" t="s">
        <v>373</v>
      </c>
      <c r="G279" s="248"/>
      <c r="H279" s="251">
        <v>2.403</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181</v>
      </c>
      <c r="AU279" s="257" t="s">
        <v>87</v>
      </c>
      <c r="AV279" s="14" t="s">
        <v>87</v>
      </c>
      <c r="AW279" s="14" t="s">
        <v>38</v>
      </c>
      <c r="AX279" s="14" t="s">
        <v>77</v>
      </c>
      <c r="AY279" s="257" t="s">
        <v>167</v>
      </c>
    </row>
    <row r="280" s="14" customFormat="1">
      <c r="A280" s="14"/>
      <c r="B280" s="247"/>
      <c r="C280" s="248"/>
      <c r="D280" s="232" t="s">
        <v>181</v>
      </c>
      <c r="E280" s="249" t="s">
        <v>40</v>
      </c>
      <c r="F280" s="250" t="s">
        <v>205</v>
      </c>
      <c r="G280" s="248"/>
      <c r="H280" s="251">
        <v>0.40000000000000002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181</v>
      </c>
      <c r="AU280" s="257" t="s">
        <v>87</v>
      </c>
      <c r="AV280" s="14" t="s">
        <v>87</v>
      </c>
      <c r="AW280" s="14" t="s">
        <v>38</v>
      </c>
      <c r="AX280" s="14" t="s">
        <v>77</v>
      </c>
      <c r="AY280" s="257" t="s">
        <v>167</v>
      </c>
    </row>
    <row r="281" s="13" customFormat="1">
      <c r="A281" s="13"/>
      <c r="B281" s="237"/>
      <c r="C281" s="238"/>
      <c r="D281" s="232" t="s">
        <v>181</v>
      </c>
      <c r="E281" s="239" t="s">
        <v>40</v>
      </c>
      <c r="F281" s="240" t="s">
        <v>206</v>
      </c>
      <c r="G281" s="238"/>
      <c r="H281" s="239" t="s">
        <v>40</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181</v>
      </c>
      <c r="AU281" s="246" t="s">
        <v>87</v>
      </c>
      <c r="AV281" s="13" t="s">
        <v>85</v>
      </c>
      <c r="AW281" s="13" t="s">
        <v>38</v>
      </c>
      <c r="AX281" s="13" t="s">
        <v>77</v>
      </c>
      <c r="AY281" s="246" t="s">
        <v>167</v>
      </c>
    </row>
    <row r="282" s="14" customFormat="1">
      <c r="A282" s="14"/>
      <c r="B282" s="247"/>
      <c r="C282" s="248"/>
      <c r="D282" s="232" t="s">
        <v>181</v>
      </c>
      <c r="E282" s="249" t="s">
        <v>40</v>
      </c>
      <c r="F282" s="250" t="s">
        <v>374</v>
      </c>
      <c r="G282" s="248"/>
      <c r="H282" s="251">
        <v>2.2480000000000002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181</v>
      </c>
      <c r="AU282" s="257" t="s">
        <v>87</v>
      </c>
      <c r="AV282" s="14" t="s">
        <v>87</v>
      </c>
      <c r="AW282" s="14" t="s">
        <v>38</v>
      </c>
      <c r="AX282" s="14" t="s">
        <v>77</v>
      </c>
      <c r="AY282" s="257" t="s">
        <v>167</v>
      </c>
    </row>
    <row r="283" s="13" customFormat="1">
      <c r="A283" s="13"/>
      <c r="B283" s="237"/>
      <c r="C283" s="238"/>
      <c r="D283" s="232" t="s">
        <v>181</v>
      </c>
      <c r="E283" s="239" t="s">
        <v>40</v>
      </c>
      <c r="F283" s="240" t="s">
        <v>208</v>
      </c>
      <c r="G283" s="238"/>
      <c r="H283" s="239" t="s">
        <v>40</v>
      </c>
      <c r="I283" s="241"/>
      <c r="J283" s="238"/>
      <c r="K283" s="238"/>
      <c r="L283" s="242"/>
      <c r="M283" s="243"/>
      <c r="N283" s="244"/>
      <c r="O283" s="244"/>
      <c r="P283" s="244"/>
      <c r="Q283" s="244"/>
      <c r="R283" s="244"/>
      <c r="S283" s="244"/>
      <c r="T283" s="245"/>
      <c r="U283" s="13"/>
      <c r="V283" s="13"/>
      <c r="W283" s="13"/>
      <c r="X283" s="13"/>
      <c r="Y283" s="13"/>
      <c r="Z283" s="13"/>
      <c r="AA283" s="13"/>
      <c r="AB283" s="13"/>
      <c r="AC283" s="13"/>
      <c r="AD283" s="13"/>
      <c r="AE283" s="13"/>
      <c r="AT283" s="246" t="s">
        <v>181</v>
      </c>
      <c r="AU283" s="246" t="s">
        <v>87</v>
      </c>
      <c r="AV283" s="13" t="s">
        <v>85</v>
      </c>
      <c r="AW283" s="13" t="s">
        <v>38</v>
      </c>
      <c r="AX283" s="13" t="s">
        <v>77</v>
      </c>
      <c r="AY283" s="246" t="s">
        <v>167</v>
      </c>
    </row>
    <row r="284" s="14" customFormat="1">
      <c r="A284" s="14"/>
      <c r="B284" s="247"/>
      <c r="C284" s="248"/>
      <c r="D284" s="232" t="s">
        <v>181</v>
      </c>
      <c r="E284" s="249" t="s">
        <v>40</v>
      </c>
      <c r="F284" s="250" t="s">
        <v>1311</v>
      </c>
      <c r="G284" s="248"/>
      <c r="H284" s="251">
        <v>13.612</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181</v>
      </c>
      <c r="AU284" s="257" t="s">
        <v>87</v>
      </c>
      <c r="AV284" s="14" t="s">
        <v>87</v>
      </c>
      <c r="AW284" s="14" t="s">
        <v>38</v>
      </c>
      <c r="AX284" s="14" t="s">
        <v>77</v>
      </c>
      <c r="AY284" s="257" t="s">
        <v>167</v>
      </c>
    </row>
    <row r="285" s="13" customFormat="1">
      <c r="A285" s="13"/>
      <c r="B285" s="237"/>
      <c r="C285" s="238"/>
      <c r="D285" s="232" t="s">
        <v>181</v>
      </c>
      <c r="E285" s="239" t="s">
        <v>40</v>
      </c>
      <c r="F285" s="240" t="s">
        <v>210</v>
      </c>
      <c r="G285" s="238"/>
      <c r="H285" s="239" t="s">
        <v>40</v>
      </c>
      <c r="I285" s="241"/>
      <c r="J285" s="238"/>
      <c r="K285" s="238"/>
      <c r="L285" s="242"/>
      <c r="M285" s="243"/>
      <c r="N285" s="244"/>
      <c r="O285" s="244"/>
      <c r="P285" s="244"/>
      <c r="Q285" s="244"/>
      <c r="R285" s="244"/>
      <c r="S285" s="244"/>
      <c r="T285" s="245"/>
      <c r="U285" s="13"/>
      <c r="V285" s="13"/>
      <c r="W285" s="13"/>
      <c r="X285" s="13"/>
      <c r="Y285" s="13"/>
      <c r="Z285" s="13"/>
      <c r="AA285" s="13"/>
      <c r="AB285" s="13"/>
      <c r="AC285" s="13"/>
      <c r="AD285" s="13"/>
      <c r="AE285" s="13"/>
      <c r="AT285" s="246" t="s">
        <v>181</v>
      </c>
      <c r="AU285" s="246" t="s">
        <v>87</v>
      </c>
      <c r="AV285" s="13" t="s">
        <v>85</v>
      </c>
      <c r="AW285" s="13" t="s">
        <v>38</v>
      </c>
      <c r="AX285" s="13" t="s">
        <v>77</v>
      </c>
      <c r="AY285" s="246" t="s">
        <v>167</v>
      </c>
    </row>
    <row r="286" s="14" customFormat="1">
      <c r="A286" s="14"/>
      <c r="B286" s="247"/>
      <c r="C286" s="248"/>
      <c r="D286" s="232" t="s">
        <v>181</v>
      </c>
      <c r="E286" s="249" t="s">
        <v>40</v>
      </c>
      <c r="F286" s="250" t="s">
        <v>1312</v>
      </c>
      <c r="G286" s="248"/>
      <c r="H286" s="251">
        <v>8.2569999999999997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181</v>
      </c>
      <c r="AU286" s="257" t="s">
        <v>87</v>
      </c>
      <c r="AV286" s="14" t="s">
        <v>87</v>
      </c>
      <c r="AW286" s="14" t="s">
        <v>38</v>
      </c>
      <c r="AX286" s="14" t="s">
        <v>77</v>
      </c>
      <c r="AY286" s="257" t="s">
        <v>167</v>
      </c>
    </row>
    <row r="287" s="15" customFormat="1">
      <c r="A287" s="15"/>
      <c r="B287" s="258"/>
      <c r="C287" s="259"/>
      <c r="D287" s="232" t="s">
        <v>181</v>
      </c>
      <c r="E287" s="260" t="s">
        <v>40</v>
      </c>
      <c r="F287" s="261" t="s">
        <v>184</v>
      </c>
      <c r="G287" s="259"/>
      <c r="H287" s="262">
        <v>26.920000000000002</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181</v>
      </c>
      <c r="AU287" s="268" t="s">
        <v>87</v>
      </c>
      <c r="AV287" s="15" t="s">
        <v>175</v>
      </c>
      <c r="AW287" s="15" t="s">
        <v>38</v>
      </c>
      <c r="AX287" s="15" t="s">
        <v>85</v>
      </c>
      <c r="AY287" s="268" t="s">
        <v>167</v>
      </c>
    </row>
    <row r="288" s="2" customFormat="1" ht="16.5" customHeight="1">
      <c r="A288" s="39"/>
      <c r="B288" s="40"/>
      <c r="C288" s="219" t="s">
        <v>319</v>
      </c>
      <c r="D288" s="219" t="s">
        <v>170</v>
      </c>
      <c r="E288" s="220" t="s">
        <v>320</v>
      </c>
      <c r="F288" s="221" t="s">
        <v>321</v>
      </c>
      <c r="G288" s="222" t="s">
        <v>173</v>
      </c>
      <c r="H288" s="223">
        <v>4.1079999999999997</v>
      </c>
      <c r="I288" s="224"/>
      <c r="J288" s="225">
        <f>ROUND(I288*H288,2)</f>
        <v>0</v>
      </c>
      <c r="K288" s="221" t="s">
        <v>174</v>
      </c>
      <c r="L288" s="45"/>
      <c r="M288" s="226" t="s">
        <v>40</v>
      </c>
      <c r="N288" s="227" t="s">
        <v>48</v>
      </c>
      <c r="O288" s="85"/>
      <c r="P288" s="228">
        <f>O288*H288</f>
        <v>0</v>
      </c>
      <c r="Q288" s="228">
        <v>0</v>
      </c>
      <c r="R288" s="228">
        <f>Q288*H288</f>
        <v>0</v>
      </c>
      <c r="S288" s="228">
        <v>0.13100000000000001</v>
      </c>
      <c r="T288" s="229">
        <f>S288*H288</f>
        <v>0.53814799999999996</v>
      </c>
      <c r="U288" s="39"/>
      <c r="V288" s="39"/>
      <c r="W288" s="39"/>
      <c r="X288" s="39"/>
      <c r="Y288" s="39"/>
      <c r="Z288" s="39"/>
      <c r="AA288" s="39"/>
      <c r="AB288" s="39"/>
      <c r="AC288" s="39"/>
      <c r="AD288" s="39"/>
      <c r="AE288" s="39"/>
      <c r="AR288" s="230" t="s">
        <v>175</v>
      </c>
      <c r="AT288" s="230" t="s">
        <v>170</v>
      </c>
      <c r="AU288" s="230" t="s">
        <v>87</v>
      </c>
      <c r="AY288" s="18" t="s">
        <v>167</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175</v>
      </c>
      <c r="BM288" s="230" t="s">
        <v>322</v>
      </c>
    </row>
    <row r="289" s="2" customFormat="1">
      <c r="A289" s="39"/>
      <c r="B289" s="40"/>
      <c r="C289" s="41"/>
      <c r="D289" s="232" t="s">
        <v>177</v>
      </c>
      <c r="E289" s="41"/>
      <c r="F289" s="233" t="s">
        <v>323</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177</v>
      </c>
      <c r="AU289" s="18" t="s">
        <v>87</v>
      </c>
    </row>
    <row r="290" s="13" customFormat="1">
      <c r="A290" s="13"/>
      <c r="B290" s="237"/>
      <c r="C290" s="238"/>
      <c r="D290" s="232" t="s">
        <v>181</v>
      </c>
      <c r="E290" s="239" t="s">
        <v>40</v>
      </c>
      <c r="F290" s="240" t="s">
        <v>182</v>
      </c>
      <c r="G290" s="238"/>
      <c r="H290" s="239" t="s">
        <v>40</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181</v>
      </c>
      <c r="AU290" s="246" t="s">
        <v>87</v>
      </c>
      <c r="AV290" s="13" t="s">
        <v>85</v>
      </c>
      <c r="AW290" s="13" t="s">
        <v>38</v>
      </c>
      <c r="AX290" s="13" t="s">
        <v>77</v>
      </c>
      <c r="AY290" s="246" t="s">
        <v>167</v>
      </c>
    </row>
    <row r="291" s="14" customFormat="1">
      <c r="A291" s="14"/>
      <c r="B291" s="247"/>
      <c r="C291" s="248"/>
      <c r="D291" s="232" t="s">
        <v>181</v>
      </c>
      <c r="E291" s="249" t="s">
        <v>40</v>
      </c>
      <c r="F291" s="250" t="s">
        <v>183</v>
      </c>
      <c r="G291" s="248"/>
      <c r="H291" s="251">
        <v>4.1079999999999997</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181</v>
      </c>
      <c r="AU291" s="257" t="s">
        <v>87</v>
      </c>
      <c r="AV291" s="14" t="s">
        <v>87</v>
      </c>
      <c r="AW291" s="14" t="s">
        <v>38</v>
      </c>
      <c r="AX291" s="14" t="s">
        <v>77</v>
      </c>
      <c r="AY291" s="257" t="s">
        <v>167</v>
      </c>
    </row>
    <row r="292" s="15" customFormat="1">
      <c r="A292" s="15"/>
      <c r="B292" s="258"/>
      <c r="C292" s="259"/>
      <c r="D292" s="232" t="s">
        <v>181</v>
      </c>
      <c r="E292" s="260" t="s">
        <v>40</v>
      </c>
      <c r="F292" s="261" t="s">
        <v>184</v>
      </c>
      <c r="G292" s="259"/>
      <c r="H292" s="262">
        <v>4.1079999999999997</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181</v>
      </c>
      <c r="AU292" s="268" t="s">
        <v>87</v>
      </c>
      <c r="AV292" s="15" t="s">
        <v>175</v>
      </c>
      <c r="AW292" s="15" t="s">
        <v>38</v>
      </c>
      <c r="AX292" s="15" t="s">
        <v>85</v>
      </c>
      <c r="AY292" s="268" t="s">
        <v>167</v>
      </c>
    </row>
    <row r="293" s="2" customFormat="1" ht="36" customHeight="1">
      <c r="A293" s="39"/>
      <c r="B293" s="40"/>
      <c r="C293" s="219" t="s">
        <v>7</v>
      </c>
      <c r="D293" s="219" t="s">
        <v>170</v>
      </c>
      <c r="E293" s="220" t="s">
        <v>324</v>
      </c>
      <c r="F293" s="221" t="s">
        <v>325</v>
      </c>
      <c r="G293" s="222" t="s">
        <v>326</v>
      </c>
      <c r="H293" s="223">
        <v>1.774</v>
      </c>
      <c r="I293" s="224"/>
      <c r="J293" s="225">
        <f>ROUND(I293*H293,2)</f>
        <v>0</v>
      </c>
      <c r="K293" s="221" t="s">
        <v>174</v>
      </c>
      <c r="L293" s="45"/>
      <c r="M293" s="226" t="s">
        <v>40</v>
      </c>
      <c r="N293" s="227" t="s">
        <v>48</v>
      </c>
      <c r="O293" s="85"/>
      <c r="P293" s="228">
        <f>O293*H293</f>
        <v>0</v>
      </c>
      <c r="Q293" s="228">
        <v>0</v>
      </c>
      <c r="R293" s="228">
        <f>Q293*H293</f>
        <v>0</v>
      </c>
      <c r="S293" s="228">
        <v>2.2000000000000002</v>
      </c>
      <c r="T293" s="229">
        <f>S293*H293</f>
        <v>3.9028000000000005</v>
      </c>
      <c r="U293" s="39"/>
      <c r="V293" s="39"/>
      <c r="W293" s="39"/>
      <c r="X293" s="39"/>
      <c r="Y293" s="39"/>
      <c r="Z293" s="39"/>
      <c r="AA293" s="39"/>
      <c r="AB293" s="39"/>
      <c r="AC293" s="39"/>
      <c r="AD293" s="39"/>
      <c r="AE293" s="39"/>
      <c r="AR293" s="230" t="s">
        <v>175</v>
      </c>
      <c r="AT293" s="230" t="s">
        <v>170</v>
      </c>
      <c r="AU293" s="230" t="s">
        <v>87</v>
      </c>
      <c r="AY293" s="18" t="s">
        <v>167</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175</v>
      </c>
      <c r="BM293" s="230" t="s">
        <v>327</v>
      </c>
    </row>
    <row r="294" s="2" customFormat="1">
      <c r="A294" s="39"/>
      <c r="B294" s="40"/>
      <c r="C294" s="41"/>
      <c r="D294" s="232" t="s">
        <v>177</v>
      </c>
      <c r="E294" s="41"/>
      <c r="F294" s="233" t="s">
        <v>328</v>
      </c>
      <c r="G294" s="41"/>
      <c r="H294" s="41"/>
      <c r="I294" s="137"/>
      <c r="J294" s="41"/>
      <c r="K294" s="41"/>
      <c r="L294" s="45"/>
      <c r="M294" s="234"/>
      <c r="N294" s="235"/>
      <c r="O294" s="85"/>
      <c r="P294" s="85"/>
      <c r="Q294" s="85"/>
      <c r="R294" s="85"/>
      <c r="S294" s="85"/>
      <c r="T294" s="86"/>
      <c r="U294" s="39"/>
      <c r="V294" s="39"/>
      <c r="W294" s="39"/>
      <c r="X294" s="39"/>
      <c r="Y294" s="39"/>
      <c r="Z294" s="39"/>
      <c r="AA294" s="39"/>
      <c r="AB294" s="39"/>
      <c r="AC294" s="39"/>
      <c r="AD294" s="39"/>
      <c r="AE294" s="39"/>
      <c r="AT294" s="18" t="s">
        <v>177</v>
      </c>
      <c r="AU294" s="18" t="s">
        <v>87</v>
      </c>
    </row>
    <row r="295" s="13" customFormat="1">
      <c r="A295" s="13"/>
      <c r="B295" s="237"/>
      <c r="C295" s="238"/>
      <c r="D295" s="232" t="s">
        <v>181</v>
      </c>
      <c r="E295" s="239" t="s">
        <v>40</v>
      </c>
      <c r="F295" s="240" t="s">
        <v>203</v>
      </c>
      <c r="G295" s="238"/>
      <c r="H295" s="239" t="s">
        <v>40</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181</v>
      </c>
      <c r="AU295" s="246" t="s">
        <v>87</v>
      </c>
      <c r="AV295" s="13" t="s">
        <v>85</v>
      </c>
      <c r="AW295" s="13" t="s">
        <v>38</v>
      </c>
      <c r="AX295" s="13" t="s">
        <v>77</v>
      </c>
      <c r="AY295" s="246" t="s">
        <v>167</v>
      </c>
    </row>
    <row r="296" s="14" customFormat="1">
      <c r="A296" s="14"/>
      <c r="B296" s="247"/>
      <c r="C296" s="248"/>
      <c r="D296" s="232" t="s">
        <v>181</v>
      </c>
      <c r="E296" s="249" t="s">
        <v>40</v>
      </c>
      <c r="F296" s="250" t="s">
        <v>329</v>
      </c>
      <c r="G296" s="248"/>
      <c r="H296" s="251">
        <v>0.17799999999999999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181</v>
      </c>
      <c r="AU296" s="257" t="s">
        <v>87</v>
      </c>
      <c r="AV296" s="14" t="s">
        <v>87</v>
      </c>
      <c r="AW296" s="14" t="s">
        <v>38</v>
      </c>
      <c r="AX296" s="14" t="s">
        <v>77</v>
      </c>
      <c r="AY296" s="257" t="s">
        <v>167</v>
      </c>
    </row>
    <row r="297" s="13" customFormat="1">
      <c r="A297" s="13"/>
      <c r="B297" s="237"/>
      <c r="C297" s="238"/>
      <c r="D297" s="232" t="s">
        <v>181</v>
      </c>
      <c r="E297" s="239" t="s">
        <v>40</v>
      </c>
      <c r="F297" s="240" t="s">
        <v>206</v>
      </c>
      <c r="G297" s="238"/>
      <c r="H297" s="239" t="s">
        <v>40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181</v>
      </c>
      <c r="AU297" s="246" t="s">
        <v>87</v>
      </c>
      <c r="AV297" s="13" t="s">
        <v>85</v>
      </c>
      <c r="AW297" s="13" t="s">
        <v>38</v>
      </c>
      <c r="AX297" s="13" t="s">
        <v>77</v>
      </c>
      <c r="AY297" s="246" t="s">
        <v>167</v>
      </c>
    </row>
    <row r="298" s="14" customFormat="1">
      <c r="A298" s="14"/>
      <c r="B298" s="247"/>
      <c r="C298" s="248"/>
      <c r="D298" s="232" t="s">
        <v>181</v>
      </c>
      <c r="E298" s="249" t="s">
        <v>40</v>
      </c>
      <c r="F298" s="250" t="s">
        <v>330</v>
      </c>
      <c r="G298" s="248"/>
      <c r="H298" s="251">
        <v>0.13600000000000001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181</v>
      </c>
      <c r="AU298" s="257" t="s">
        <v>87</v>
      </c>
      <c r="AV298" s="14" t="s">
        <v>87</v>
      </c>
      <c r="AW298" s="14" t="s">
        <v>38</v>
      </c>
      <c r="AX298" s="14" t="s">
        <v>77</v>
      </c>
      <c r="AY298" s="257" t="s">
        <v>167</v>
      </c>
    </row>
    <row r="299" s="13" customFormat="1">
      <c r="A299" s="13"/>
      <c r="B299" s="237"/>
      <c r="C299" s="238"/>
      <c r="D299" s="232" t="s">
        <v>181</v>
      </c>
      <c r="E299" s="239" t="s">
        <v>40</v>
      </c>
      <c r="F299" s="240" t="s">
        <v>208</v>
      </c>
      <c r="G299" s="238"/>
      <c r="H299" s="239" t="s">
        <v>40</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181</v>
      </c>
      <c r="AU299" s="246" t="s">
        <v>87</v>
      </c>
      <c r="AV299" s="13" t="s">
        <v>85</v>
      </c>
      <c r="AW299" s="13" t="s">
        <v>38</v>
      </c>
      <c r="AX299" s="13" t="s">
        <v>77</v>
      </c>
      <c r="AY299" s="246" t="s">
        <v>167</v>
      </c>
    </row>
    <row r="300" s="14" customFormat="1">
      <c r="A300" s="14"/>
      <c r="B300" s="247"/>
      <c r="C300" s="248"/>
      <c r="D300" s="232" t="s">
        <v>181</v>
      </c>
      <c r="E300" s="249" t="s">
        <v>40</v>
      </c>
      <c r="F300" s="250" t="s">
        <v>331</v>
      </c>
      <c r="G300" s="248"/>
      <c r="H300" s="251">
        <v>0.94499999999999995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181</v>
      </c>
      <c r="AU300" s="257" t="s">
        <v>87</v>
      </c>
      <c r="AV300" s="14" t="s">
        <v>87</v>
      </c>
      <c r="AW300" s="14" t="s">
        <v>38</v>
      </c>
      <c r="AX300" s="14" t="s">
        <v>77</v>
      </c>
      <c r="AY300" s="257" t="s">
        <v>167</v>
      </c>
    </row>
    <row r="301" s="13" customFormat="1">
      <c r="A301" s="13"/>
      <c r="B301" s="237"/>
      <c r="C301" s="238"/>
      <c r="D301" s="232" t="s">
        <v>181</v>
      </c>
      <c r="E301" s="239" t="s">
        <v>40</v>
      </c>
      <c r="F301" s="240" t="s">
        <v>286</v>
      </c>
      <c r="G301" s="238"/>
      <c r="H301" s="239" t="s">
        <v>40</v>
      </c>
      <c r="I301" s="241"/>
      <c r="J301" s="238"/>
      <c r="K301" s="238"/>
      <c r="L301" s="242"/>
      <c r="M301" s="243"/>
      <c r="N301" s="244"/>
      <c r="O301" s="244"/>
      <c r="P301" s="244"/>
      <c r="Q301" s="244"/>
      <c r="R301" s="244"/>
      <c r="S301" s="244"/>
      <c r="T301" s="245"/>
      <c r="U301" s="13"/>
      <c r="V301" s="13"/>
      <c r="W301" s="13"/>
      <c r="X301" s="13"/>
      <c r="Y301" s="13"/>
      <c r="Z301" s="13"/>
      <c r="AA301" s="13"/>
      <c r="AB301" s="13"/>
      <c r="AC301" s="13"/>
      <c r="AD301" s="13"/>
      <c r="AE301" s="13"/>
      <c r="AT301" s="246" t="s">
        <v>181</v>
      </c>
      <c r="AU301" s="246" t="s">
        <v>87</v>
      </c>
      <c r="AV301" s="13" t="s">
        <v>85</v>
      </c>
      <c r="AW301" s="13" t="s">
        <v>38</v>
      </c>
      <c r="AX301" s="13" t="s">
        <v>77</v>
      </c>
      <c r="AY301" s="246" t="s">
        <v>167</v>
      </c>
    </row>
    <row r="302" s="14" customFormat="1">
      <c r="A302" s="14"/>
      <c r="B302" s="247"/>
      <c r="C302" s="248"/>
      <c r="D302" s="232" t="s">
        <v>181</v>
      </c>
      <c r="E302" s="249" t="s">
        <v>40</v>
      </c>
      <c r="F302" s="250" t="s">
        <v>332</v>
      </c>
      <c r="G302" s="248"/>
      <c r="H302" s="251">
        <v>0.51500000000000001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181</v>
      </c>
      <c r="AU302" s="257" t="s">
        <v>87</v>
      </c>
      <c r="AV302" s="14" t="s">
        <v>87</v>
      </c>
      <c r="AW302" s="14" t="s">
        <v>38</v>
      </c>
      <c r="AX302" s="14" t="s">
        <v>77</v>
      </c>
      <c r="AY302" s="257" t="s">
        <v>167</v>
      </c>
    </row>
    <row r="303" s="15" customFormat="1">
      <c r="A303" s="15"/>
      <c r="B303" s="258"/>
      <c r="C303" s="259"/>
      <c r="D303" s="232" t="s">
        <v>181</v>
      </c>
      <c r="E303" s="260" t="s">
        <v>40</v>
      </c>
      <c r="F303" s="261" t="s">
        <v>184</v>
      </c>
      <c r="G303" s="259"/>
      <c r="H303" s="262">
        <v>1.774</v>
      </c>
      <c r="I303" s="263"/>
      <c r="J303" s="259"/>
      <c r="K303" s="259"/>
      <c r="L303" s="264"/>
      <c r="M303" s="265"/>
      <c r="N303" s="266"/>
      <c r="O303" s="266"/>
      <c r="P303" s="266"/>
      <c r="Q303" s="266"/>
      <c r="R303" s="266"/>
      <c r="S303" s="266"/>
      <c r="T303" s="267"/>
      <c r="U303" s="15"/>
      <c r="V303" s="15"/>
      <c r="W303" s="15"/>
      <c r="X303" s="15"/>
      <c r="Y303" s="15"/>
      <c r="Z303" s="15"/>
      <c r="AA303" s="15"/>
      <c r="AB303" s="15"/>
      <c r="AC303" s="15"/>
      <c r="AD303" s="15"/>
      <c r="AE303" s="15"/>
      <c r="AT303" s="268" t="s">
        <v>181</v>
      </c>
      <c r="AU303" s="268" t="s">
        <v>87</v>
      </c>
      <c r="AV303" s="15" t="s">
        <v>175</v>
      </c>
      <c r="AW303" s="15" t="s">
        <v>38</v>
      </c>
      <c r="AX303" s="15" t="s">
        <v>85</v>
      </c>
      <c r="AY303" s="268" t="s">
        <v>167</v>
      </c>
    </row>
    <row r="304" s="2" customFormat="1" ht="24" customHeight="1">
      <c r="A304" s="39"/>
      <c r="B304" s="40"/>
      <c r="C304" s="219" t="s">
        <v>333</v>
      </c>
      <c r="D304" s="219" t="s">
        <v>170</v>
      </c>
      <c r="E304" s="220" t="s">
        <v>334</v>
      </c>
      <c r="F304" s="221" t="s">
        <v>335</v>
      </c>
      <c r="G304" s="222" t="s">
        <v>173</v>
      </c>
      <c r="H304" s="223">
        <v>2.25</v>
      </c>
      <c r="I304" s="224"/>
      <c r="J304" s="225">
        <f>ROUND(I304*H304,2)</f>
        <v>0</v>
      </c>
      <c r="K304" s="221" t="s">
        <v>174</v>
      </c>
      <c r="L304" s="45"/>
      <c r="M304" s="226" t="s">
        <v>40</v>
      </c>
      <c r="N304" s="227" t="s">
        <v>48</v>
      </c>
      <c r="O304" s="85"/>
      <c r="P304" s="228">
        <f>O304*H304</f>
        <v>0</v>
      </c>
      <c r="Q304" s="228">
        <v>0</v>
      </c>
      <c r="R304" s="228">
        <f>Q304*H304</f>
        <v>0</v>
      </c>
      <c r="S304" s="228">
        <v>0.057000000000000002</v>
      </c>
      <c r="T304" s="229">
        <f>S304*H304</f>
        <v>0.12825</v>
      </c>
      <c r="U304" s="39"/>
      <c r="V304" s="39"/>
      <c r="W304" s="39"/>
      <c r="X304" s="39"/>
      <c r="Y304" s="39"/>
      <c r="Z304" s="39"/>
      <c r="AA304" s="39"/>
      <c r="AB304" s="39"/>
      <c r="AC304" s="39"/>
      <c r="AD304" s="39"/>
      <c r="AE304" s="39"/>
      <c r="AR304" s="230" t="s">
        <v>175</v>
      </c>
      <c r="AT304" s="230" t="s">
        <v>170</v>
      </c>
      <c r="AU304" s="230" t="s">
        <v>87</v>
      </c>
      <c r="AY304" s="18" t="s">
        <v>167</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175</v>
      </c>
      <c r="BM304" s="230" t="s">
        <v>336</v>
      </c>
    </row>
    <row r="305" s="2" customFormat="1">
      <c r="A305" s="39"/>
      <c r="B305" s="40"/>
      <c r="C305" s="41"/>
      <c r="D305" s="232" t="s">
        <v>177</v>
      </c>
      <c r="E305" s="41"/>
      <c r="F305" s="233" t="s">
        <v>337</v>
      </c>
      <c r="G305" s="41"/>
      <c r="H305" s="41"/>
      <c r="I305" s="137"/>
      <c r="J305" s="41"/>
      <c r="K305" s="41"/>
      <c r="L305" s="45"/>
      <c r="M305" s="234"/>
      <c r="N305" s="235"/>
      <c r="O305" s="85"/>
      <c r="P305" s="85"/>
      <c r="Q305" s="85"/>
      <c r="R305" s="85"/>
      <c r="S305" s="85"/>
      <c r="T305" s="86"/>
      <c r="U305" s="39"/>
      <c r="V305" s="39"/>
      <c r="W305" s="39"/>
      <c r="X305" s="39"/>
      <c r="Y305" s="39"/>
      <c r="Z305" s="39"/>
      <c r="AA305" s="39"/>
      <c r="AB305" s="39"/>
      <c r="AC305" s="39"/>
      <c r="AD305" s="39"/>
      <c r="AE305" s="39"/>
      <c r="AT305" s="18" t="s">
        <v>177</v>
      </c>
      <c r="AU305" s="18" t="s">
        <v>87</v>
      </c>
    </row>
    <row r="306" s="2" customFormat="1">
      <c r="A306" s="39"/>
      <c r="B306" s="40"/>
      <c r="C306" s="41"/>
      <c r="D306" s="232" t="s">
        <v>179</v>
      </c>
      <c r="E306" s="41"/>
      <c r="F306" s="236" t="s">
        <v>338</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179</v>
      </c>
      <c r="AU306" s="18" t="s">
        <v>87</v>
      </c>
    </row>
    <row r="307" s="13" customFormat="1">
      <c r="A307" s="13"/>
      <c r="B307" s="237"/>
      <c r="C307" s="238"/>
      <c r="D307" s="232" t="s">
        <v>181</v>
      </c>
      <c r="E307" s="239" t="s">
        <v>40</v>
      </c>
      <c r="F307" s="240" t="s">
        <v>206</v>
      </c>
      <c r="G307" s="238"/>
      <c r="H307" s="239" t="s">
        <v>40</v>
      </c>
      <c r="I307" s="241"/>
      <c r="J307" s="238"/>
      <c r="K307" s="238"/>
      <c r="L307" s="242"/>
      <c r="M307" s="243"/>
      <c r="N307" s="244"/>
      <c r="O307" s="244"/>
      <c r="P307" s="244"/>
      <c r="Q307" s="244"/>
      <c r="R307" s="244"/>
      <c r="S307" s="244"/>
      <c r="T307" s="245"/>
      <c r="U307" s="13"/>
      <c r="V307" s="13"/>
      <c r="W307" s="13"/>
      <c r="X307" s="13"/>
      <c r="Y307" s="13"/>
      <c r="Z307" s="13"/>
      <c r="AA307" s="13"/>
      <c r="AB307" s="13"/>
      <c r="AC307" s="13"/>
      <c r="AD307" s="13"/>
      <c r="AE307" s="13"/>
      <c r="AT307" s="246" t="s">
        <v>181</v>
      </c>
      <c r="AU307" s="246" t="s">
        <v>87</v>
      </c>
      <c r="AV307" s="13" t="s">
        <v>85</v>
      </c>
      <c r="AW307" s="13" t="s">
        <v>38</v>
      </c>
      <c r="AX307" s="13" t="s">
        <v>77</v>
      </c>
      <c r="AY307" s="246" t="s">
        <v>167</v>
      </c>
    </row>
    <row r="308" s="14" customFormat="1">
      <c r="A308" s="14"/>
      <c r="B308" s="247"/>
      <c r="C308" s="248"/>
      <c r="D308" s="232" t="s">
        <v>181</v>
      </c>
      <c r="E308" s="249" t="s">
        <v>40</v>
      </c>
      <c r="F308" s="250" t="s">
        <v>1317</v>
      </c>
      <c r="G308" s="248"/>
      <c r="H308" s="251">
        <v>2.25</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181</v>
      </c>
      <c r="AU308" s="257" t="s">
        <v>87</v>
      </c>
      <c r="AV308" s="14" t="s">
        <v>87</v>
      </c>
      <c r="AW308" s="14" t="s">
        <v>38</v>
      </c>
      <c r="AX308" s="14" t="s">
        <v>77</v>
      </c>
      <c r="AY308" s="257" t="s">
        <v>167</v>
      </c>
    </row>
    <row r="309" s="15" customFormat="1">
      <c r="A309" s="15"/>
      <c r="B309" s="258"/>
      <c r="C309" s="259"/>
      <c r="D309" s="232" t="s">
        <v>181</v>
      </c>
      <c r="E309" s="260" t="s">
        <v>40</v>
      </c>
      <c r="F309" s="261" t="s">
        <v>184</v>
      </c>
      <c r="G309" s="259"/>
      <c r="H309" s="262">
        <v>2.25</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181</v>
      </c>
      <c r="AU309" s="268" t="s">
        <v>87</v>
      </c>
      <c r="AV309" s="15" t="s">
        <v>175</v>
      </c>
      <c r="AW309" s="15" t="s">
        <v>38</v>
      </c>
      <c r="AX309" s="15" t="s">
        <v>85</v>
      </c>
      <c r="AY309" s="268" t="s">
        <v>167</v>
      </c>
    </row>
    <row r="310" s="2" customFormat="1" ht="16.5" customHeight="1">
      <c r="A310" s="39"/>
      <c r="B310" s="40"/>
      <c r="C310" s="219" t="s">
        <v>339</v>
      </c>
      <c r="D310" s="219" t="s">
        <v>170</v>
      </c>
      <c r="E310" s="220" t="s">
        <v>340</v>
      </c>
      <c r="F310" s="221" t="s">
        <v>341</v>
      </c>
      <c r="G310" s="222" t="s">
        <v>173</v>
      </c>
      <c r="H310" s="223">
        <v>0.80300000000000005</v>
      </c>
      <c r="I310" s="224"/>
      <c r="J310" s="225">
        <f>ROUND(I310*H310,2)</f>
        <v>0</v>
      </c>
      <c r="K310" s="221" t="s">
        <v>174</v>
      </c>
      <c r="L310" s="45"/>
      <c r="M310" s="226" t="s">
        <v>40</v>
      </c>
      <c r="N310" s="227" t="s">
        <v>48</v>
      </c>
      <c r="O310" s="85"/>
      <c r="P310" s="228">
        <f>O310*H310</f>
        <v>0</v>
      </c>
      <c r="Q310" s="228">
        <v>0</v>
      </c>
      <c r="R310" s="228">
        <f>Q310*H310</f>
        <v>0</v>
      </c>
      <c r="S310" s="228">
        <v>0.066000000000000003</v>
      </c>
      <c r="T310" s="229">
        <f>S310*H310</f>
        <v>0.052998000000000003</v>
      </c>
      <c r="U310" s="39"/>
      <c r="V310" s="39"/>
      <c r="W310" s="39"/>
      <c r="X310" s="39"/>
      <c r="Y310" s="39"/>
      <c r="Z310" s="39"/>
      <c r="AA310" s="39"/>
      <c r="AB310" s="39"/>
      <c r="AC310" s="39"/>
      <c r="AD310" s="39"/>
      <c r="AE310" s="39"/>
      <c r="AR310" s="230" t="s">
        <v>175</v>
      </c>
      <c r="AT310" s="230" t="s">
        <v>170</v>
      </c>
      <c r="AU310" s="230" t="s">
        <v>87</v>
      </c>
      <c r="AY310" s="18" t="s">
        <v>167</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175</v>
      </c>
      <c r="BM310" s="230" t="s">
        <v>342</v>
      </c>
    </row>
    <row r="311" s="2" customFormat="1">
      <c r="A311" s="39"/>
      <c r="B311" s="40"/>
      <c r="C311" s="41"/>
      <c r="D311" s="232" t="s">
        <v>177</v>
      </c>
      <c r="E311" s="41"/>
      <c r="F311" s="233" t="s">
        <v>343</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177</v>
      </c>
      <c r="AU311" s="18" t="s">
        <v>87</v>
      </c>
    </row>
    <row r="312" s="14" customFormat="1">
      <c r="A312" s="14"/>
      <c r="B312" s="247"/>
      <c r="C312" s="248"/>
      <c r="D312" s="232" t="s">
        <v>181</v>
      </c>
      <c r="E312" s="249" t="s">
        <v>40</v>
      </c>
      <c r="F312" s="250" t="s">
        <v>344</v>
      </c>
      <c r="G312" s="248"/>
      <c r="H312" s="251">
        <v>0.80300000000000005</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181</v>
      </c>
      <c r="AU312" s="257" t="s">
        <v>87</v>
      </c>
      <c r="AV312" s="14" t="s">
        <v>87</v>
      </c>
      <c r="AW312" s="14" t="s">
        <v>38</v>
      </c>
      <c r="AX312" s="14" t="s">
        <v>77</v>
      </c>
      <c r="AY312" s="257" t="s">
        <v>167</v>
      </c>
    </row>
    <row r="313" s="15" customFormat="1">
      <c r="A313" s="15"/>
      <c r="B313" s="258"/>
      <c r="C313" s="259"/>
      <c r="D313" s="232" t="s">
        <v>181</v>
      </c>
      <c r="E313" s="260" t="s">
        <v>40</v>
      </c>
      <c r="F313" s="261" t="s">
        <v>184</v>
      </c>
      <c r="G313" s="259"/>
      <c r="H313" s="262">
        <v>0.80300000000000005</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181</v>
      </c>
      <c r="AU313" s="268" t="s">
        <v>87</v>
      </c>
      <c r="AV313" s="15" t="s">
        <v>175</v>
      </c>
      <c r="AW313" s="15" t="s">
        <v>38</v>
      </c>
      <c r="AX313" s="15" t="s">
        <v>85</v>
      </c>
      <c r="AY313" s="268" t="s">
        <v>167</v>
      </c>
    </row>
    <row r="314" s="2" customFormat="1" ht="24" customHeight="1">
      <c r="A314" s="39"/>
      <c r="B314" s="40"/>
      <c r="C314" s="219" t="s">
        <v>345</v>
      </c>
      <c r="D314" s="219" t="s">
        <v>170</v>
      </c>
      <c r="E314" s="220" t="s">
        <v>346</v>
      </c>
      <c r="F314" s="221" t="s">
        <v>347</v>
      </c>
      <c r="G314" s="222" t="s">
        <v>173</v>
      </c>
      <c r="H314" s="223">
        <v>4.0499999999999998</v>
      </c>
      <c r="I314" s="224"/>
      <c r="J314" s="225">
        <f>ROUND(I314*H314,2)</f>
        <v>0</v>
      </c>
      <c r="K314" s="221" t="s">
        <v>174</v>
      </c>
      <c r="L314" s="45"/>
      <c r="M314" s="226" t="s">
        <v>40</v>
      </c>
      <c r="N314" s="227" t="s">
        <v>48</v>
      </c>
      <c r="O314" s="85"/>
      <c r="P314" s="228">
        <f>O314*H314</f>
        <v>0</v>
      </c>
      <c r="Q314" s="228">
        <v>0</v>
      </c>
      <c r="R314" s="228">
        <f>Q314*H314</f>
        <v>0</v>
      </c>
      <c r="S314" s="228">
        <v>0.037999999999999999</v>
      </c>
      <c r="T314" s="229">
        <f>S314*H314</f>
        <v>0.15389999999999998</v>
      </c>
      <c r="U314" s="39"/>
      <c r="V314" s="39"/>
      <c r="W314" s="39"/>
      <c r="X314" s="39"/>
      <c r="Y314" s="39"/>
      <c r="Z314" s="39"/>
      <c r="AA314" s="39"/>
      <c r="AB314" s="39"/>
      <c r="AC314" s="39"/>
      <c r="AD314" s="39"/>
      <c r="AE314" s="39"/>
      <c r="AR314" s="230" t="s">
        <v>175</v>
      </c>
      <c r="AT314" s="230" t="s">
        <v>170</v>
      </c>
      <c r="AU314" s="230" t="s">
        <v>87</v>
      </c>
      <c r="AY314" s="18" t="s">
        <v>167</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175</v>
      </c>
      <c r="BM314" s="230" t="s">
        <v>348</v>
      </c>
    </row>
    <row r="315" s="2" customFormat="1">
      <c r="A315" s="39"/>
      <c r="B315" s="40"/>
      <c r="C315" s="41"/>
      <c r="D315" s="232" t="s">
        <v>177</v>
      </c>
      <c r="E315" s="41"/>
      <c r="F315" s="233" t="s">
        <v>349</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177</v>
      </c>
      <c r="AU315" s="18" t="s">
        <v>87</v>
      </c>
    </row>
    <row r="316" s="2" customFormat="1">
      <c r="A316" s="39"/>
      <c r="B316" s="40"/>
      <c r="C316" s="41"/>
      <c r="D316" s="232" t="s">
        <v>179</v>
      </c>
      <c r="E316" s="41"/>
      <c r="F316" s="236" t="s">
        <v>350</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179</v>
      </c>
      <c r="AU316" s="18" t="s">
        <v>87</v>
      </c>
    </row>
    <row r="317" s="14" customFormat="1">
      <c r="A317" s="14"/>
      <c r="B317" s="247"/>
      <c r="C317" s="248"/>
      <c r="D317" s="232" t="s">
        <v>181</v>
      </c>
      <c r="E317" s="249" t="s">
        <v>40</v>
      </c>
      <c r="F317" s="250" t="s">
        <v>268</v>
      </c>
      <c r="G317" s="248"/>
      <c r="H317" s="251">
        <v>4.0499999999999998</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181</v>
      </c>
      <c r="AU317" s="257" t="s">
        <v>87</v>
      </c>
      <c r="AV317" s="14" t="s">
        <v>87</v>
      </c>
      <c r="AW317" s="14" t="s">
        <v>38</v>
      </c>
      <c r="AX317" s="14" t="s">
        <v>77</v>
      </c>
      <c r="AY317" s="257" t="s">
        <v>167</v>
      </c>
    </row>
    <row r="318" s="15" customFormat="1">
      <c r="A318" s="15"/>
      <c r="B318" s="258"/>
      <c r="C318" s="259"/>
      <c r="D318" s="232" t="s">
        <v>181</v>
      </c>
      <c r="E318" s="260" t="s">
        <v>40</v>
      </c>
      <c r="F318" s="261" t="s">
        <v>184</v>
      </c>
      <c r="G318" s="259"/>
      <c r="H318" s="262">
        <v>4.0499999999999998</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181</v>
      </c>
      <c r="AU318" s="268" t="s">
        <v>87</v>
      </c>
      <c r="AV318" s="15" t="s">
        <v>175</v>
      </c>
      <c r="AW318" s="15" t="s">
        <v>38</v>
      </c>
      <c r="AX318" s="15" t="s">
        <v>85</v>
      </c>
      <c r="AY318" s="268" t="s">
        <v>167</v>
      </c>
    </row>
    <row r="319" s="2" customFormat="1" ht="16.5" customHeight="1">
      <c r="A319" s="39"/>
      <c r="B319" s="40"/>
      <c r="C319" s="219" t="s">
        <v>351</v>
      </c>
      <c r="D319" s="219" t="s">
        <v>170</v>
      </c>
      <c r="E319" s="220" t="s">
        <v>352</v>
      </c>
      <c r="F319" s="221" t="s">
        <v>353</v>
      </c>
      <c r="G319" s="222" t="s">
        <v>173</v>
      </c>
      <c r="H319" s="223">
        <v>6.1070000000000002</v>
      </c>
      <c r="I319" s="224"/>
      <c r="J319" s="225">
        <f>ROUND(I319*H319,2)</f>
        <v>0</v>
      </c>
      <c r="K319" s="221" t="s">
        <v>174</v>
      </c>
      <c r="L319" s="45"/>
      <c r="M319" s="226" t="s">
        <v>40</v>
      </c>
      <c r="N319" s="227" t="s">
        <v>48</v>
      </c>
      <c r="O319" s="85"/>
      <c r="P319" s="228">
        <f>O319*H319</f>
        <v>0</v>
      </c>
      <c r="Q319" s="228">
        <v>0</v>
      </c>
      <c r="R319" s="228">
        <f>Q319*H319</f>
        <v>0</v>
      </c>
      <c r="S319" s="228">
        <v>0.075999999999999998</v>
      </c>
      <c r="T319" s="229">
        <f>S319*H319</f>
        <v>0.46413199999999999</v>
      </c>
      <c r="U319" s="39"/>
      <c r="V319" s="39"/>
      <c r="W319" s="39"/>
      <c r="X319" s="39"/>
      <c r="Y319" s="39"/>
      <c r="Z319" s="39"/>
      <c r="AA319" s="39"/>
      <c r="AB319" s="39"/>
      <c r="AC319" s="39"/>
      <c r="AD319" s="39"/>
      <c r="AE319" s="39"/>
      <c r="AR319" s="230" t="s">
        <v>175</v>
      </c>
      <c r="AT319" s="230" t="s">
        <v>170</v>
      </c>
      <c r="AU319" s="230" t="s">
        <v>87</v>
      </c>
      <c r="AY319" s="18" t="s">
        <v>167</v>
      </c>
      <c r="BE319" s="231">
        <f>IF(N319="základní",J319,0)</f>
        <v>0</v>
      </c>
      <c r="BF319" s="231">
        <f>IF(N319="snížená",J319,0)</f>
        <v>0</v>
      </c>
      <c r="BG319" s="231">
        <f>IF(N319="zákl. přenesená",J319,0)</f>
        <v>0</v>
      </c>
      <c r="BH319" s="231">
        <f>IF(N319="sníž. přenesená",J319,0)</f>
        <v>0</v>
      </c>
      <c r="BI319" s="231">
        <f>IF(N319="nulová",J319,0)</f>
        <v>0</v>
      </c>
      <c r="BJ319" s="18" t="s">
        <v>85</v>
      </c>
      <c r="BK319" s="231">
        <f>ROUND(I319*H319,2)</f>
        <v>0</v>
      </c>
      <c r="BL319" s="18" t="s">
        <v>175</v>
      </c>
      <c r="BM319" s="230" t="s">
        <v>354</v>
      </c>
    </row>
    <row r="320" s="2" customFormat="1">
      <c r="A320" s="39"/>
      <c r="B320" s="40"/>
      <c r="C320" s="41"/>
      <c r="D320" s="232" t="s">
        <v>177</v>
      </c>
      <c r="E320" s="41"/>
      <c r="F320" s="233" t="s">
        <v>355</v>
      </c>
      <c r="G320" s="41"/>
      <c r="H320" s="41"/>
      <c r="I320" s="137"/>
      <c r="J320" s="41"/>
      <c r="K320" s="41"/>
      <c r="L320" s="45"/>
      <c r="M320" s="234"/>
      <c r="N320" s="235"/>
      <c r="O320" s="85"/>
      <c r="P320" s="85"/>
      <c r="Q320" s="85"/>
      <c r="R320" s="85"/>
      <c r="S320" s="85"/>
      <c r="T320" s="86"/>
      <c r="U320" s="39"/>
      <c r="V320" s="39"/>
      <c r="W320" s="39"/>
      <c r="X320" s="39"/>
      <c r="Y320" s="39"/>
      <c r="Z320" s="39"/>
      <c r="AA320" s="39"/>
      <c r="AB320" s="39"/>
      <c r="AC320" s="39"/>
      <c r="AD320" s="39"/>
      <c r="AE320" s="39"/>
      <c r="AT320" s="18" t="s">
        <v>177</v>
      </c>
      <c r="AU320" s="18" t="s">
        <v>87</v>
      </c>
    </row>
    <row r="321" s="2" customFormat="1">
      <c r="A321" s="39"/>
      <c r="B321" s="40"/>
      <c r="C321" s="41"/>
      <c r="D321" s="232" t="s">
        <v>179</v>
      </c>
      <c r="E321" s="41"/>
      <c r="F321" s="236" t="s">
        <v>356</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179</v>
      </c>
      <c r="AU321" s="18" t="s">
        <v>87</v>
      </c>
    </row>
    <row r="322" s="14" customFormat="1">
      <c r="A322" s="14"/>
      <c r="B322" s="247"/>
      <c r="C322" s="248"/>
      <c r="D322" s="232" t="s">
        <v>181</v>
      </c>
      <c r="E322" s="249" t="s">
        <v>40</v>
      </c>
      <c r="F322" s="250" t="s">
        <v>357</v>
      </c>
      <c r="G322" s="248"/>
      <c r="H322" s="251">
        <v>4.7279999999999998</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181</v>
      </c>
      <c r="AU322" s="257" t="s">
        <v>87</v>
      </c>
      <c r="AV322" s="14" t="s">
        <v>87</v>
      </c>
      <c r="AW322" s="14" t="s">
        <v>38</v>
      </c>
      <c r="AX322" s="14" t="s">
        <v>77</v>
      </c>
      <c r="AY322" s="257" t="s">
        <v>167</v>
      </c>
    </row>
    <row r="323" s="14" customFormat="1">
      <c r="A323" s="14"/>
      <c r="B323" s="247"/>
      <c r="C323" s="248"/>
      <c r="D323" s="232" t="s">
        <v>181</v>
      </c>
      <c r="E323" s="249" t="s">
        <v>40</v>
      </c>
      <c r="F323" s="250" t="s">
        <v>358</v>
      </c>
      <c r="G323" s="248"/>
      <c r="H323" s="251">
        <v>1.379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181</v>
      </c>
      <c r="AU323" s="257" t="s">
        <v>87</v>
      </c>
      <c r="AV323" s="14" t="s">
        <v>87</v>
      </c>
      <c r="AW323" s="14" t="s">
        <v>38</v>
      </c>
      <c r="AX323" s="14" t="s">
        <v>77</v>
      </c>
      <c r="AY323" s="257" t="s">
        <v>167</v>
      </c>
    </row>
    <row r="324" s="15" customFormat="1">
      <c r="A324" s="15"/>
      <c r="B324" s="258"/>
      <c r="C324" s="259"/>
      <c r="D324" s="232" t="s">
        <v>181</v>
      </c>
      <c r="E324" s="260" t="s">
        <v>40</v>
      </c>
      <c r="F324" s="261" t="s">
        <v>184</v>
      </c>
      <c r="G324" s="259"/>
      <c r="H324" s="262">
        <v>6.1070000000000002</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181</v>
      </c>
      <c r="AU324" s="268" t="s">
        <v>87</v>
      </c>
      <c r="AV324" s="15" t="s">
        <v>175</v>
      </c>
      <c r="AW324" s="15" t="s">
        <v>38</v>
      </c>
      <c r="AX324" s="15" t="s">
        <v>85</v>
      </c>
      <c r="AY324" s="268" t="s">
        <v>167</v>
      </c>
    </row>
    <row r="325" s="2" customFormat="1" ht="24" customHeight="1">
      <c r="A325" s="39"/>
      <c r="B325" s="40"/>
      <c r="C325" s="219" t="s">
        <v>359</v>
      </c>
      <c r="D325" s="219" t="s">
        <v>170</v>
      </c>
      <c r="E325" s="220" t="s">
        <v>360</v>
      </c>
      <c r="F325" s="221" t="s">
        <v>361</v>
      </c>
      <c r="G325" s="222" t="s">
        <v>187</v>
      </c>
      <c r="H325" s="223">
        <v>154.12000000000001</v>
      </c>
      <c r="I325" s="224"/>
      <c r="J325" s="225">
        <f>ROUND(I325*H325,2)</f>
        <v>0</v>
      </c>
      <c r="K325" s="221" t="s">
        <v>174</v>
      </c>
      <c r="L325" s="45"/>
      <c r="M325" s="226" t="s">
        <v>40</v>
      </c>
      <c r="N325" s="227" t="s">
        <v>48</v>
      </c>
      <c r="O325" s="85"/>
      <c r="P325" s="228">
        <f>O325*H325</f>
        <v>0</v>
      </c>
      <c r="Q325" s="228">
        <v>0</v>
      </c>
      <c r="R325" s="228">
        <f>Q325*H325</f>
        <v>0</v>
      </c>
      <c r="S325" s="228">
        <v>0.0060000000000000001</v>
      </c>
      <c r="T325" s="229">
        <f>S325*H325</f>
        <v>0.9247200000000001</v>
      </c>
      <c r="U325" s="39"/>
      <c r="V325" s="39"/>
      <c r="W325" s="39"/>
      <c r="X325" s="39"/>
      <c r="Y325" s="39"/>
      <c r="Z325" s="39"/>
      <c r="AA325" s="39"/>
      <c r="AB325" s="39"/>
      <c r="AC325" s="39"/>
      <c r="AD325" s="39"/>
      <c r="AE325" s="39"/>
      <c r="AR325" s="230" t="s">
        <v>175</v>
      </c>
      <c r="AT325" s="230" t="s">
        <v>170</v>
      </c>
      <c r="AU325" s="230" t="s">
        <v>87</v>
      </c>
      <c r="AY325" s="18" t="s">
        <v>167</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175</v>
      </c>
      <c r="BM325" s="230" t="s">
        <v>362</v>
      </c>
    </row>
    <row r="326" s="2" customFormat="1">
      <c r="A326" s="39"/>
      <c r="B326" s="40"/>
      <c r="C326" s="41"/>
      <c r="D326" s="232" t="s">
        <v>177</v>
      </c>
      <c r="E326" s="41"/>
      <c r="F326" s="233" t="s">
        <v>363</v>
      </c>
      <c r="G326" s="41"/>
      <c r="H326" s="41"/>
      <c r="I326" s="137"/>
      <c r="J326" s="41"/>
      <c r="K326" s="41"/>
      <c r="L326" s="45"/>
      <c r="M326" s="234"/>
      <c r="N326" s="235"/>
      <c r="O326" s="85"/>
      <c r="P326" s="85"/>
      <c r="Q326" s="85"/>
      <c r="R326" s="85"/>
      <c r="S326" s="85"/>
      <c r="T326" s="86"/>
      <c r="U326" s="39"/>
      <c r="V326" s="39"/>
      <c r="W326" s="39"/>
      <c r="X326" s="39"/>
      <c r="Y326" s="39"/>
      <c r="Z326" s="39"/>
      <c r="AA326" s="39"/>
      <c r="AB326" s="39"/>
      <c r="AC326" s="39"/>
      <c r="AD326" s="39"/>
      <c r="AE326" s="39"/>
      <c r="AT326" s="18" t="s">
        <v>177</v>
      </c>
      <c r="AU326" s="18" t="s">
        <v>87</v>
      </c>
    </row>
    <row r="327" s="13" customFormat="1">
      <c r="A327" s="13"/>
      <c r="B327" s="237"/>
      <c r="C327" s="238"/>
      <c r="D327" s="232" t="s">
        <v>181</v>
      </c>
      <c r="E327" s="239" t="s">
        <v>40</v>
      </c>
      <c r="F327" s="240" t="s">
        <v>223</v>
      </c>
      <c r="G327" s="238"/>
      <c r="H327" s="239" t="s">
        <v>40</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181</v>
      </c>
      <c r="AU327" s="246" t="s">
        <v>87</v>
      </c>
      <c r="AV327" s="13" t="s">
        <v>85</v>
      </c>
      <c r="AW327" s="13" t="s">
        <v>38</v>
      </c>
      <c r="AX327" s="13" t="s">
        <v>77</v>
      </c>
      <c r="AY327" s="246" t="s">
        <v>167</v>
      </c>
    </row>
    <row r="328" s="14" customFormat="1">
      <c r="A328" s="14"/>
      <c r="B328" s="247"/>
      <c r="C328" s="248"/>
      <c r="D328" s="232" t="s">
        <v>181</v>
      </c>
      <c r="E328" s="249" t="s">
        <v>40</v>
      </c>
      <c r="F328" s="250" t="s">
        <v>364</v>
      </c>
      <c r="G328" s="248"/>
      <c r="H328" s="251">
        <v>5.5999999999999996</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181</v>
      </c>
      <c r="AU328" s="257" t="s">
        <v>87</v>
      </c>
      <c r="AV328" s="14" t="s">
        <v>87</v>
      </c>
      <c r="AW328" s="14" t="s">
        <v>38</v>
      </c>
      <c r="AX328" s="14" t="s">
        <v>77</v>
      </c>
      <c r="AY328" s="257" t="s">
        <v>167</v>
      </c>
    </row>
    <row r="329" s="13" customFormat="1">
      <c r="A329" s="13"/>
      <c r="B329" s="237"/>
      <c r="C329" s="238"/>
      <c r="D329" s="232" t="s">
        <v>181</v>
      </c>
      <c r="E329" s="239" t="s">
        <v>40</v>
      </c>
      <c r="F329" s="240" t="s">
        <v>225</v>
      </c>
      <c r="G329" s="238"/>
      <c r="H329" s="239" t="s">
        <v>40</v>
      </c>
      <c r="I329" s="241"/>
      <c r="J329" s="238"/>
      <c r="K329" s="238"/>
      <c r="L329" s="242"/>
      <c r="M329" s="243"/>
      <c r="N329" s="244"/>
      <c r="O329" s="244"/>
      <c r="P329" s="244"/>
      <c r="Q329" s="244"/>
      <c r="R329" s="244"/>
      <c r="S329" s="244"/>
      <c r="T329" s="245"/>
      <c r="U329" s="13"/>
      <c r="V329" s="13"/>
      <c r="W329" s="13"/>
      <c r="X329" s="13"/>
      <c r="Y329" s="13"/>
      <c r="Z329" s="13"/>
      <c r="AA329" s="13"/>
      <c r="AB329" s="13"/>
      <c r="AC329" s="13"/>
      <c r="AD329" s="13"/>
      <c r="AE329" s="13"/>
      <c r="AT329" s="246" t="s">
        <v>181</v>
      </c>
      <c r="AU329" s="246" t="s">
        <v>87</v>
      </c>
      <c r="AV329" s="13" t="s">
        <v>85</v>
      </c>
      <c r="AW329" s="13" t="s">
        <v>38</v>
      </c>
      <c r="AX329" s="13" t="s">
        <v>77</v>
      </c>
      <c r="AY329" s="246" t="s">
        <v>167</v>
      </c>
    </row>
    <row r="330" s="14" customFormat="1">
      <c r="A330" s="14"/>
      <c r="B330" s="247"/>
      <c r="C330" s="248"/>
      <c r="D330" s="232" t="s">
        <v>181</v>
      </c>
      <c r="E330" s="249" t="s">
        <v>40</v>
      </c>
      <c r="F330" s="250" t="s">
        <v>365</v>
      </c>
      <c r="G330" s="248"/>
      <c r="H330" s="251">
        <v>2.7999999999999998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181</v>
      </c>
      <c r="AU330" s="257" t="s">
        <v>87</v>
      </c>
      <c r="AV330" s="14" t="s">
        <v>87</v>
      </c>
      <c r="AW330" s="14" t="s">
        <v>38</v>
      </c>
      <c r="AX330" s="14" t="s">
        <v>77</v>
      </c>
      <c r="AY330" s="257" t="s">
        <v>167</v>
      </c>
    </row>
    <row r="331" s="13" customFormat="1">
      <c r="A331" s="13"/>
      <c r="B331" s="237"/>
      <c r="C331" s="238"/>
      <c r="D331" s="232" t="s">
        <v>181</v>
      </c>
      <c r="E331" s="239" t="s">
        <v>40</v>
      </c>
      <c r="F331" s="240" t="s">
        <v>227</v>
      </c>
      <c r="G331" s="238"/>
      <c r="H331" s="239" t="s">
        <v>40</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181</v>
      </c>
      <c r="AU331" s="246" t="s">
        <v>87</v>
      </c>
      <c r="AV331" s="13" t="s">
        <v>85</v>
      </c>
      <c r="AW331" s="13" t="s">
        <v>38</v>
      </c>
      <c r="AX331" s="13" t="s">
        <v>77</v>
      </c>
      <c r="AY331" s="246" t="s">
        <v>167</v>
      </c>
    </row>
    <row r="332" s="14" customFormat="1">
      <c r="A332" s="14"/>
      <c r="B332" s="247"/>
      <c r="C332" s="248"/>
      <c r="D332" s="232" t="s">
        <v>181</v>
      </c>
      <c r="E332" s="249" t="s">
        <v>40</v>
      </c>
      <c r="F332" s="250" t="s">
        <v>366</v>
      </c>
      <c r="G332" s="248"/>
      <c r="H332" s="251">
        <v>145.72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181</v>
      </c>
      <c r="AU332" s="257" t="s">
        <v>87</v>
      </c>
      <c r="AV332" s="14" t="s">
        <v>87</v>
      </c>
      <c r="AW332" s="14" t="s">
        <v>38</v>
      </c>
      <c r="AX332" s="14" t="s">
        <v>77</v>
      </c>
      <c r="AY332" s="257" t="s">
        <v>167</v>
      </c>
    </row>
    <row r="333" s="15" customFormat="1">
      <c r="A333" s="15"/>
      <c r="B333" s="258"/>
      <c r="C333" s="259"/>
      <c r="D333" s="232" t="s">
        <v>181</v>
      </c>
      <c r="E333" s="260" t="s">
        <v>40</v>
      </c>
      <c r="F333" s="261" t="s">
        <v>184</v>
      </c>
      <c r="G333" s="259"/>
      <c r="H333" s="262">
        <v>154.12000000000001</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181</v>
      </c>
      <c r="AU333" s="268" t="s">
        <v>87</v>
      </c>
      <c r="AV333" s="15" t="s">
        <v>175</v>
      </c>
      <c r="AW333" s="15" t="s">
        <v>38</v>
      </c>
      <c r="AX333" s="15" t="s">
        <v>85</v>
      </c>
      <c r="AY333" s="268" t="s">
        <v>167</v>
      </c>
    </row>
    <row r="334" s="2" customFormat="1" ht="24" customHeight="1">
      <c r="A334" s="39"/>
      <c r="B334" s="40"/>
      <c r="C334" s="219" t="s">
        <v>367</v>
      </c>
      <c r="D334" s="219" t="s">
        <v>170</v>
      </c>
      <c r="E334" s="220" t="s">
        <v>368</v>
      </c>
      <c r="F334" s="221" t="s">
        <v>369</v>
      </c>
      <c r="G334" s="222" t="s">
        <v>173</v>
      </c>
      <c r="H334" s="223">
        <v>26.920000000000002</v>
      </c>
      <c r="I334" s="224"/>
      <c r="J334" s="225">
        <f>ROUND(I334*H334,2)</f>
        <v>0</v>
      </c>
      <c r="K334" s="221" t="s">
        <v>174</v>
      </c>
      <c r="L334" s="45"/>
      <c r="M334" s="226" t="s">
        <v>40</v>
      </c>
      <c r="N334" s="227" t="s">
        <v>48</v>
      </c>
      <c r="O334" s="85"/>
      <c r="P334" s="228">
        <f>O334*H334</f>
        <v>0</v>
      </c>
      <c r="Q334" s="228">
        <v>0</v>
      </c>
      <c r="R334" s="228">
        <f>Q334*H334</f>
        <v>0</v>
      </c>
      <c r="S334" s="228">
        <v>0.050000000000000003</v>
      </c>
      <c r="T334" s="229">
        <f>S334*H334</f>
        <v>1.3460000000000001</v>
      </c>
      <c r="U334" s="39"/>
      <c r="V334" s="39"/>
      <c r="W334" s="39"/>
      <c r="X334" s="39"/>
      <c r="Y334" s="39"/>
      <c r="Z334" s="39"/>
      <c r="AA334" s="39"/>
      <c r="AB334" s="39"/>
      <c r="AC334" s="39"/>
      <c r="AD334" s="39"/>
      <c r="AE334" s="39"/>
      <c r="AR334" s="230" t="s">
        <v>175</v>
      </c>
      <c r="AT334" s="230" t="s">
        <v>170</v>
      </c>
      <c r="AU334" s="230" t="s">
        <v>87</v>
      </c>
      <c r="AY334" s="18" t="s">
        <v>167</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175</v>
      </c>
      <c r="BM334" s="230" t="s">
        <v>370</v>
      </c>
    </row>
    <row r="335" s="2" customFormat="1">
      <c r="A335" s="39"/>
      <c r="B335" s="40"/>
      <c r="C335" s="41"/>
      <c r="D335" s="232" t="s">
        <v>177</v>
      </c>
      <c r="E335" s="41"/>
      <c r="F335" s="233" t="s">
        <v>371</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177</v>
      </c>
      <c r="AU335" s="18" t="s">
        <v>87</v>
      </c>
    </row>
    <row r="336" s="2" customFormat="1">
      <c r="A336" s="39"/>
      <c r="B336" s="40"/>
      <c r="C336" s="41"/>
      <c r="D336" s="232" t="s">
        <v>179</v>
      </c>
      <c r="E336" s="41"/>
      <c r="F336" s="236" t="s">
        <v>372</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179</v>
      </c>
      <c r="AU336" s="18" t="s">
        <v>87</v>
      </c>
    </row>
    <row r="337" s="13" customFormat="1">
      <c r="A337" s="13"/>
      <c r="B337" s="237"/>
      <c r="C337" s="238"/>
      <c r="D337" s="232" t="s">
        <v>181</v>
      </c>
      <c r="E337" s="239" t="s">
        <v>40</v>
      </c>
      <c r="F337" s="240" t="s">
        <v>203</v>
      </c>
      <c r="G337" s="238"/>
      <c r="H337" s="239" t="s">
        <v>40</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181</v>
      </c>
      <c r="AU337" s="246" t="s">
        <v>87</v>
      </c>
      <c r="AV337" s="13" t="s">
        <v>85</v>
      </c>
      <c r="AW337" s="13" t="s">
        <v>38</v>
      </c>
      <c r="AX337" s="13" t="s">
        <v>77</v>
      </c>
      <c r="AY337" s="246" t="s">
        <v>167</v>
      </c>
    </row>
    <row r="338" s="14" customFormat="1">
      <c r="A338" s="14"/>
      <c r="B338" s="247"/>
      <c r="C338" s="248"/>
      <c r="D338" s="232" t="s">
        <v>181</v>
      </c>
      <c r="E338" s="249" t="s">
        <v>40</v>
      </c>
      <c r="F338" s="250" t="s">
        <v>373</v>
      </c>
      <c r="G338" s="248"/>
      <c r="H338" s="251">
        <v>2.403</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181</v>
      </c>
      <c r="AU338" s="257" t="s">
        <v>87</v>
      </c>
      <c r="AV338" s="14" t="s">
        <v>87</v>
      </c>
      <c r="AW338" s="14" t="s">
        <v>38</v>
      </c>
      <c r="AX338" s="14" t="s">
        <v>77</v>
      </c>
      <c r="AY338" s="257" t="s">
        <v>167</v>
      </c>
    </row>
    <row r="339" s="14" customFormat="1">
      <c r="A339" s="14"/>
      <c r="B339" s="247"/>
      <c r="C339" s="248"/>
      <c r="D339" s="232" t="s">
        <v>181</v>
      </c>
      <c r="E339" s="249" t="s">
        <v>40</v>
      </c>
      <c r="F339" s="250" t="s">
        <v>205</v>
      </c>
      <c r="G339" s="248"/>
      <c r="H339" s="251">
        <v>0.40000000000000002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181</v>
      </c>
      <c r="AU339" s="257" t="s">
        <v>87</v>
      </c>
      <c r="AV339" s="14" t="s">
        <v>87</v>
      </c>
      <c r="AW339" s="14" t="s">
        <v>38</v>
      </c>
      <c r="AX339" s="14" t="s">
        <v>77</v>
      </c>
      <c r="AY339" s="257" t="s">
        <v>167</v>
      </c>
    </row>
    <row r="340" s="13" customFormat="1">
      <c r="A340" s="13"/>
      <c r="B340" s="237"/>
      <c r="C340" s="238"/>
      <c r="D340" s="232" t="s">
        <v>181</v>
      </c>
      <c r="E340" s="239" t="s">
        <v>40</v>
      </c>
      <c r="F340" s="240" t="s">
        <v>206</v>
      </c>
      <c r="G340" s="238"/>
      <c r="H340" s="239" t="s">
        <v>40</v>
      </c>
      <c r="I340" s="241"/>
      <c r="J340" s="238"/>
      <c r="K340" s="238"/>
      <c r="L340" s="242"/>
      <c r="M340" s="243"/>
      <c r="N340" s="244"/>
      <c r="O340" s="244"/>
      <c r="P340" s="244"/>
      <c r="Q340" s="244"/>
      <c r="R340" s="244"/>
      <c r="S340" s="244"/>
      <c r="T340" s="245"/>
      <c r="U340" s="13"/>
      <c r="V340" s="13"/>
      <c r="W340" s="13"/>
      <c r="X340" s="13"/>
      <c r="Y340" s="13"/>
      <c r="Z340" s="13"/>
      <c r="AA340" s="13"/>
      <c r="AB340" s="13"/>
      <c r="AC340" s="13"/>
      <c r="AD340" s="13"/>
      <c r="AE340" s="13"/>
      <c r="AT340" s="246" t="s">
        <v>181</v>
      </c>
      <c r="AU340" s="246" t="s">
        <v>87</v>
      </c>
      <c r="AV340" s="13" t="s">
        <v>85</v>
      </c>
      <c r="AW340" s="13" t="s">
        <v>38</v>
      </c>
      <c r="AX340" s="13" t="s">
        <v>77</v>
      </c>
      <c r="AY340" s="246" t="s">
        <v>167</v>
      </c>
    </row>
    <row r="341" s="14" customFormat="1">
      <c r="A341" s="14"/>
      <c r="B341" s="247"/>
      <c r="C341" s="248"/>
      <c r="D341" s="232" t="s">
        <v>181</v>
      </c>
      <c r="E341" s="249" t="s">
        <v>40</v>
      </c>
      <c r="F341" s="250" t="s">
        <v>374</v>
      </c>
      <c r="G341" s="248"/>
      <c r="H341" s="251">
        <v>2.2480000000000002</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181</v>
      </c>
      <c r="AU341" s="257" t="s">
        <v>87</v>
      </c>
      <c r="AV341" s="14" t="s">
        <v>87</v>
      </c>
      <c r="AW341" s="14" t="s">
        <v>38</v>
      </c>
      <c r="AX341" s="14" t="s">
        <v>77</v>
      </c>
      <c r="AY341" s="257" t="s">
        <v>167</v>
      </c>
    </row>
    <row r="342" s="13" customFormat="1">
      <c r="A342" s="13"/>
      <c r="B342" s="237"/>
      <c r="C342" s="238"/>
      <c r="D342" s="232" t="s">
        <v>181</v>
      </c>
      <c r="E342" s="239" t="s">
        <v>40</v>
      </c>
      <c r="F342" s="240" t="s">
        <v>208</v>
      </c>
      <c r="G342" s="238"/>
      <c r="H342" s="239" t="s">
        <v>40</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181</v>
      </c>
      <c r="AU342" s="246" t="s">
        <v>87</v>
      </c>
      <c r="AV342" s="13" t="s">
        <v>85</v>
      </c>
      <c r="AW342" s="13" t="s">
        <v>38</v>
      </c>
      <c r="AX342" s="13" t="s">
        <v>77</v>
      </c>
      <c r="AY342" s="246" t="s">
        <v>167</v>
      </c>
    </row>
    <row r="343" s="14" customFormat="1">
      <c r="A343" s="14"/>
      <c r="B343" s="247"/>
      <c r="C343" s="248"/>
      <c r="D343" s="232" t="s">
        <v>181</v>
      </c>
      <c r="E343" s="249" t="s">
        <v>40</v>
      </c>
      <c r="F343" s="250" t="s">
        <v>1311</v>
      </c>
      <c r="G343" s="248"/>
      <c r="H343" s="251">
        <v>13.612</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181</v>
      </c>
      <c r="AU343" s="257" t="s">
        <v>87</v>
      </c>
      <c r="AV343" s="14" t="s">
        <v>87</v>
      </c>
      <c r="AW343" s="14" t="s">
        <v>38</v>
      </c>
      <c r="AX343" s="14" t="s">
        <v>77</v>
      </c>
      <c r="AY343" s="257" t="s">
        <v>167</v>
      </c>
    </row>
    <row r="344" s="13" customFormat="1">
      <c r="A344" s="13"/>
      <c r="B344" s="237"/>
      <c r="C344" s="238"/>
      <c r="D344" s="232" t="s">
        <v>181</v>
      </c>
      <c r="E344" s="239" t="s">
        <v>40</v>
      </c>
      <c r="F344" s="240" t="s">
        <v>210</v>
      </c>
      <c r="G344" s="238"/>
      <c r="H344" s="239" t="s">
        <v>40</v>
      </c>
      <c r="I344" s="241"/>
      <c r="J344" s="238"/>
      <c r="K344" s="238"/>
      <c r="L344" s="242"/>
      <c r="M344" s="243"/>
      <c r="N344" s="244"/>
      <c r="O344" s="244"/>
      <c r="P344" s="244"/>
      <c r="Q344" s="244"/>
      <c r="R344" s="244"/>
      <c r="S344" s="244"/>
      <c r="T344" s="245"/>
      <c r="U344" s="13"/>
      <c r="V344" s="13"/>
      <c r="W344" s="13"/>
      <c r="X344" s="13"/>
      <c r="Y344" s="13"/>
      <c r="Z344" s="13"/>
      <c r="AA344" s="13"/>
      <c r="AB344" s="13"/>
      <c r="AC344" s="13"/>
      <c r="AD344" s="13"/>
      <c r="AE344" s="13"/>
      <c r="AT344" s="246" t="s">
        <v>181</v>
      </c>
      <c r="AU344" s="246" t="s">
        <v>87</v>
      </c>
      <c r="AV344" s="13" t="s">
        <v>85</v>
      </c>
      <c r="AW344" s="13" t="s">
        <v>38</v>
      </c>
      <c r="AX344" s="13" t="s">
        <v>77</v>
      </c>
      <c r="AY344" s="246" t="s">
        <v>167</v>
      </c>
    </row>
    <row r="345" s="14" customFormat="1">
      <c r="A345" s="14"/>
      <c r="B345" s="247"/>
      <c r="C345" s="248"/>
      <c r="D345" s="232" t="s">
        <v>181</v>
      </c>
      <c r="E345" s="249" t="s">
        <v>40</v>
      </c>
      <c r="F345" s="250" t="s">
        <v>1312</v>
      </c>
      <c r="G345" s="248"/>
      <c r="H345" s="251">
        <v>8.2569999999999997</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181</v>
      </c>
      <c r="AU345" s="257" t="s">
        <v>87</v>
      </c>
      <c r="AV345" s="14" t="s">
        <v>87</v>
      </c>
      <c r="AW345" s="14" t="s">
        <v>38</v>
      </c>
      <c r="AX345" s="14" t="s">
        <v>77</v>
      </c>
      <c r="AY345" s="257" t="s">
        <v>167</v>
      </c>
    </row>
    <row r="346" s="15" customFormat="1">
      <c r="A346" s="15"/>
      <c r="B346" s="258"/>
      <c r="C346" s="259"/>
      <c r="D346" s="232" t="s">
        <v>181</v>
      </c>
      <c r="E346" s="260" t="s">
        <v>40</v>
      </c>
      <c r="F346" s="261" t="s">
        <v>184</v>
      </c>
      <c r="G346" s="259"/>
      <c r="H346" s="262">
        <v>26.920000000000002</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181</v>
      </c>
      <c r="AU346" s="268" t="s">
        <v>87</v>
      </c>
      <c r="AV346" s="15" t="s">
        <v>175</v>
      </c>
      <c r="AW346" s="15" t="s">
        <v>38</v>
      </c>
      <c r="AX346" s="15" t="s">
        <v>85</v>
      </c>
      <c r="AY346" s="268" t="s">
        <v>167</v>
      </c>
    </row>
    <row r="347" s="2" customFormat="1" ht="24" customHeight="1">
      <c r="A347" s="39"/>
      <c r="B347" s="40"/>
      <c r="C347" s="219" t="s">
        <v>377</v>
      </c>
      <c r="D347" s="219" t="s">
        <v>170</v>
      </c>
      <c r="E347" s="220" t="s">
        <v>378</v>
      </c>
      <c r="F347" s="221" t="s">
        <v>379</v>
      </c>
      <c r="G347" s="222" t="s">
        <v>173</v>
      </c>
      <c r="H347" s="223">
        <v>89.897999999999996</v>
      </c>
      <c r="I347" s="224"/>
      <c r="J347" s="225">
        <f>ROUND(I347*H347,2)</f>
        <v>0</v>
      </c>
      <c r="K347" s="221" t="s">
        <v>174</v>
      </c>
      <c r="L347" s="45"/>
      <c r="M347" s="226" t="s">
        <v>40</v>
      </c>
      <c r="N347" s="227" t="s">
        <v>48</v>
      </c>
      <c r="O347" s="85"/>
      <c r="P347" s="228">
        <f>O347*H347</f>
        <v>0</v>
      </c>
      <c r="Q347" s="228">
        <v>0</v>
      </c>
      <c r="R347" s="228">
        <f>Q347*H347</f>
        <v>0</v>
      </c>
      <c r="S347" s="228">
        <v>0.045999999999999999</v>
      </c>
      <c r="T347" s="229">
        <f>S347*H347</f>
        <v>4.1353079999999993</v>
      </c>
      <c r="U347" s="39"/>
      <c r="V347" s="39"/>
      <c r="W347" s="39"/>
      <c r="X347" s="39"/>
      <c r="Y347" s="39"/>
      <c r="Z347" s="39"/>
      <c r="AA347" s="39"/>
      <c r="AB347" s="39"/>
      <c r="AC347" s="39"/>
      <c r="AD347" s="39"/>
      <c r="AE347" s="39"/>
      <c r="AR347" s="230" t="s">
        <v>175</v>
      </c>
      <c r="AT347" s="230" t="s">
        <v>170</v>
      </c>
      <c r="AU347" s="230" t="s">
        <v>87</v>
      </c>
      <c r="AY347" s="18" t="s">
        <v>167</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175</v>
      </c>
      <c r="BM347" s="230" t="s">
        <v>380</v>
      </c>
    </row>
    <row r="348" s="2" customFormat="1">
      <c r="A348" s="39"/>
      <c r="B348" s="40"/>
      <c r="C348" s="41"/>
      <c r="D348" s="232" t="s">
        <v>177</v>
      </c>
      <c r="E348" s="41"/>
      <c r="F348" s="233" t="s">
        <v>381</v>
      </c>
      <c r="G348" s="41"/>
      <c r="H348" s="41"/>
      <c r="I348" s="137"/>
      <c r="J348" s="41"/>
      <c r="K348" s="41"/>
      <c r="L348" s="45"/>
      <c r="M348" s="234"/>
      <c r="N348" s="235"/>
      <c r="O348" s="85"/>
      <c r="P348" s="85"/>
      <c r="Q348" s="85"/>
      <c r="R348" s="85"/>
      <c r="S348" s="85"/>
      <c r="T348" s="86"/>
      <c r="U348" s="39"/>
      <c r="V348" s="39"/>
      <c r="W348" s="39"/>
      <c r="X348" s="39"/>
      <c r="Y348" s="39"/>
      <c r="Z348" s="39"/>
      <c r="AA348" s="39"/>
      <c r="AB348" s="39"/>
      <c r="AC348" s="39"/>
      <c r="AD348" s="39"/>
      <c r="AE348" s="39"/>
      <c r="AT348" s="18" t="s">
        <v>177</v>
      </c>
      <c r="AU348" s="18" t="s">
        <v>87</v>
      </c>
    </row>
    <row r="349" s="2" customFormat="1">
      <c r="A349" s="39"/>
      <c r="B349" s="40"/>
      <c r="C349" s="41"/>
      <c r="D349" s="232" t="s">
        <v>179</v>
      </c>
      <c r="E349" s="41"/>
      <c r="F349" s="236" t="s">
        <v>372</v>
      </c>
      <c r="G349" s="41"/>
      <c r="H349" s="41"/>
      <c r="I349" s="137"/>
      <c r="J349" s="41"/>
      <c r="K349" s="41"/>
      <c r="L349" s="45"/>
      <c r="M349" s="234"/>
      <c r="N349" s="235"/>
      <c r="O349" s="85"/>
      <c r="P349" s="85"/>
      <c r="Q349" s="85"/>
      <c r="R349" s="85"/>
      <c r="S349" s="85"/>
      <c r="T349" s="86"/>
      <c r="U349" s="39"/>
      <c r="V349" s="39"/>
      <c r="W349" s="39"/>
      <c r="X349" s="39"/>
      <c r="Y349" s="39"/>
      <c r="Z349" s="39"/>
      <c r="AA349" s="39"/>
      <c r="AB349" s="39"/>
      <c r="AC349" s="39"/>
      <c r="AD349" s="39"/>
      <c r="AE349" s="39"/>
      <c r="AT349" s="18" t="s">
        <v>179</v>
      </c>
      <c r="AU349" s="18" t="s">
        <v>87</v>
      </c>
    </row>
    <row r="350" s="13" customFormat="1">
      <c r="A350" s="13"/>
      <c r="B350" s="237"/>
      <c r="C350" s="238"/>
      <c r="D350" s="232" t="s">
        <v>181</v>
      </c>
      <c r="E350" s="239" t="s">
        <v>40</v>
      </c>
      <c r="F350" s="240" t="s">
        <v>203</v>
      </c>
      <c r="G350" s="238"/>
      <c r="H350" s="239" t="s">
        <v>40</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181</v>
      </c>
      <c r="AU350" s="246" t="s">
        <v>87</v>
      </c>
      <c r="AV350" s="13" t="s">
        <v>85</v>
      </c>
      <c r="AW350" s="13" t="s">
        <v>38</v>
      </c>
      <c r="AX350" s="13" t="s">
        <v>77</v>
      </c>
      <c r="AY350" s="246" t="s">
        <v>167</v>
      </c>
    </row>
    <row r="351" s="14" customFormat="1">
      <c r="A351" s="14"/>
      <c r="B351" s="247"/>
      <c r="C351" s="248"/>
      <c r="D351" s="232" t="s">
        <v>181</v>
      </c>
      <c r="E351" s="249" t="s">
        <v>40</v>
      </c>
      <c r="F351" s="250" t="s">
        <v>1313</v>
      </c>
      <c r="G351" s="248"/>
      <c r="H351" s="251">
        <v>14.443</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181</v>
      </c>
      <c r="AU351" s="257" t="s">
        <v>87</v>
      </c>
      <c r="AV351" s="14" t="s">
        <v>87</v>
      </c>
      <c r="AW351" s="14" t="s">
        <v>38</v>
      </c>
      <c r="AX351" s="14" t="s">
        <v>77</v>
      </c>
      <c r="AY351" s="257" t="s">
        <v>167</v>
      </c>
    </row>
    <row r="352" s="14" customFormat="1">
      <c r="A352" s="14"/>
      <c r="B352" s="247"/>
      <c r="C352" s="248"/>
      <c r="D352" s="232" t="s">
        <v>181</v>
      </c>
      <c r="E352" s="249" t="s">
        <v>40</v>
      </c>
      <c r="F352" s="250" t="s">
        <v>235</v>
      </c>
      <c r="G352" s="248"/>
      <c r="H352" s="251">
        <v>-4.7279999999999998</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181</v>
      </c>
      <c r="AU352" s="257" t="s">
        <v>87</v>
      </c>
      <c r="AV352" s="14" t="s">
        <v>87</v>
      </c>
      <c r="AW352" s="14" t="s">
        <v>38</v>
      </c>
      <c r="AX352" s="14" t="s">
        <v>77</v>
      </c>
      <c r="AY352" s="257" t="s">
        <v>167</v>
      </c>
    </row>
    <row r="353" s="14" customFormat="1">
      <c r="A353" s="14"/>
      <c r="B353" s="247"/>
      <c r="C353" s="248"/>
      <c r="D353" s="232" t="s">
        <v>181</v>
      </c>
      <c r="E353" s="249" t="s">
        <v>40</v>
      </c>
      <c r="F353" s="250" t="s">
        <v>236</v>
      </c>
      <c r="G353" s="248"/>
      <c r="H353" s="251">
        <v>-1.1819999999999999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181</v>
      </c>
      <c r="AU353" s="257" t="s">
        <v>87</v>
      </c>
      <c r="AV353" s="14" t="s">
        <v>87</v>
      </c>
      <c r="AW353" s="14" t="s">
        <v>38</v>
      </c>
      <c r="AX353" s="14" t="s">
        <v>77</v>
      </c>
      <c r="AY353" s="257" t="s">
        <v>167</v>
      </c>
    </row>
    <row r="354" s="13" customFormat="1">
      <c r="A354" s="13"/>
      <c r="B354" s="237"/>
      <c r="C354" s="238"/>
      <c r="D354" s="232" t="s">
        <v>181</v>
      </c>
      <c r="E354" s="239" t="s">
        <v>40</v>
      </c>
      <c r="F354" s="240" t="s">
        <v>206</v>
      </c>
      <c r="G354" s="238"/>
      <c r="H354" s="239" t="s">
        <v>40</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181</v>
      </c>
      <c r="AU354" s="246" t="s">
        <v>87</v>
      </c>
      <c r="AV354" s="13" t="s">
        <v>85</v>
      </c>
      <c r="AW354" s="13" t="s">
        <v>38</v>
      </c>
      <c r="AX354" s="13" t="s">
        <v>77</v>
      </c>
      <c r="AY354" s="246" t="s">
        <v>167</v>
      </c>
    </row>
    <row r="355" s="14" customFormat="1">
      <c r="A355" s="14"/>
      <c r="B355" s="247"/>
      <c r="C355" s="248"/>
      <c r="D355" s="232" t="s">
        <v>181</v>
      </c>
      <c r="E355" s="249" t="s">
        <v>40</v>
      </c>
      <c r="F355" s="250" t="s">
        <v>1314</v>
      </c>
      <c r="G355" s="248"/>
      <c r="H355" s="251">
        <v>15.9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181</v>
      </c>
      <c r="AU355" s="257" t="s">
        <v>87</v>
      </c>
      <c r="AV355" s="14" t="s">
        <v>87</v>
      </c>
      <c r="AW355" s="14" t="s">
        <v>38</v>
      </c>
      <c r="AX355" s="14" t="s">
        <v>77</v>
      </c>
      <c r="AY355" s="257" t="s">
        <v>167</v>
      </c>
    </row>
    <row r="356" s="14" customFormat="1">
      <c r="A356" s="14"/>
      <c r="B356" s="247"/>
      <c r="C356" s="248"/>
      <c r="D356" s="232" t="s">
        <v>181</v>
      </c>
      <c r="E356" s="249" t="s">
        <v>40</v>
      </c>
      <c r="F356" s="250" t="s">
        <v>236</v>
      </c>
      <c r="G356" s="248"/>
      <c r="H356" s="251">
        <v>-1.1819999999999999</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181</v>
      </c>
      <c r="AU356" s="257" t="s">
        <v>87</v>
      </c>
      <c r="AV356" s="14" t="s">
        <v>87</v>
      </c>
      <c r="AW356" s="14" t="s">
        <v>38</v>
      </c>
      <c r="AX356" s="14" t="s">
        <v>77</v>
      </c>
      <c r="AY356" s="257" t="s">
        <v>167</v>
      </c>
    </row>
    <row r="357" s="13" customFormat="1">
      <c r="A357" s="13"/>
      <c r="B357" s="237"/>
      <c r="C357" s="238"/>
      <c r="D357" s="232" t="s">
        <v>181</v>
      </c>
      <c r="E357" s="239" t="s">
        <v>40</v>
      </c>
      <c r="F357" s="240" t="s">
        <v>208</v>
      </c>
      <c r="G357" s="238"/>
      <c r="H357" s="239" t="s">
        <v>40</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181</v>
      </c>
      <c r="AU357" s="246" t="s">
        <v>87</v>
      </c>
      <c r="AV357" s="13" t="s">
        <v>85</v>
      </c>
      <c r="AW357" s="13" t="s">
        <v>38</v>
      </c>
      <c r="AX357" s="13" t="s">
        <v>77</v>
      </c>
      <c r="AY357" s="246" t="s">
        <v>167</v>
      </c>
    </row>
    <row r="358" s="14" customFormat="1">
      <c r="A358" s="14"/>
      <c r="B358" s="247"/>
      <c r="C358" s="248"/>
      <c r="D358" s="232" t="s">
        <v>181</v>
      </c>
      <c r="E358" s="249" t="s">
        <v>40</v>
      </c>
      <c r="F358" s="250" t="s">
        <v>1315</v>
      </c>
      <c r="G358" s="248"/>
      <c r="H358" s="251">
        <v>39.697000000000003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181</v>
      </c>
      <c r="AU358" s="257" t="s">
        <v>87</v>
      </c>
      <c r="AV358" s="14" t="s">
        <v>87</v>
      </c>
      <c r="AW358" s="14" t="s">
        <v>38</v>
      </c>
      <c r="AX358" s="14" t="s">
        <v>77</v>
      </c>
      <c r="AY358" s="257" t="s">
        <v>167</v>
      </c>
    </row>
    <row r="359" s="14" customFormat="1">
      <c r="A359" s="14"/>
      <c r="B359" s="247"/>
      <c r="C359" s="248"/>
      <c r="D359" s="232" t="s">
        <v>181</v>
      </c>
      <c r="E359" s="249" t="s">
        <v>40</v>
      </c>
      <c r="F359" s="250" t="s">
        <v>239</v>
      </c>
      <c r="G359" s="248"/>
      <c r="H359" s="251">
        <v>-1.5760000000000001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181</v>
      </c>
      <c r="AU359" s="257" t="s">
        <v>87</v>
      </c>
      <c r="AV359" s="14" t="s">
        <v>87</v>
      </c>
      <c r="AW359" s="14" t="s">
        <v>38</v>
      </c>
      <c r="AX359" s="14" t="s">
        <v>77</v>
      </c>
      <c r="AY359" s="257" t="s">
        <v>167</v>
      </c>
    </row>
    <row r="360" s="14" customFormat="1">
      <c r="A360" s="14"/>
      <c r="B360" s="247"/>
      <c r="C360" s="248"/>
      <c r="D360" s="232" t="s">
        <v>181</v>
      </c>
      <c r="E360" s="249" t="s">
        <v>40</v>
      </c>
      <c r="F360" s="250" t="s">
        <v>240</v>
      </c>
      <c r="G360" s="248"/>
      <c r="H360" s="251">
        <v>-2.093</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181</v>
      </c>
      <c r="AU360" s="257" t="s">
        <v>87</v>
      </c>
      <c r="AV360" s="14" t="s">
        <v>87</v>
      </c>
      <c r="AW360" s="14" t="s">
        <v>38</v>
      </c>
      <c r="AX360" s="14" t="s">
        <v>77</v>
      </c>
      <c r="AY360" s="257" t="s">
        <v>167</v>
      </c>
    </row>
    <row r="361" s="14" customFormat="1">
      <c r="A361" s="14"/>
      <c r="B361" s="247"/>
      <c r="C361" s="248"/>
      <c r="D361" s="232" t="s">
        <v>181</v>
      </c>
      <c r="E361" s="249" t="s">
        <v>40</v>
      </c>
      <c r="F361" s="250" t="s">
        <v>241</v>
      </c>
      <c r="G361" s="248"/>
      <c r="H361" s="251">
        <v>1.74</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181</v>
      </c>
      <c r="AU361" s="257" t="s">
        <v>87</v>
      </c>
      <c r="AV361" s="14" t="s">
        <v>87</v>
      </c>
      <c r="AW361" s="14" t="s">
        <v>38</v>
      </c>
      <c r="AX361" s="14" t="s">
        <v>77</v>
      </c>
      <c r="AY361" s="257" t="s">
        <v>167</v>
      </c>
    </row>
    <row r="362" s="13" customFormat="1">
      <c r="A362" s="13"/>
      <c r="B362" s="237"/>
      <c r="C362" s="238"/>
      <c r="D362" s="232" t="s">
        <v>181</v>
      </c>
      <c r="E362" s="239" t="s">
        <v>40</v>
      </c>
      <c r="F362" s="240" t="s">
        <v>210</v>
      </c>
      <c r="G362" s="238"/>
      <c r="H362" s="239" t="s">
        <v>40</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181</v>
      </c>
      <c r="AU362" s="246" t="s">
        <v>87</v>
      </c>
      <c r="AV362" s="13" t="s">
        <v>85</v>
      </c>
      <c r="AW362" s="13" t="s">
        <v>38</v>
      </c>
      <c r="AX362" s="13" t="s">
        <v>77</v>
      </c>
      <c r="AY362" s="246" t="s">
        <v>167</v>
      </c>
    </row>
    <row r="363" s="14" customFormat="1">
      <c r="A363" s="14"/>
      <c r="B363" s="247"/>
      <c r="C363" s="248"/>
      <c r="D363" s="232" t="s">
        <v>181</v>
      </c>
      <c r="E363" s="249" t="s">
        <v>40</v>
      </c>
      <c r="F363" s="250" t="s">
        <v>1316</v>
      </c>
      <c r="G363" s="248"/>
      <c r="H363" s="251">
        <v>30.739999999999998</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181</v>
      </c>
      <c r="AU363" s="257" t="s">
        <v>87</v>
      </c>
      <c r="AV363" s="14" t="s">
        <v>87</v>
      </c>
      <c r="AW363" s="14" t="s">
        <v>38</v>
      </c>
      <c r="AX363" s="14" t="s">
        <v>77</v>
      </c>
      <c r="AY363" s="257" t="s">
        <v>167</v>
      </c>
    </row>
    <row r="364" s="14" customFormat="1">
      <c r="A364" s="14"/>
      <c r="B364" s="247"/>
      <c r="C364" s="248"/>
      <c r="D364" s="232" t="s">
        <v>181</v>
      </c>
      <c r="E364" s="249" t="s">
        <v>40</v>
      </c>
      <c r="F364" s="250" t="s">
        <v>239</v>
      </c>
      <c r="G364" s="248"/>
      <c r="H364" s="251">
        <v>-1.5760000000000001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181</v>
      </c>
      <c r="AU364" s="257" t="s">
        <v>87</v>
      </c>
      <c r="AV364" s="14" t="s">
        <v>87</v>
      </c>
      <c r="AW364" s="14" t="s">
        <v>38</v>
      </c>
      <c r="AX364" s="14" t="s">
        <v>77</v>
      </c>
      <c r="AY364" s="257" t="s">
        <v>167</v>
      </c>
    </row>
    <row r="365" s="14" customFormat="1">
      <c r="A365" s="14"/>
      <c r="B365" s="247"/>
      <c r="C365" s="248"/>
      <c r="D365" s="232" t="s">
        <v>181</v>
      </c>
      <c r="E365" s="249" t="s">
        <v>40</v>
      </c>
      <c r="F365" s="250" t="s">
        <v>243</v>
      </c>
      <c r="G365" s="248"/>
      <c r="H365" s="251">
        <v>-2.0249999999999999</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181</v>
      </c>
      <c r="AU365" s="257" t="s">
        <v>87</v>
      </c>
      <c r="AV365" s="14" t="s">
        <v>87</v>
      </c>
      <c r="AW365" s="14" t="s">
        <v>38</v>
      </c>
      <c r="AX365" s="14" t="s">
        <v>77</v>
      </c>
      <c r="AY365" s="257" t="s">
        <v>167</v>
      </c>
    </row>
    <row r="366" s="14" customFormat="1">
      <c r="A366" s="14"/>
      <c r="B366" s="247"/>
      <c r="C366" s="248"/>
      <c r="D366" s="232" t="s">
        <v>181</v>
      </c>
      <c r="E366" s="249" t="s">
        <v>40</v>
      </c>
      <c r="F366" s="250" t="s">
        <v>241</v>
      </c>
      <c r="G366" s="248"/>
      <c r="H366" s="251">
        <v>1.74</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181</v>
      </c>
      <c r="AU366" s="257" t="s">
        <v>87</v>
      </c>
      <c r="AV366" s="14" t="s">
        <v>87</v>
      </c>
      <c r="AW366" s="14" t="s">
        <v>38</v>
      </c>
      <c r="AX366" s="14" t="s">
        <v>77</v>
      </c>
      <c r="AY366" s="257" t="s">
        <v>167</v>
      </c>
    </row>
    <row r="367" s="15" customFormat="1">
      <c r="A367" s="15"/>
      <c r="B367" s="258"/>
      <c r="C367" s="259"/>
      <c r="D367" s="232" t="s">
        <v>181</v>
      </c>
      <c r="E367" s="260" t="s">
        <v>40</v>
      </c>
      <c r="F367" s="261" t="s">
        <v>184</v>
      </c>
      <c r="G367" s="259"/>
      <c r="H367" s="262">
        <v>89.897999999999996</v>
      </c>
      <c r="I367" s="263"/>
      <c r="J367" s="259"/>
      <c r="K367" s="259"/>
      <c r="L367" s="264"/>
      <c r="M367" s="265"/>
      <c r="N367" s="266"/>
      <c r="O367" s="266"/>
      <c r="P367" s="266"/>
      <c r="Q367" s="266"/>
      <c r="R367" s="266"/>
      <c r="S367" s="266"/>
      <c r="T367" s="267"/>
      <c r="U367" s="15"/>
      <c r="V367" s="15"/>
      <c r="W367" s="15"/>
      <c r="X367" s="15"/>
      <c r="Y367" s="15"/>
      <c r="Z367" s="15"/>
      <c r="AA367" s="15"/>
      <c r="AB367" s="15"/>
      <c r="AC367" s="15"/>
      <c r="AD367" s="15"/>
      <c r="AE367" s="15"/>
      <c r="AT367" s="268" t="s">
        <v>181</v>
      </c>
      <c r="AU367" s="268" t="s">
        <v>87</v>
      </c>
      <c r="AV367" s="15" t="s">
        <v>175</v>
      </c>
      <c r="AW367" s="15" t="s">
        <v>38</v>
      </c>
      <c r="AX367" s="15" t="s">
        <v>85</v>
      </c>
      <c r="AY367" s="268" t="s">
        <v>167</v>
      </c>
    </row>
    <row r="368" s="2" customFormat="1" ht="24" customHeight="1">
      <c r="A368" s="39"/>
      <c r="B368" s="40"/>
      <c r="C368" s="219" t="s">
        <v>386</v>
      </c>
      <c r="D368" s="219" t="s">
        <v>170</v>
      </c>
      <c r="E368" s="220" t="s">
        <v>387</v>
      </c>
      <c r="F368" s="221" t="s">
        <v>388</v>
      </c>
      <c r="G368" s="222" t="s">
        <v>173</v>
      </c>
      <c r="H368" s="223">
        <v>12.699999999999999</v>
      </c>
      <c r="I368" s="224"/>
      <c r="J368" s="225">
        <f>ROUND(I368*H368,2)</f>
        <v>0</v>
      </c>
      <c r="K368" s="221" t="s">
        <v>174</v>
      </c>
      <c r="L368" s="45"/>
      <c r="M368" s="226" t="s">
        <v>40</v>
      </c>
      <c r="N368" s="227" t="s">
        <v>48</v>
      </c>
      <c r="O368" s="85"/>
      <c r="P368" s="228">
        <f>O368*H368</f>
        <v>0</v>
      </c>
      <c r="Q368" s="228">
        <v>0</v>
      </c>
      <c r="R368" s="228">
        <f>Q368*H368</f>
        <v>0</v>
      </c>
      <c r="S368" s="228">
        <v>0.068000000000000005</v>
      </c>
      <c r="T368" s="229">
        <f>S368*H368</f>
        <v>0.86360000000000003</v>
      </c>
      <c r="U368" s="39"/>
      <c r="V368" s="39"/>
      <c r="W368" s="39"/>
      <c r="X368" s="39"/>
      <c r="Y368" s="39"/>
      <c r="Z368" s="39"/>
      <c r="AA368" s="39"/>
      <c r="AB368" s="39"/>
      <c r="AC368" s="39"/>
      <c r="AD368" s="39"/>
      <c r="AE368" s="39"/>
      <c r="AR368" s="230" t="s">
        <v>175</v>
      </c>
      <c r="AT368" s="230" t="s">
        <v>170</v>
      </c>
      <c r="AU368" s="230" t="s">
        <v>87</v>
      </c>
      <c r="AY368" s="18" t="s">
        <v>167</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175</v>
      </c>
      <c r="BM368" s="230" t="s">
        <v>389</v>
      </c>
    </row>
    <row r="369" s="2" customFormat="1">
      <c r="A369" s="39"/>
      <c r="B369" s="40"/>
      <c r="C369" s="41"/>
      <c r="D369" s="232" t="s">
        <v>177</v>
      </c>
      <c r="E369" s="41"/>
      <c r="F369" s="233" t="s">
        <v>390</v>
      </c>
      <c r="G369" s="41"/>
      <c r="H369" s="41"/>
      <c r="I369" s="137"/>
      <c r="J369" s="41"/>
      <c r="K369" s="41"/>
      <c r="L369" s="45"/>
      <c r="M369" s="234"/>
      <c r="N369" s="235"/>
      <c r="O369" s="85"/>
      <c r="P369" s="85"/>
      <c r="Q369" s="85"/>
      <c r="R369" s="85"/>
      <c r="S369" s="85"/>
      <c r="T369" s="86"/>
      <c r="U369" s="39"/>
      <c r="V369" s="39"/>
      <c r="W369" s="39"/>
      <c r="X369" s="39"/>
      <c r="Y369" s="39"/>
      <c r="Z369" s="39"/>
      <c r="AA369" s="39"/>
      <c r="AB369" s="39"/>
      <c r="AC369" s="39"/>
      <c r="AD369" s="39"/>
      <c r="AE369" s="39"/>
      <c r="AT369" s="18" t="s">
        <v>177</v>
      </c>
      <c r="AU369" s="18" t="s">
        <v>87</v>
      </c>
    </row>
    <row r="370" s="2" customFormat="1">
      <c r="A370" s="39"/>
      <c r="B370" s="40"/>
      <c r="C370" s="41"/>
      <c r="D370" s="232" t="s">
        <v>179</v>
      </c>
      <c r="E370" s="41"/>
      <c r="F370" s="236" t="s">
        <v>338</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179</v>
      </c>
      <c r="AU370" s="18" t="s">
        <v>87</v>
      </c>
    </row>
    <row r="371" s="13" customFormat="1">
      <c r="A371" s="13"/>
      <c r="B371" s="237"/>
      <c r="C371" s="238"/>
      <c r="D371" s="232" t="s">
        <v>181</v>
      </c>
      <c r="E371" s="239" t="s">
        <v>40</v>
      </c>
      <c r="F371" s="240" t="s">
        <v>210</v>
      </c>
      <c r="G371" s="238"/>
      <c r="H371" s="239" t="s">
        <v>40</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181</v>
      </c>
      <c r="AU371" s="246" t="s">
        <v>87</v>
      </c>
      <c r="AV371" s="13" t="s">
        <v>85</v>
      </c>
      <c r="AW371" s="13" t="s">
        <v>38</v>
      </c>
      <c r="AX371" s="13" t="s">
        <v>77</v>
      </c>
      <c r="AY371" s="246" t="s">
        <v>167</v>
      </c>
    </row>
    <row r="372" s="14" customFormat="1">
      <c r="A372" s="14"/>
      <c r="B372" s="247"/>
      <c r="C372" s="248"/>
      <c r="D372" s="232" t="s">
        <v>181</v>
      </c>
      <c r="E372" s="249" t="s">
        <v>40</v>
      </c>
      <c r="F372" s="250" t="s">
        <v>391</v>
      </c>
      <c r="G372" s="248"/>
      <c r="H372" s="251">
        <v>0.90000000000000002</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181</v>
      </c>
      <c r="AU372" s="257" t="s">
        <v>87</v>
      </c>
      <c r="AV372" s="14" t="s">
        <v>87</v>
      </c>
      <c r="AW372" s="14" t="s">
        <v>38</v>
      </c>
      <c r="AX372" s="14" t="s">
        <v>77</v>
      </c>
      <c r="AY372" s="257" t="s">
        <v>167</v>
      </c>
    </row>
    <row r="373" s="13" customFormat="1">
      <c r="A373" s="13"/>
      <c r="B373" s="237"/>
      <c r="C373" s="238"/>
      <c r="D373" s="232" t="s">
        <v>181</v>
      </c>
      <c r="E373" s="239" t="s">
        <v>40</v>
      </c>
      <c r="F373" s="240" t="s">
        <v>206</v>
      </c>
      <c r="G373" s="238"/>
      <c r="H373" s="239" t="s">
        <v>40</v>
      </c>
      <c r="I373" s="241"/>
      <c r="J373" s="238"/>
      <c r="K373" s="238"/>
      <c r="L373" s="242"/>
      <c r="M373" s="243"/>
      <c r="N373" s="244"/>
      <c r="O373" s="244"/>
      <c r="P373" s="244"/>
      <c r="Q373" s="244"/>
      <c r="R373" s="244"/>
      <c r="S373" s="244"/>
      <c r="T373" s="245"/>
      <c r="U373" s="13"/>
      <c r="V373" s="13"/>
      <c r="W373" s="13"/>
      <c r="X373" s="13"/>
      <c r="Y373" s="13"/>
      <c r="Z373" s="13"/>
      <c r="AA373" s="13"/>
      <c r="AB373" s="13"/>
      <c r="AC373" s="13"/>
      <c r="AD373" s="13"/>
      <c r="AE373" s="13"/>
      <c r="AT373" s="246" t="s">
        <v>181</v>
      </c>
      <c r="AU373" s="246" t="s">
        <v>87</v>
      </c>
      <c r="AV373" s="13" t="s">
        <v>85</v>
      </c>
      <c r="AW373" s="13" t="s">
        <v>38</v>
      </c>
      <c r="AX373" s="13" t="s">
        <v>77</v>
      </c>
      <c r="AY373" s="246" t="s">
        <v>167</v>
      </c>
    </row>
    <row r="374" s="14" customFormat="1">
      <c r="A374" s="14"/>
      <c r="B374" s="247"/>
      <c r="C374" s="248"/>
      <c r="D374" s="232" t="s">
        <v>181</v>
      </c>
      <c r="E374" s="249" t="s">
        <v>40</v>
      </c>
      <c r="F374" s="250" t="s">
        <v>392</v>
      </c>
      <c r="G374" s="248"/>
      <c r="H374" s="251">
        <v>11.800000000000001</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181</v>
      </c>
      <c r="AU374" s="257" t="s">
        <v>87</v>
      </c>
      <c r="AV374" s="14" t="s">
        <v>87</v>
      </c>
      <c r="AW374" s="14" t="s">
        <v>38</v>
      </c>
      <c r="AX374" s="14" t="s">
        <v>77</v>
      </c>
      <c r="AY374" s="257" t="s">
        <v>167</v>
      </c>
    </row>
    <row r="375" s="15" customFormat="1">
      <c r="A375" s="15"/>
      <c r="B375" s="258"/>
      <c r="C375" s="259"/>
      <c r="D375" s="232" t="s">
        <v>181</v>
      </c>
      <c r="E375" s="260" t="s">
        <v>40</v>
      </c>
      <c r="F375" s="261" t="s">
        <v>184</v>
      </c>
      <c r="G375" s="259"/>
      <c r="H375" s="262">
        <v>12.699999999999999</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181</v>
      </c>
      <c r="AU375" s="268" t="s">
        <v>87</v>
      </c>
      <c r="AV375" s="15" t="s">
        <v>175</v>
      </c>
      <c r="AW375" s="15" t="s">
        <v>38</v>
      </c>
      <c r="AX375" s="15" t="s">
        <v>85</v>
      </c>
      <c r="AY375" s="268" t="s">
        <v>167</v>
      </c>
    </row>
    <row r="376" s="12" customFormat="1" ht="22.8" customHeight="1">
      <c r="A376" s="12"/>
      <c r="B376" s="203"/>
      <c r="C376" s="204"/>
      <c r="D376" s="205" t="s">
        <v>76</v>
      </c>
      <c r="E376" s="217" t="s">
        <v>393</v>
      </c>
      <c r="F376" s="217" t="s">
        <v>394</v>
      </c>
      <c r="G376" s="204"/>
      <c r="H376" s="204"/>
      <c r="I376" s="207"/>
      <c r="J376" s="218">
        <f>BK376</f>
        <v>0</v>
      </c>
      <c r="K376" s="204"/>
      <c r="L376" s="209"/>
      <c r="M376" s="210"/>
      <c r="N376" s="211"/>
      <c r="O376" s="211"/>
      <c r="P376" s="212">
        <f>SUM(P377:P392)</f>
        <v>0</v>
      </c>
      <c r="Q376" s="211"/>
      <c r="R376" s="212">
        <f>SUM(R377:R392)</f>
        <v>0</v>
      </c>
      <c r="S376" s="211"/>
      <c r="T376" s="213">
        <f>SUM(T377:T392)</f>
        <v>0</v>
      </c>
      <c r="U376" s="12"/>
      <c r="V376" s="12"/>
      <c r="W376" s="12"/>
      <c r="X376" s="12"/>
      <c r="Y376" s="12"/>
      <c r="Z376" s="12"/>
      <c r="AA376" s="12"/>
      <c r="AB376" s="12"/>
      <c r="AC376" s="12"/>
      <c r="AD376" s="12"/>
      <c r="AE376" s="12"/>
      <c r="AR376" s="214" t="s">
        <v>85</v>
      </c>
      <c r="AT376" s="215" t="s">
        <v>76</v>
      </c>
      <c r="AU376" s="215" t="s">
        <v>85</v>
      </c>
      <c r="AY376" s="214" t="s">
        <v>167</v>
      </c>
      <c r="BK376" s="216">
        <f>SUM(BK377:BK392)</f>
        <v>0</v>
      </c>
    </row>
    <row r="377" s="2" customFormat="1" ht="24" customHeight="1">
      <c r="A377" s="39"/>
      <c r="B377" s="40"/>
      <c r="C377" s="219" t="s">
        <v>395</v>
      </c>
      <c r="D377" s="219" t="s">
        <v>170</v>
      </c>
      <c r="E377" s="220" t="s">
        <v>396</v>
      </c>
      <c r="F377" s="221" t="s">
        <v>397</v>
      </c>
      <c r="G377" s="222" t="s">
        <v>398</v>
      </c>
      <c r="H377" s="223">
        <v>13.387000000000001</v>
      </c>
      <c r="I377" s="224"/>
      <c r="J377" s="225">
        <f>ROUND(I377*H377,2)</f>
        <v>0</v>
      </c>
      <c r="K377" s="221" t="s">
        <v>174</v>
      </c>
      <c r="L377" s="45"/>
      <c r="M377" s="226" t="s">
        <v>40</v>
      </c>
      <c r="N377" s="227" t="s">
        <v>48</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175</v>
      </c>
      <c r="AT377" s="230" t="s">
        <v>170</v>
      </c>
      <c r="AU377" s="230" t="s">
        <v>87</v>
      </c>
      <c r="AY377" s="18" t="s">
        <v>167</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175</v>
      </c>
      <c r="BM377" s="230" t="s">
        <v>399</v>
      </c>
    </row>
    <row r="378" s="2" customFormat="1">
      <c r="A378" s="39"/>
      <c r="B378" s="40"/>
      <c r="C378" s="41"/>
      <c r="D378" s="232" t="s">
        <v>177</v>
      </c>
      <c r="E378" s="41"/>
      <c r="F378" s="233" t="s">
        <v>400</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177</v>
      </c>
      <c r="AU378" s="18" t="s">
        <v>87</v>
      </c>
    </row>
    <row r="379" s="2" customFormat="1">
      <c r="A379" s="39"/>
      <c r="B379" s="40"/>
      <c r="C379" s="41"/>
      <c r="D379" s="232" t="s">
        <v>179</v>
      </c>
      <c r="E379" s="41"/>
      <c r="F379" s="236" t="s">
        <v>401</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179</v>
      </c>
      <c r="AU379" s="18" t="s">
        <v>87</v>
      </c>
    </row>
    <row r="380" s="2" customFormat="1" ht="24" customHeight="1">
      <c r="A380" s="39"/>
      <c r="B380" s="40"/>
      <c r="C380" s="219" t="s">
        <v>402</v>
      </c>
      <c r="D380" s="219" t="s">
        <v>170</v>
      </c>
      <c r="E380" s="220" t="s">
        <v>403</v>
      </c>
      <c r="F380" s="221" t="s">
        <v>404</v>
      </c>
      <c r="G380" s="222" t="s">
        <v>398</v>
      </c>
      <c r="H380" s="223">
        <v>13.387000000000001</v>
      </c>
      <c r="I380" s="224"/>
      <c r="J380" s="225">
        <f>ROUND(I380*H380,2)</f>
        <v>0</v>
      </c>
      <c r="K380" s="221" t="s">
        <v>174</v>
      </c>
      <c r="L380" s="45"/>
      <c r="M380" s="226" t="s">
        <v>40</v>
      </c>
      <c r="N380" s="227" t="s">
        <v>48</v>
      </c>
      <c r="O380" s="85"/>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175</v>
      </c>
      <c r="AT380" s="230" t="s">
        <v>170</v>
      </c>
      <c r="AU380" s="230" t="s">
        <v>87</v>
      </c>
      <c r="AY380" s="18" t="s">
        <v>167</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175</v>
      </c>
      <c r="BM380" s="230" t="s">
        <v>405</v>
      </c>
    </row>
    <row r="381" s="2" customFormat="1">
      <c r="A381" s="39"/>
      <c r="B381" s="40"/>
      <c r="C381" s="41"/>
      <c r="D381" s="232" t="s">
        <v>177</v>
      </c>
      <c r="E381" s="41"/>
      <c r="F381" s="233" t="s">
        <v>406</v>
      </c>
      <c r="G381" s="41"/>
      <c r="H381" s="41"/>
      <c r="I381" s="137"/>
      <c r="J381" s="41"/>
      <c r="K381" s="41"/>
      <c r="L381" s="45"/>
      <c r="M381" s="234"/>
      <c r="N381" s="235"/>
      <c r="O381" s="85"/>
      <c r="P381" s="85"/>
      <c r="Q381" s="85"/>
      <c r="R381" s="85"/>
      <c r="S381" s="85"/>
      <c r="T381" s="86"/>
      <c r="U381" s="39"/>
      <c r="V381" s="39"/>
      <c r="W381" s="39"/>
      <c r="X381" s="39"/>
      <c r="Y381" s="39"/>
      <c r="Z381" s="39"/>
      <c r="AA381" s="39"/>
      <c r="AB381" s="39"/>
      <c r="AC381" s="39"/>
      <c r="AD381" s="39"/>
      <c r="AE381" s="39"/>
      <c r="AT381" s="18" t="s">
        <v>177</v>
      </c>
      <c r="AU381" s="18" t="s">
        <v>87</v>
      </c>
    </row>
    <row r="382" s="2" customFormat="1">
      <c r="A382" s="39"/>
      <c r="B382" s="40"/>
      <c r="C382" s="41"/>
      <c r="D382" s="232" t="s">
        <v>179</v>
      </c>
      <c r="E382" s="41"/>
      <c r="F382" s="236" t="s">
        <v>401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179</v>
      </c>
      <c r="AU382" s="18" t="s">
        <v>87</v>
      </c>
    </row>
    <row r="383" s="2" customFormat="1" ht="24" customHeight="1">
      <c r="A383" s="39"/>
      <c r="B383" s="40"/>
      <c r="C383" s="219" t="s">
        <v>407</v>
      </c>
      <c r="D383" s="219" t="s">
        <v>170</v>
      </c>
      <c r="E383" s="220" t="s">
        <v>408</v>
      </c>
      <c r="F383" s="221" t="s">
        <v>409</v>
      </c>
      <c r="G383" s="222" t="s">
        <v>398</v>
      </c>
      <c r="H383" s="223">
        <v>13.387000000000001</v>
      </c>
      <c r="I383" s="224"/>
      <c r="J383" s="225">
        <f>ROUND(I383*H383,2)</f>
        <v>0</v>
      </c>
      <c r="K383" s="221" t="s">
        <v>174</v>
      </c>
      <c r="L383" s="45"/>
      <c r="M383" s="226" t="s">
        <v>40</v>
      </c>
      <c r="N383" s="227" t="s">
        <v>48</v>
      </c>
      <c r="O383" s="85"/>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175</v>
      </c>
      <c r="AT383" s="230" t="s">
        <v>170</v>
      </c>
      <c r="AU383" s="230" t="s">
        <v>87</v>
      </c>
      <c r="AY383" s="18" t="s">
        <v>167</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175</v>
      </c>
      <c r="BM383" s="230" t="s">
        <v>410</v>
      </c>
    </row>
    <row r="384" s="2" customFormat="1">
      <c r="A384" s="39"/>
      <c r="B384" s="40"/>
      <c r="C384" s="41"/>
      <c r="D384" s="232" t="s">
        <v>177</v>
      </c>
      <c r="E384" s="41"/>
      <c r="F384" s="233" t="s">
        <v>411</v>
      </c>
      <c r="G384" s="41"/>
      <c r="H384" s="41"/>
      <c r="I384" s="137"/>
      <c r="J384" s="41"/>
      <c r="K384" s="41"/>
      <c r="L384" s="45"/>
      <c r="M384" s="234"/>
      <c r="N384" s="235"/>
      <c r="O384" s="85"/>
      <c r="P384" s="85"/>
      <c r="Q384" s="85"/>
      <c r="R384" s="85"/>
      <c r="S384" s="85"/>
      <c r="T384" s="86"/>
      <c r="U384" s="39"/>
      <c r="V384" s="39"/>
      <c r="W384" s="39"/>
      <c r="X384" s="39"/>
      <c r="Y384" s="39"/>
      <c r="Z384" s="39"/>
      <c r="AA384" s="39"/>
      <c r="AB384" s="39"/>
      <c r="AC384" s="39"/>
      <c r="AD384" s="39"/>
      <c r="AE384" s="39"/>
      <c r="AT384" s="18" t="s">
        <v>177</v>
      </c>
      <c r="AU384" s="18" t="s">
        <v>87</v>
      </c>
    </row>
    <row r="385" s="2" customFormat="1">
      <c r="A385" s="39"/>
      <c r="B385" s="40"/>
      <c r="C385" s="41"/>
      <c r="D385" s="232" t="s">
        <v>179</v>
      </c>
      <c r="E385" s="41"/>
      <c r="F385" s="236" t="s">
        <v>412</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179</v>
      </c>
      <c r="AU385" s="18" t="s">
        <v>87</v>
      </c>
    </row>
    <row r="386" s="2" customFormat="1" ht="24" customHeight="1">
      <c r="A386" s="39"/>
      <c r="B386" s="40"/>
      <c r="C386" s="219" t="s">
        <v>413</v>
      </c>
      <c r="D386" s="219" t="s">
        <v>170</v>
      </c>
      <c r="E386" s="220" t="s">
        <v>414</v>
      </c>
      <c r="F386" s="221" t="s">
        <v>415</v>
      </c>
      <c r="G386" s="222" t="s">
        <v>398</v>
      </c>
      <c r="H386" s="223">
        <v>334.67500000000001</v>
      </c>
      <c r="I386" s="224"/>
      <c r="J386" s="225">
        <f>ROUND(I386*H386,2)</f>
        <v>0</v>
      </c>
      <c r="K386" s="221" t="s">
        <v>174</v>
      </c>
      <c r="L386" s="45"/>
      <c r="M386" s="226" t="s">
        <v>40</v>
      </c>
      <c r="N386" s="227" t="s">
        <v>48</v>
      </c>
      <c r="O386" s="85"/>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175</v>
      </c>
      <c r="AT386" s="230" t="s">
        <v>170</v>
      </c>
      <c r="AU386" s="230" t="s">
        <v>87</v>
      </c>
      <c r="AY386" s="18" t="s">
        <v>167</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175</v>
      </c>
      <c r="BM386" s="230" t="s">
        <v>416</v>
      </c>
    </row>
    <row r="387" s="2" customFormat="1">
      <c r="A387" s="39"/>
      <c r="B387" s="40"/>
      <c r="C387" s="41"/>
      <c r="D387" s="232" t="s">
        <v>177</v>
      </c>
      <c r="E387" s="41"/>
      <c r="F387" s="233" t="s">
        <v>417</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177</v>
      </c>
      <c r="AU387" s="18" t="s">
        <v>87</v>
      </c>
    </row>
    <row r="388" s="2" customFormat="1">
      <c r="A388" s="39"/>
      <c r="B388" s="40"/>
      <c r="C388" s="41"/>
      <c r="D388" s="232" t="s">
        <v>179</v>
      </c>
      <c r="E388" s="41"/>
      <c r="F388" s="236" t="s">
        <v>412</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179</v>
      </c>
      <c r="AU388" s="18" t="s">
        <v>87</v>
      </c>
    </row>
    <row r="389" s="14" customFormat="1">
      <c r="A389" s="14"/>
      <c r="B389" s="247"/>
      <c r="C389" s="248"/>
      <c r="D389" s="232" t="s">
        <v>181</v>
      </c>
      <c r="E389" s="248"/>
      <c r="F389" s="250" t="s">
        <v>1318</v>
      </c>
      <c r="G389" s="248"/>
      <c r="H389" s="251">
        <v>334.67500000000001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181</v>
      </c>
      <c r="AU389" s="257" t="s">
        <v>87</v>
      </c>
      <c r="AV389" s="14" t="s">
        <v>87</v>
      </c>
      <c r="AW389" s="14" t="s">
        <v>4</v>
      </c>
      <c r="AX389" s="14" t="s">
        <v>85</v>
      </c>
      <c r="AY389" s="257" t="s">
        <v>167</v>
      </c>
    </row>
    <row r="390" s="2" customFormat="1" ht="24" customHeight="1">
      <c r="A390" s="39"/>
      <c r="B390" s="40"/>
      <c r="C390" s="219" t="s">
        <v>419</v>
      </c>
      <c r="D390" s="219" t="s">
        <v>170</v>
      </c>
      <c r="E390" s="220" t="s">
        <v>420</v>
      </c>
      <c r="F390" s="221" t="s">
        <v>421</v>
      </c>
      <c r="G390" s="222" t="s">
        <v>398</v>
      </c>
      <c r="H390" s="223">
        <v>8.5709999999999997</v>
      </c>
      <c r="I390" s="224"/>
      <c r="J390" s="225">
        <f>ROUND(I390*H390,2)</f>
        <v>0</v>
      </c>
      <c r="K390" s="221" t="s">
        <v>174</v>
      </c>
      <c r="L390" s="45"/>
      <c r="M390" s="226" t="s">
        <v>40</v>
      </c>
      <c r="N390" s="227" t="s">
        <v>48</v>
      </c>
      <c r="O390" s="85"/>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175</v>
      </c>
      <c r="AT390" s="230" t="s">
        <v>170</v>
      </c>
      <c r="AU390" s="230" t="s">
        <v>87</v>
      </c>
      <c r="AY390" s="18" t="s">
        <v>167</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175</v>
      </c>
      <c r="BM390" s="230" t="s">
        <v>422</v>
      </c>
    </row>
    <row r="391" s="2" customFormat="1">
      <c r="A391" s="39"/>
      <c r="B391" s="40"/>
      <c r="C391" s="41"/>
      <c r="D391" s="232" t="s">
        <v>177</v>
      </c>
      <c r="E391" s="41"/>
      <c r="F391" s="233" t="s">
        <v>423</v>
      </c>
      <c r="G391" s="41"/>
      <c r="H391" s="41"/>
      <c r="I391" s="137"/>
      <c r="J391" s="41"/>
      <c r="K391" s="41"/>
      <c r="L391" s="45"/>
      <c r="M391" s="234"/>
      <c r="N391" s="235"/>
      <c r="O391" s="85"/>
      <c r="P391" s="85"/>
      <c r="Q391" s="85"/>
      <c r="R391" s="85"/>
      <c r="S391" s="85"/>
      <c r="T391" s="86"/>
      <c r="U391" s="39"/>
      <c r="V391" s="39"/>
      <c r="W391" s="39"/>
      <c r="X391" s="39"/>
      <c r="Y391" s="39"/>
      <c r="Z391" s="39"/>
      <c r="AA391" s="39"/>
      <c r="AB391" s="39"/>
      <c r="AC391" s="39"/>
      <c r="AD391" s="39"/>
      <c r="AE391" s="39"/>
      <c r="AT391" s="18" t="s">
        <v>177</v>
      </c>
      <c r="AU391" s="18" t="s">
        <v>87</v>
      </c>
    </row>
    <row r="392" s="2" customFormat="1">
      <c r="A392" s="39"/>
      <c r="B392" s="40"/>
      <c r="C392" s="41"/>
      <c r="D392" s="232" t="s">
        <v>179</v>
      </c>
      <c r="E392" s="41"/>
      <c r="F392" s="236" t="s">
        <v>424</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179</v>
      </c>
      <c r="AU392" s="18" t="s">
        <v>87</v>
      </c>
    </row>
    <row r="393" s="12" customFormat="1" ht="22.8" customHeight="1">
      <c r="A393" s="12"/>
      <c r="B393" s="203"/>
      <c r="C393" s="204"/>
      <c r="D393" s="205" t="s">
        <v>76</v>
      </c>
      <c r="E393" s="217" t="s">
        <v>425</v>
      </c>
      <c r="F393" s="217" t="s">
        <v>426</v>
      </c>
      <c r="G393" s="204"/>
      <c r="H393" s="204"/>
      <c r="I393" s="207"/>
      <c r="J393" s="218">
        <f>BK393</f>
        <v>0</v>
      </c>
      <c r="K393" s="204"/>
      <c r="L393" s="209"/>
      <c r="M393" s="210"/>
      <c r="N393" s="211"/>
      <c r="O393" s="211"/>
      <c r="P393" s="212">
        <f>SUM(P394:P399)</f>
        <v>0</v>
      </c>
      <c r="Q393" s="211"/>
      <c r="R393" s="212">
        <f>SUM(R394:R399)</f>
        <v>0</v>
      </c>
      <c r="S393" s="211"/>
      <c r="T393" s="213">
        <f>SUM(T394:T399)</f>
        <v>0</v>
      </c>
      <c r="U393" s="12"/>
      <c r="V393" s="12"/>
      <c r="W393" s="12"/>
      <c r="X393" s="12"/>
      <c r="Y393" s="12"/>
      <c r="Z393" s="12"/>
      <c r="AA393" s="12"/>
      <c r="AB393" s="12"/>
      <c r="AC393" s="12"/>
      <c r="AD393" s="12"/>
      <c r="AE393" s="12"/>
      <c r="AR393" s="214" t="s">
        <v>85</v>
      </c>
      <c r="AT393" s="215" t="s">
        <v>76</v>
      </c>
      <c r="AU393" s="215" t="s">
        <v>85</v>
      </c>
      <c r="AY393" s="214" t="s">
        <v>167</v>
      </c>
      <c r="BK393" s="216">
        <f>SUM(BK394:BK399)</f>
        <v>0</v>
      </c>
    </row>
    <row r="394" s="2" customFormat="1" ht="16.5" customHeight="1">
      <c r="A394" s="39"/>
      <c r="B394" s="40"/>
      <c r="C394" s="219" t="s">
        <v>427</v>
      </c>
      <c r="D394" s="219" t="s">
        <v>170</v>
      </c>
      <c r="E394" s="220" t="s">
        <v>428</v>
      </c>
      <c r="F394" s="221" t="s">
        <v>429</v>
      </c>
      <c r="G394" s="222" t="s">
        <v>398</v>
      </c>
      <c r="H394" s="223">
        <v>6.5209999999999999</v>
      </c>
      <c r="I394" s="224"/>
      <c r="J394" s="225">
        <f>ROUND(I394*H394,2)</f>
        <v>0</v>
      </c>
      <c r="K394" s="221" t="s">
        <v>174</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175</v>
      </c>
      <c r="AT394" s="230" t="s">
        <v>170</v>
      </c>
      <c r="AU394" s="230" t="s">
        <v>87</v>
      </c>
      <c r="AY394" s="18" t="s">
        <v>167</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175</v>
      </c>
      <c r="BM394" s="230" t="s">
        <v>430</v>
      </c>
    </row>
    <row r="395" s="2" customFormat="1">
      <c r="A395" s="39"/>
      <c r="B395" s="40"/>
      <c r="C395" s="41"/>
      <c r="D395" s="232" t="s">
        <v>177</v>
      </c>
      <c r="E395" s="41"/>
      <c r="F395" s="233" t="s">
        <v>431</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177</v>
      </c>
      <c r="AU395" s="18" t="s">
        <v>87</v>
      </c>
    </row>
    <row r="396" s="2" customFormat="1">
      <c r="A396" s="39"/>
      <c r="B396" s="40"/>
      <c r="C396" s="41"/>
      <c r="D396" s="232" t="s">
        <v>179</v>
      </c>
      <c r="E396" s="41"/>
      <c r="F396" s="236" t="s">
        <v>432</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179</v>
      </c>
      <c r="AU396" s="18" t="s">
        <v>87</v>
      </c>
    </row>
    <row r="397" s="2" customFormat="1" ht="24" customHeight="1">
      <c r="A397" s="39"/>
      <c r="B397" s="40"/>
      <c r="C397" s="219" t="s">
        <v>433</v>
      </c>
      <c r="D397" s="219" t="s">
        <v>170</v>
      </c>
      <c r="E397" s="220" t="s">
        <v>434</v>
      </c>
      <c r="F397" s="221" t="s">
        <v>435</v>
      </c>
      <c r="G397" s="222" t="s">
        <v>398</v>
      </c>
      <c r="H397" s="223">
        <v>6.5209999999999999</v>
      </c>
      <c r="I397" s="224"/>
      <c r="J397" s="225">
        <f>ROUND(I397*H397,2)</f>
        <v>0</v>
      </c>
      <c r="K397" s="221" t="s">
        <v>174</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175</v>
      </c>
      <c r="AT397" s="230" t="s">
        <v>170</v>
      </c>
      <c r="AU397" s="230" t="s">
        <v>87</v>
      </c>
      <c r="AY397" s="18" t="s">
        <v>167</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175</v>
      </c>
      <c r="BM397" s="230" t="s">
        <v>436</v>
      </c>
    </row>
    <row r="398" s="2" customFormat="1">
      <c r="A398" s="39"/>
      <c r="B398" s="40"/>
      <c r="C398" s="41"/>
      <c r="D398" s="232" t="s">
        <v>177</v>
      </c>
      <c r="E398" s="41"/>
      <c r="F398" s="233" t="s">
        <v>437</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177</v>
      </c>
      <c r="AU398" s="18" t="s">
        <v>87</v>
      </c>
    </row>
    <row r="399" s="2" customFormat="1">
      <c r="A399" s="39"/>
      <c r="B399" s="40"/>
      <c r="C399" s="41"/>
      <c r="D399" s="232" t="s">
        <v>179</v>
      </c>
      <c r="E399" s="41"/>
      <c r="F399" s="236" t="s">
        <v>432</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179</v>
      </c>
      <c r="AU399" s="18" t="s">
        <v>87</v>
      </c>
    </row>
    <row r="400" s="12" customFormat="1" ht="25.92" customHeight="1">
      <c r="A400" s="12"/>
      <c r="B400" s="203"/>
      <c r="C400" s="204"/>
      <c r="D400" s="205" t="s">
        <v>76</v>
      </c>
      <c r="E400" s="206" t="s">
        <v>438</v>
      </c>
      <c r="F400" s="206" t="s">
        <v>439</v>
      </c>
      <c r="G400" s="204"/>
      <c r="H400" s="204"/>
      <c r="I400" s="207"/>
      <c r="J400" s="208">
        <f>BK400</f>
        <v>0</v>
      </c>
      <c r="K400" s="204"/>
      <c r="L400" s="209"/>
      <c r="M400" s="210"/>
      <c r="N400" s="211"/>
      <c r="O400" s="211"/>
      <c r="P400" s="212">
        <f>P401+P410+P430+P470+P546+P594+P622+P632+P647+P683+P704+P724+P791+P799+P876+P884+P952+P960+P1033+P1054</f>
        <v>0</v>
      </c>
      <c r="Q400" s="211"/>
      <c r="R400" s="212">
        <f>R401+R410+R430+R470+R546+R594+R622+R632+R647+R683+R704+R724+R791+R799+R876+R884+R952+R960+R1033+R1054</f>
        <v>2.0498802799999996</v>
      </c>
      <c r="S400" s="211"/>
      <c r="T400" s="213">
        <f>T401+T410+T430+T470+T546+T594+T622+T632+T647+T683+T704+T724+T791+T799+T876+T884+T952+T960+T1033+T1054</f>
        <v>0.87664828000000006</v>
      </c>
      <c r="U400" s="12"/>
      <c r="V400" s="12"/>
      <c r="W400" s="12"/>
      <c r="X400" s="12"/>
      <c r="Y400" s="12"/>
      <c r="Z400" s="12"/>
      <c r="AA400" s="12"/>
      <c r="AB400" s="12"/>
      <c r="AC400" s="12"/>
      <c r="AD400" s="12"/>
      <c r="AE400" s="12"/>
      <c r="AR400" s="214" t="s">
        <v>87</v>
      </c>
      <c r="AT400" s="215" t="s">
        <v>76</v>
      </c>
      <c r="AU400" s="215" t="s">
        <v>77</v>
      </c>
      <c r="AY400" s="214" t="s">
        <v>167</v>
      </c>
      <c r="BK400" s="216">
        <f>BK401+BK410+BK430+BK470+BK546+BK594+BK622+BK632+BK647+BK683+BK704+BK724+BK791+BK799+BK876+BK884+BK952+BK960+BK1033+BK1054</f>
        <v>0</v>
      </c>
    </row>
    <row r="401" s="12" customFormat="1" ht="22.8" customHeight="1">
      <c r="A401" s="12"/>
      <c r="B401" s="203"/>
      <c r="C401" s="204"/>
      <c r="D401" s="205" t="s">
        <v>76</v>
      </c>
      <c r="E401" s="217" t="s">
        <v>440</v>
      </c>
      <c r="F401" s="217" t="s">
        <v>441</v>
      </c>
      <c r="G401" s="204"/>
      <c r="H401" s="204"/>
      <c r="I401" s="207"/>
      <c r="J401" s="218">
        <f>BK401</f>
        <v>0</v>
      </c>
      <c r="K401" s="204"/>
      <c r="L401" s="209"/>
      <c r="M401" s="210"/>
      <c r="N401" s="211"/>
      <c r="O401" s="211"/>
      <c r="P401" s="212">
        <f>SUM(P402:P409)</f>
        <v>0</v>
      </c>
      <c r="Q401" s="211"/>
      <c r="R401" s="212">
        <f>SUM(R402:R409)</f>
        <v>0.010169999999999999</v>
      </c>
      <c r="S401" s="211"/>
      <c r="T401" s="213">
        <f>SUM(T402:T409)</f>
        <v>0</v>
      </c>
      <c r="U401" s="12"/>
      <c r="V401" s="12"/>
      <c r="W401" s="12"/>
      <c r="X401" s="12"/>
      <c r="Y401" s="12"/>
      <c r="Z401" s="12"/>
      <c r="AA401" s="12"/>
      <c r="AB401" s="12"/>
      <c r="AC401" s="12"/>
      <c r="AD401" s="12"/>
      <c r="AE401" s="12"/>
      <c r="AR401" s="214" t="s">
        <v>87</v>
      </c>
      <c r="AT401" s="215" t="s">
        <v>76</v>
      </c>
      <c r="AU401" s="215" t="s">
        <v>85</v>
      </c>
      <c r="AY401" s="214" t="s">
        <v>167</v>
      </c>
      <c r="BK401" s="216">
        <f>SUM(BK402:BK409)</f>
        <v>0</v>
      </c>
    </row>
    <row r="402" s="2" customFormat="1" ht="24" customHeight="1">
      <c r="A402" s="39"/>
      <c r="B402" s="40"/>
      <c r="C402" s="219" t="s">
        <v>442</v>
      </c>
      <c r="D402" s="219" t="s">
        <v>170</v>
      </c>
      <c r="E402" s="220" t="s">
        <v>443</v>
      </c>
      <c r="F402" s="221" t="s">
        <v>444</v>
      </c>
      <c r="G402" s="222" t="s">
        <v>173</v>
      </c>
      <c r="H402" s="223">
        <v>2.25</v>
      </c>
      <c r="I402" s="224"/>
      <c r="J402" s="225">
        <f>ROUND(I402*H402,2)</f>
        <v>0</v>
      </c>
      <c r="K402" s="221" t="s">
        <v>174</v>
      </c>
      <c r="L402" s="45"/>
      <c r="M402" s="226" t="s">
        <v>40</v>
      </c>
      <c r="N402" s="227" t="s">
        <v>48</v>
      </c>
      <c r="O402" s="85"/>
      <c r="P402" s="228">
        <f>O402*H402</f>
        <v>0</v>
      </c>
      <c r="Q402" s="228">
        <v>0.0045199999999999997</v>
      </c>
      <c r="R402" s="228">
        <f>Q402*H402</f>
        <v>0.010169999999999999</v>
      </c>
      <c r="S402" s="228">
        <v>0</v>
      </c>
      <c r="T402" s="229">
        <f>S402*H402</f>
        <v>0</v>
      </c>
      <c r="U402" s="39"/>
      <c r="V402" s="39"/>
      <c r="W402" s="39"/>
      <c r="X402" s="39"/>
      <c r="Y402" s="39"/>
      <c r="Z402" s="39"/>
      <c r="AA402" s="39"/>
      <c r="AB402" s="39"/>
      <c r="AC402" s="39"/>
      <c r="AD402" s="39"/>
      <c r="AE402" s="39"/>
      <c r="AR402" s="230" t="s">
        <v>301</v>
      </c>
      <c r="AT402" s="230" t="s">
        <v>170</v>
      </c>
      <c r="AU402" s="230" t="s">
        <v>87</v>
      </c>
      <c r="AY402" s="18" t="s">
        <v>167</v>
      </c>
      <c r="BE402" s="231">
        <f>IF(N402="základní",J402,0)</f>
        <v>0</v>
      </c>
      <c r="BF402" s="231">
        <f>IF(N402="snížená",J402,0)</f>
        <v>0</v>
      </c>
      <c r="BG402" s="231">
        <f>IF(N402="zákl. přenesená",J402,0)</f>
        <v>0</v>
      </c>
      <c r="BH402" s="231">
        <f>IF(N402="sníž. přenesená",J402,0)</f>
        <v>0</v>
      </c>
      <c r="BI402" s="231">
        <f>IF(N402="nulová",J402,0)</f>
        <v>0</v>
      </c>
      <c r="BJ402" s="18" t="s">
        <v>85</v>
      </c>
      <c r="BK402" s="231">
        <f>ROUND(I402*H402,2)</f>
        <v>0</v>
      </c>
      <c r="BL402" s="18" t="s">
        <v>301</v>
      </c>
      <c r="BM402" s="230" t="s">
        <v>445</v>
      </c>
    </row>
    <row r="403" s="2" customFormat="1">
      <c r="A403" s="39"/>
      <c r="B403" s="40"/>
      <c r="C403" s="41"/>
      <c r="D403" s="232" t="s">
        <v>177</v>
      </c>
      <c r="E403" s="41"/>
      <c r="F403" s="233" t="s">
        <v>446</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177</v>
      </c>
      <c r="AU403" s="18" t="s">
        <v>87</v>
      </c>
    </row>
    <row r="404" s="13" customFormat="1">
      <c r="A404" s="13"/>
      <c r="B404" s="237"/>
      <c r="C404" s="238"/>
      <c r="D404" s="232" t="s">
        <v>181</v>
      </c>
      <c r="E404" s="239" t="s">
        <v>40</v>
      </c>
      <c r="F404" s="240" t="s">
        <v>206</v>
      </c>
      <c r="G404" s="238"/>
      <c r="H404" s="239" t="s">
        <v>40</v>
      </c>
      <c r="I404" s="241"/>
      <c r="J404" s="238"/>
      <c r="K404" s="238"/>
      <c r="L404" s="242"/>
      <c r="M404" s="243"/>
      <c r="N404" s="244"/>
      <c r="O404" s="244"/>
      <c r="P404" s="244"/>
      <c r="Q404" s="244"/>
      <c r="R404" s="244"/>
      <c r="S404" s="244"/>
      <c r="T404" s="245"/>
      <c r="U404" s="13"/>
      <c r="V404" s="13"/>
      <c r="W404" s="13"/>
      <c r="X404" s="13"/>
      <c r="Y404" s="13"/>
      <c r="Z404" s="13"/>
      <c r="AA404" s="13"/>
      <c r="AB404" s="13"/>
      <c r="AC404" s="13"/>
      <c r="AD404" s="13"/>
      <c r="AE404" s="13"/>
      <c r="AT404" s="246" t="s">
        <v>181</v>
      </c>
      <c r="AU404" s="246" t="s">
        <v>87</v>
      </c>
      <c r="AV404" s="13" t="s">
        <v>85</v>
      </c>
      <c r="AW404" s="13" t="s">
        <v>38</v>
      </c>
      <c r="AX404" s="13" t="s">
        <v>77</v>
      </c>
      <c r="AY404" s="246" t="s">
        <v>167</v>
      </c>
    </row>
    <row r="405" s="14" customFormat="1">
      <c r="A405" s="14"/>
      <c r="B405" s="247"/>
      <c r="C405" s="248"/>
      <c r="D405" s="232" t="s">
        <v>181</v>
      </c>
      <c r="E405" s="249" t="s">
        <v>40</v>
      </c>
      <c r="F405" s="250" t="s">
        <v>1317</v>
      </c>
      <c r="G405" s="248"/>
      <c r="H405" s="251">
        <v>2.25</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181</v>
      </c>
      <c r="AU405" s="257" t="s">
        <v>87</v>
      </c>
      <c r="AV405" s="14" t="s">
        <v>87</v>
      </c>
      <c r="AW405" s="14" t="s">
        <v>38</v>
      </c>
      <c r="AX405" s="14" t="s">
        <v>77</v>
      </c>
      <c r="AY405" s="257" t="s">
        <v>167</v>
      </c>
    </row>
    <row r="406" s="15" customFormat="1">
      <c r="A406" s="15"/>
      <c r="B406" s="258"/>
      <c r="C406" s="259"/>
      <c r="D406" s="232" t="s">
        <v>181</v>
      </c>
      <c r="E406" s="260" t="s">
        <v>40</v>
      </c>
      <c r="F406" s="261" t="s">
        <v>184</v>
      </c>
      <c r="G406" s="259"/>
      <c r="H406" s="262">
        <v>2.25</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181</v>
      </c>
      <c r="AU406" s="268" t="s">
        <v>87</v>
      </c>
      <c r="AV406" s="15" t="s">
        <v>175</v>
      </c>
      <c r="AW406" s="15" t="s">
        <v>38</v>
      </c>
      <c r="AX406" s="15" t="s">
        <v>85</v>
      </c>
      <c r="AY406" s="268" t="s">
        <v>167</v>
      </c>
    </row>
    <row r="407" s="2" customFormat="1" ht="24" customHeight="1">
      <c r="A407" s="39"/>
      <c r="B407" s="40"/>
      <c r="C407" s="219" t="s">
        <v>447</v>
      </c>
      <c r="D407" s="219" t="s">
        <v>170</v>
      </c>
      <c r="E407" s="220" t="s">
        <v>448</v>
      </c>
      <c r="F407" s="221" t="s">
        <v>449</v>
      </c>
      <c r="G407" s="222" t="s">
        <v>398</v>
      </c>
      <c r="H407" s="223">
        <v>0.01</v>
      </c>
      <c r="I407" s="224"/>
      <c r="J407" s="225">
        <f>ROUND(I407*H407,2)</f>
        <v>0</v>
      </c>
      <c r="K407" s="221" t="s">
        <v>174</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301</v>
      </c>
      <c r="AT407" s="230" t="s">
        <v>170</v>
      </c>
      <c r="AU407" s="230" t="s">
        <v>87</v>
      </c>
      <c r="AY407" s="18" t="s">
        <v>167</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301</v>
      </c>
      <c r="BM407" s="230" t="s">
        <v>450</v>
      </c>
    </row>
    <row r="408" s="2" customFormat="1">
      <c r="A408" s="39"/>
      <c r="B408" s="40"/>
      <c r="C408" s="41"/>
      <c r="D408" s="232" t="s">
        <v>177</v>
      </c>
      <c r="E408" s="41"/>
      <c r="F408" s="233" t="s">
        <v>451</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177</v>
      </c>
      <c r="AU408" s="18" t="s">
        <v>87</v>
      </c>
    </row>
    <row r="409" s="2" customFormat="1">
      <c r="A409" s="39"/>
      <c r="B409" s="40"/>
      <c r="C409" s="41"/>
      <c r="D409" s="232" t="s">
        <v>179</v>
      </c>
      <c r="E409" s="41"/>
      <c r="F409" s="236" t="s">
        <v>452</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179</v>
      </c>
      <c r="AU409" s="18" t="s">
        <v>87</v>
      </c>
    </row>
    <row r="410" s="12" customFormat="1" ht="22.8" customHeight="1">
      <c r="A410" s="12"/>
      <c r="B410" s="203"/>
      <c r="C410" s="204"/>
      <c r="D410" s="205" t="s">
        <v>76</v>
      </c>
      <c r="E410" s="217" t="s">
        <v>453</v>
      </c>
      <c r="F410" s="217" t="s">
        <v>454</v>
      </c>
      <c r="G410" s="204"/>
      <c r="H410" s="204"/>
      <c r="I410" s="207"/>
      <c r="J410" s="218">
        <f>BK410</f>
        <v>0</v>
      </c>
      <c r="K410" s="204"/>
      <c r="L410" s="209"/>
      <c r="M410" s="210"/>
      <c r="N410" s="211"/>
      <c r="O410" s="211"/>
      <c r="P410" s="212">
        <f>SUM(P411:P429)</f>
        <v>0</v>
      </c>
      <c r="Q410" s="211"/>
      <c r="R410" s="212">
        <f>SUM(R411:R429)</f>
        <v>0.032949599999999996</v>
      </c>
      <c r="S410" s="211"/>
      <c r="T410" s="213">
        <f>SUM(T411:T429)</f>
        <v>0</v>
      </c>
      <c r="U410" s="12"/>
      <c r="V410" s="12"/>
      <c r="W410" s="12"/>
      <c r="X410" s="12"/>
      <c r="Y410" s="12"/>
      <c r="Z410" s="12"/>
      <c r="AA410" s="12"/>
      <c r="AB410" s="12"/>
      <c r="AC410" s="12"/>
      <c r="AD410" s="12"/>
      <c r="AE410" s="12"/>
      <c r="AR410" s="214" t="s">
        <v>87</v>
      </c>
      <c r="AT410" s="215" t="s">
        <v>76</v>
      </c>
      <c r="AU410" s="215" t="s">
        <v>85</v>
      </c>
      <c r="AY410" s="214" t="s">
        <v>167</v>
      </c>
      <c r="BK410" s="216">
        <f>SUM(BK411:BK429)</f>
        <v>0</v>
      </c>
    </row>
    <row r="411" s="2" customFormat="1" ht="24" customHeight="1">
      <c r="A411" s="39"/>
      <c r="B411" s="40"/>
      <c r="C411" s="219" t="s">
        <v>455</v>
      </c>
      <c r="D411" s="219" t="s">
        <v>170</v>
      </c>
      <c r="E411" s="220" t="s">
        <v>456</v>
      </c>
      <c r="F411" s="221" t="s">
        <v>457</v>
      </c>
      <c r="G411" s="222" t="s">
        <v>173</v>
      </c>
      <c r="H411" s="223">
        <v>26.920000000000002</v>
      </c>
      <c r="I411" s="224"/>
      <c r="J411" s="225">
        <f>ROUND(I411*H411,2)</f>
        <v>0</v>
      </c>
      <c r="K411" s="221" t="s">
        <v>458</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301</v>
      </c>
      <c r="AT411" s="230" t="s">
        <v>170</v>
      </c>
      <c r="AU411" s="230" t="s">
        <v>87</v>
      </c>
      <c r="AY411" s="18" t="s">
        <v>167</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301</v>
      </c>
      <c r="BM411" s="230" t="s">
        <v>1319</v>
      </c>
    </row>
    <row r="412" s="2" customFormat="1">
      <c r="A412" s="39"/>
      <c r="B412" s="40"/>
      <c r="C412" s="41"/>
      <c r="D412" s="232" t="s">
        <v>177</v>
      </c>
      <c r="E412" s="41"/>
      <c r="F412" s="233" t="s">
        <v>460</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177</v>
      </c>
      <c r="AU412" s="18" t="s">
        <v>87</v>
      </c>
    </row>
    <row r="413" s="2" customFormat="1">
      <c r="A413" s="39"/>
      <c r="B413" s="40"/>
      <c r="C413" s="41"/>
      <c r="D413" s="232" t="s">
        <v>179</v>
      </c>
      <c r="E413" s="41"/>
      <c r="F413" s="236" t="s">
        <v>461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179</v>
      </c>
      <c r="AU413" s="18" t="s">
        <v>87</v>
      </c>
    </row>
    <row r="414" s="13" customFormat="1">
      <c r="A414" s="13"/>
      <c r="B414" s="237"/>
      <c r="C414" s="238"/>
      <c r="D414" s="232" t="s">
        <v>181</v>
      </c>
      <c r="E414" s="239" t="s">
        <v>40</v>
      </c>
      <c r="F414" s="240" t="s">
        <v>203</v>
      </c>
      <c r="G414" s="238"/>
      <c r="H414" s="239" t="s">
        <v>40</v>
      </c>
      <c r="I414" s="241"/>
      <c r="J414" s="238"/>
      <c r="K414" s="238"/>
      <c r="L414" s="242"/>
      <c r="M414" s="243"/>
      <c r="N414" s="244"/>
      <c r="O414" s="244"/>
      <c r="P414" s="244"/>
      <c r="Q414" s="244"/>
      <c r="R414" s="244"/>
      <c r="S414" s="244"/>
      <c r="T414" s="245"/>
      <c r="U414" s="13"/>
      <c r="V414" s="13"/>
      <c r="W414" s="13"/>
      <c r="X414" s="13"/>
      <c r="Y414" s="13"/>
      <c r="Z414" s="13"/>
      <c r="AA414" s="13"/>
      <c r="AB414" s="13"/>
      <c r="AC414" s="13"/>
      <c r="AD414" s="13"/>
      <c r="AE414" s="13"/>
      <c r="AT414" s="246" t="s">
        <v>181</v>
      </c>
      <c r="AU414" s="246" t="s">
        <v>87</v>
      </c>
      <c r="AV414" s="13" t="s">
        <v>85</v>
      </c>
      <c r="AW414" s="13" t="s">
        <v>38</v>
      </c>
      <c r="AX414" s="13" t="s">
        <v>77</v>
      </c>
      <c r="AY414" s="246" t="s">
        <v>167</v>
      </c>
    </row>
    <row r="415" s="14" customFormat="1">
      <c r="A415" s="14"/>
      <c r="B415" s="247"/>
      <c r="C415" s="248"/>
      <c r="D415" s="232" t="s">
        <v>181</v>
      </c>
      <c r="E415" s="249" t="s">
        <v>40</v>
      </c>
      <c r="F415" s="250" t="s">
        <v>373</v>
      </c>
      <c r="G415" s="248"/>
      <c r="H415" s="251">
        <v>2.403</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181</v>
      </c>
      <c r="AU415" s="257" t="s">
        <v>87</v>
      </c>
      <c r="AV415" s="14" t="s">
        <v>87</v>
      </c>
      <c r="AW415" s="14" t="s">
        <v>38</v>
      </c>
      <c r="AX415" s="14" t="s">
        <v>77</v>
      </c>
      <c r="AY415" s="257" t="s">
        <v>167</v>
      </c>
    </row>
    <row r="416" s="14" customFormat="1">
      <c r="A416" s="14"/>
      <c r="B416" s="247"/>
      <c r="C416" s="248"/>
      <c r="D416" s="232" t="s">
        <v>181</v>
      </c>
      <c r="E416" s="249" t="s">
        <v>40</v>
      </c>
      <c r="F416" s="250" t="s">
        <v>205</v>
      </c>
      <c r="G416" s="248"/>
      <c r="H416" s="251">
        <v>0.40000000000000002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181</v>
      </c>
      <c r="AU416" s="257" t="s">
        <v>87</v>
      </c>
      <c r="AV416" s="14" t="s">
        <v>87</v>
      </c>
      <c r="AW416" s="14" t="s">
        <v>38</v>
      </c>
      <c r="AX416" s="14" t="s">
        <v>77</v>
      </c>
      <c r="AY416" s="257" t="s">
        <v>167</v>
      </c>
    </row>
    <row r="417" s="13" customFormat="1">
      <c r="A417" s="13"/>
      <c r="B417" s="237"/>
      <c r="C417" s="238"/>
      <c r="D417" s="232" t="s">
        <v>181</v>
      </c>
      <c r="E417" s="239" t="s">
        <v>40</v>
      </c>
      <c r="F417" s="240" t="s">
        <v>206</v>
      </c>
      <c r="G417" s="238"/>
      <c r="H417" s="239" t="s">
        <v>40</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181</v>
      </c>
      <c r="AU417" s="246" t="s">
        <v>87</v>
      </c>
      <c r="AV417" s="13" t="s">
        <v>85</v>
      </c>
      <c r="AW417" s="13" t="s">
        <v>38</v>
      </c>
      <c r="AX417" s="13" t="s">
        <v>77</v>
      </c>
      <c r="AY417" s="246" t="s">
        <v>167</v>
      </c>
    </row>
    <row r="418" s="14" customFormat="1">
      <c r="A418" s="14"/>
      <c r="B418" s="247"/>
      <c r="C418" s="248"/>
      <c r="D418" s="232" t="s">
        <v>181</v>
      </c>
      <c r="E418" s="249" t="s">
        <v>40</v>
      </c>
      <c r="F418" s="250" t="s">
        <v>374</v>
      </c>
      <c r="G418" s="248"/>
      <c r="H418" s="251">
        <v>2.2480000000000002</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181</v>
      </c>
      <c r="AU418" s="257" t="s">
        <v>87</v>
      </c>
      <c r="AV418" s="14" t="s">
        <v>87</v>
      </c>
      <c r="AW418" s="14" t="s">
        <v>38</v>
      </c>
      <c r="AX418" s="14" t="s">
        <v>77</v>
      </c>
      <c r="AY418" s="257" t="s">
        <v>167</v>
      </c>
    </row>
    <row r="419" s="13" customFormat="1">
      <c r="A419" s="13"/>
      <c r="B419" s="237"/>
      <c r="C419" s="238"/>
      <c r="D419" s="232" t="s">
        <v>181</v>
      </c>
      <c r="E419" s="239" t="s">
        <v>40</v>
      </c>
      <c r="F419" s="240" t="s">
        <v>208</v>
      </c>
      <c r="G419" s="238"/>
      <c r="H419" s="239" t="s">
        <v>40</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181</v>
      </c>
      <c r="AU419" s="246" t="s">
        <v>87</v>
      </c>
      <c r="AV419" s="13" t="s">
        <v>85</v>
      </c>
      <c r="AW419" s="13" t="s">
        <v>38</v>
      </c>
      <c r="AX419" s="13" t="s">
        <v>77</v>
      </c>
      <c r="AY419" s="246" t="s">
        <v>167</v>
      </c>
    </row>
    <row r="420" s="14" customFormat="1">
      <c r="A420" s="14"/>
      <c r="B420" s="247"/>
      <c r="C420" s="248"/>
      <c r="D420" s="232" t="s">
        <v>181</v>
      </c>
      <c r="E420" s="249" t="s">
        <v>40</v>
      </c>
      <c r="F420" s="250" t="s">
        <v>1311</v>
      </c>
      <c r="G420" s="248"/>
      <c r="H420" s="251">
        <v>13.612</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181</v>
      </c>
      <c r="AU420" s="257" t="s">
        <v>87</v>
      </c>
      <c r="AV420" s="14" t="s">
        <v>87</v>
      </c>
      <c r="AW420" s="14" t="s">
        <v>38</v>
      </c>
      <c r="AX420" s="14" t="s">
        <v>77</v>
      </c>
      <c r="AY420" s="257" t="s">
        <v>167</v>
      </c>
    </row>
    <row r="421" s="13" customFormat="1">
      <c r="A421" s="13"/>
      <c r="B421" s="237"/>
      <c r="C421" s="238"/>
      <c r="D421" s="232" t="s">
        <v>181</v>
      </c>
      <c r="E421" s="239" t="s">
        <v>40</v>
      </c>
      <c r="F421" s="240" t="s">
        <v>210</v>
      </c>
      <c r="G421" s="238"/>
      <c r="H421" s="239" t="s">
        <v>40</v>
      </c>
      <c r="I421" s="241"/>
      <c r="J421" s="238"/>
      <c r="K421" s="238"/>
      <c r="L421" s="242"/>
      <c r="M421" s="243"/>
      <c r="N421" s="244"/>
      <c r="O421" s="244"/>
      <c r="P421" s="244"/>
      <c r="Q421" s="244"/>
      <c r="R421" s="244"/>
      <c r="S421" s="244"/>
      <c r="T421" s="245"/>
      <c r="U421" s="13"/>
      <c r="V421" s="13"/>
      <c r="W421" s="13"/>
      <c r="X421" s="13"/>
      <c r="Y421" s="13"/>
      <c r="Z421" s="13"/>
      <c r="AA421" s="13"/>
      <c r="AB421" s="13"/>
      <c r="AC421" s="13"/>
      <c r="AD421" s="13"/>
      <c r="AE421" s="13"/>
      <c r="AT421" s="246" t="s">
        <v>181</v>
      </c>
      <c r="AU421" s="246" t="s">
        <v>87</v>
      </c>
      <c r="AV421" s="13" t="s">
        <v>85</v>
      </c>
      <c r="AW421" s="13" t="s">
        <v>38</v>
      </c>
      <c r="AX421" s="13" t="s">
        <v>77</v>
      </c>
      <c r="AY421" s="246" t="s">
        <v>167</v>
      </c>
    </row>
    <row r="422" s="14" customFormat="1">
      <c r="A422" s="14"/>
      <c r="B422" s="247"/>
      <c r="C422" s="248"/>
      <c r="D422" s="232" t="s">
        <v>181</v>
      </c>
      <c r="E422" s="249" t="s">
        <v>40</v>
      </c>
      <c r="F422" s="250" t="s">
        <v>1312</v>
      </c>
      <c r="G422" s="248"/>
      <c r="H422" s="251">
        <v>8.2569999999999997</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181</v>
      </c>
      <c r="AU422" s="257" t="s">
        <v>87</v>
      </c>
      <c r="AV422" s="14" t="s">
        <v>87</v>
      </c>
      <c r="AW422" s="14" t="s">
        <v>38</v>
      </c>
      <c r="AX422" s="14" t="s">
        <v>77</v>
      </c>
      <c r="AY422" s="257" t="s">
        <v>167</v>
      </c>
    </row>
    <row r="423" s="15" customFormat="1">
      <c r="A423" s="15"/>
      <c r="B423" s="258"/>
      <c r="C423" s="259"/>
      <c r="D423" s="232" t="s">
        <v>181</v>
      </c>
      <c r="E423" s="260" t="s">
        <v>40</v>
      </c>
      <c r="F423" s="261" t="s">
        <v>184</v>
      </c>
      <c r="G423" s="259"/>
      <c r="H423" s="262">
        <v>26.920000000000002</v>
      </c>
      <c r="I423" s="263"/>
      <c r="J423" s="259"/>
      <c r="K423" s="259"/>
      <c r="L423" s="264"/>
      <c r="M423" s="265"/>
      <c r="N423" s="266"/>
      <c r="O423" s="266"/>
      <c r="P423" s="266"/>
      <c r="Q423" s="266"/>
      <c r="R423" s="266"/>
      <c r="S423" s="266"/>
      <c r="T423" s="267"/>
      <c r="U423" s="15"/>
      <c r="V423" s="15"/>
      <c r="W423" s="15"/>
      <c r="X423" s="15"/>
      <c r="Y423" s="15"/>
      <c r="Z423" s="15"/>
      <c r="AA423" s="15"/>
      <c r="AB423" s="15"/>
      <c r="AC423" s="15"/>
      <c r="AD423" s="15"/>
      <c r="AE423" s="15"/>
      <c r="AT423" s="268" t="s">
        <v>181</v>
      </c>
      <c r="AU423" s="268" t="s">
        <v>87</v>
      </c>
      <c r="AV423" s="15" t="s">
        <v>175</v>
      </c>
      <c r="AW423" s="15" t="s">
        <v>38</v>
      </c>
      <c r="AX423" s="15" t="s">
        <v>85</v>
      </c>
      <c r="AY423" s="268" t="s">
        <v>167</v>
      </c>
    </row>
    <row r="424" s="2" customFormat="1" ht="24" customHeight="1">
      <c r="A424" s="39"/>
      <c r="B424" s="40"/>
      <c r="C424" s="269" t="s">
        <v>462</v>
      </c>
      <c r="D424" s="269" t="s">
        <v>297</v>
      </c>
      <c r="E424" s="270" t="s">
        <v>463</v>
      </c>
      <c r="F424" s="271" t="s">
        <v>464</v>
      </c>
      <c r="G424" s="272" t="s">
        <v>173</v>
      </c>
      <c r="H424" s="273">
        <v>27.457999999999998</v>
      </c>
      <c r="I424" s="274"/>
      <c r="J424" s="275">
        <f>ROUND(I424*H424,2)</f>
        <v>0</v>
      </c>
      <c r="K424" s="271" t="s">
        <v>174</v>
      </c>
      <c r="L424" s="276"/>
      <c r="M424" s="277" t="s">
        <v>40</v>
      </c>
      <c r="N424" s="278" t="s">
        <v>48</v>
      </c>
      <c r="O424" s="85"/>
      <c r="P424" s="228">
        <f>O424*H424</f>
        <v>0</v>
      </c>
      <c r="Q424" s="228">
        <v>0.0011999999999999999</v>
      </c>
      <c r="R424" s="228">
        <f>Q424*H424</f>
        <v>0.032949599999999996</v>
      </c>
      <c r="S424" s="228">
        <v>0</v>
      </c>
      <c r="T424" s="229">
        <f>S424*H424</f>
        <v>0</v>
      </c>
      <c r="U424" s="39"/>
      <c r="V424" s="39"/>
      <c r="W424" s="39"/>
      <c r="X424" s="39"/>
      <c r="Y424" s="39"/>
      <c r="Z424" s="39"/>
      <c r="AA424" s="39"/>
      <c r="AB424" s="39"/>
      <c r="AC424" s="39"/>
      <c r="AD424" s="39"/>
      <c r="AE424" s="39"/>
      <c r="AR424" s="230" t="s">
        <v>407</v>
      </c>
      <c r="AT424" s="230" t="s">
        <v>297</v>
      </c>
      <c r="AU424" s="230" t="s">
        <v>87</v>
      </c>
      <c r="AY424" s="18" t="s">
        <v>167</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301</v>
      </c>
      <c r="BM424" s="230" t="s">
        <v>1320</v>
      </c>
    </row>
    <row r="425" s="2" customFormat="1">
      <c r="A425" s="39"/>
      <c r="B425" s="40"/>
      <c r="C425" s="41"/>
      <c r="D425" s="232" t="s">
        <v>177</v>
      </c>
      <c r="E425" s="41"/>
      <c r="F425" s="233" t="s">
        <v>464</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177</v>
      </c>
      <c r="AU425" s="18" t="s">
        <v>87</v>
      </c>
    </row>
    <row r="426" s="14" customFormat="1">
      <c r="A426" s="14"/>
      <c r="B426" s="247"/>
      <c r="C426" s="248"/>
      <c r="D426" s="232" t="s">
        <v>181</v>
      </c>
      <c r="E426" s="248"/>
      <c r="F426" s="250" t="s">
        <v>1321</v>
      </c>
      <c r="G426" s="248"/>
      <c r="H426" s="251">
        <v>27.457999999999998</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181</v>
      </c>
      <c r="AU426" s="257" t="s">
        <v>87</v>
      </c>
      <c r="AV426" s="14" t="s">
        <v>87</v>
      </c>
      <c r="AW426" s="14" t="s">
        <v>4</v>
      </c>
      <c r="AX426" s="14" t="s">
        <v>85</v>
      </c>
      <c r="AY426" s="257" t="s">
        <v>167</v>
      </c>
    </row>
    <row r="427" s="2" customFormat="1" ht="24" customHeight="1">
      <c r="A427" s="39"/>
      <c r="B427" s="40"/>
      <c r="C427" s="219" t="s">
        <v>467</v>
      </c>
      <c r="D427" s="219" t="s">
        <v>170</v>
      </c>
      <c r="E427" s="220" t="s">
        <v>468</v>
      </c>
      <c r="F427" s="221" t="s">
        <v>469</v>
      </c>
      <c r="G427" s="222" t="s">
        <v>398</v>
      </c>
      <c r="H427" s="223">
        <v>0.033000000000000002</v>
      </c>
      <c r="I427" s="224"/>
      <c r="J427" s="225">
        <f>ROUND(I427*H427,2)</f>
        <v>0</v>
      </c>
      <c r="K427" s="221" t="s">
        <v>174</v>
      </c>
      <c r="L427" s="45"/>
      <c r="M427" s="226" t="s">
        <v>40</v>
      </c>
      <c r="N427" s="227" t="s">
        <v>48</v>
      </c>
      <c r="O427" s="85"/>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301</v>
      </c>
      <c r="AT427" s="230" t="s">
        <v>170</v>
      </c>
      <c r="AU427" s="230" t="s">
        <v>87</v>
      </c>
      <c r="AY427" s="18" t="s">
        <v>167</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301</v>
      </c>
      <c r="BM427" s="230" t="s">
        <v>1322</v>
      </c>
    </row>
    <row r="428" s="2" customFormat="1">
      <c r="A428" s="39"/>
      <c r="B428" s="40"/>
      <c r="C428" s="41"/>
      <c r="D428" s="232" t="s">
        <v>177</v>
      </c>
      <c r="E428" s="41"/>
      <c r="F428" s="233" t="s">
        <v>471</v>
      </c>
      <c r="G428" s="41"/>
      <c r="H428" s="41"/>
      <c r="I428" s="137"/>
      <c r="J428" s="41"/>
      <c r="K428" s="41"/>
      <c r="L428" s="45"/>
      <c r="M428" s="234"/>
      <c r="N428" s="235"/>
      <c r="O428" s="85"/>
      <c r="P428" s="85"/>
      <c r="Q428" s="85"/>
      <c r="R428" s="85"/>
      <c r="S428" s="85"/>
      <c r="T428" s="86"/>
      <c r="U428" s="39"/>
      <c r="V428" s="39"/>
      <c r="W428" s="39"/>
      <c r="X428" s="39"/>
      <c r="Y428" s="39"/>
      <c r="Z428" s="39"/>
      <c r="AA428" s="39"/>
      <c r="AB428" s="39"/>
      <c r="AC428" s="39"/>
      <c r="AD428" s="39"/>
      <c r="AE428" s="39"/>
      <c r="AT428" s="18" t="s">
        <v>177</v>
      </c>
      <c r="AU428" s="18" t="s">
        <v>87</v>
      </c>
    </row>
    <row r="429" s="2" customFormat="1">
      <c r="A429" s="39"/>
      <c r="B429" s="40"/>
      <c r="C429" s="41"/>
      <c r="D429" s="232" t="s">
        <v>179</v>
      </c>
      <c r="E429" s="41"/>
      <c r="F429" s="236" t="s">
        <v>472</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179</v>
      </c>
      <c r="AU429" s="18" t="s">
        <v>87</v>
      </c>
    </row>
    <row r="430" s="12" customFormat="1" ht="22.8" customHeight="1">
      <c r="A430" s="12"/>
      <c r="B430" s="203"/>
      <c r="C430" s="204"/>
      <c r="D430" s="205" t="s">
        <v>76</v>
      </c>
      <c r="E430" s="217" t="s">
        <v>473</v>
      </c>
      <c r="F430" s="217" t="s">
        <v>474</v>
      </c>
      <c r="G430" s="204"/>
      <c r="H430" s="204"/>
      <c r="I430" s="207"/>
      <c r="J430" s="218">
        <f>BK430</f>
        <v>0</v>
      </c>
      <c r="K430" s="204"/>
      <c r="L430" s="209"/>
      <c r="M430" s="210"/>
      <c r="N430" s="211"/>
      <c r="O430" s="211"/>
      <c r="P430" s="212">
        <f>SUM(P431:P469)</f>
        <v>0</v>
      </c>
      <c r="Q430" s="211"/>
      <c r="R430" s="212">
        <f>SUM(R431:R469)</f>
        <v>0.090438000000000004</v>
      </c>
      <c r="S430" s="211"/>
      <c r="T430" s="213">
        <f>SUM(T431:T469)</f>
        <v>0.25746000000000002</v>
      </c>
      <c r="U430" s="12"/>
      <c r="V430" s="12"/>
      <c r="W430" s="12"/>
      <c r="X430" s="12"/>
      <c r="Y430" s="12"/>
      <c r="Z430" s="12"/>
      <c r="AA430" s="12"/>
      <c r="AB430" s="12"/>
      <c r="AC430" s="12"/>
      <c r="AD430" s="12"/>
      <c r="AE430" s="12"/>
      <c r="AR430" s="214" t="s">
        <v>87</v>
      </c>
      <c r="AT430" s="215" t="s">
        <v>76</v>
      </c>
      <c r="AU430" s="215" t="s">
        <v>85</v>
      </c>
      <c r="AY430" s="214" t="s">
        <v>167</v>
      </c>
      <c r="BK430" s="216">
        <f>SUM(BK431:BK469)</f>
        <v>0</v>
      </c>
    </row>
    <row r="431" s="2" customFormat="1" ht="16.5" customHeight="1">
      <c r="A431" s="39"/>
      <c r="B431" s="40"/>
      <c r="C431" s="219" t="s">
        <v>475</v>
      </c>
      <c r="D431" s="219" t="s">
        <v>170</v>
      </c>
      <c r="E431" s="220" t="s">
        <v>476</v>
      </c>
      <c r="F431" s="221" t="s">
        <v>477</v>
      </c>
      <c r="G431" s="222" t="s">
        <v>187</v>
      </c>
      <c r="H431" s="223">
        <v>8.4000000000000004</v>
      </c>
      <c r="I431" s="224"/>
      <c r="J431" s="225">
        <f>ROUND(I431*H431,2)</f>
        <v>0</v>
      </c>
      <c r="K431" s="221" t="s">
        <v>174</v>
      </c>
      <c r="L431" s="45"/>
      <c r="M431" s="226" t="s">
        <v>40</v>
      </c>
      <c r="N431" s="227" t="s">
        <v>48</v>
      </c>
      <c r="O431" s="85"/>
      <c r="P431" s="228">
        <f>O431*H431</f>
        <v>0</v>
      </c>
      <c r="Q431" s="228">
        <v>0</v>
      </c>
      <c r="R431" s="228">
        <f>Q431*H431</f>
        <v>0</v>
      </c>
      <c r="S431" s="228">
        <v>0.03065</v>
      </c>
      <c r="T431" s="229">
        <f>S431*H431</f>
        <v>0.25746000000000002</v>
      </c>
      <c r="U431" s="39"/>
      <c r="V431" s="39"/>
      <c r="W431" s="39"/>
      <c r="X431" s="39"/>
      <c r="Y431" s="39"/>
      <c r="Z431" s="39"/>
      <c r="AA431" s="39"/>
      <c r="AB431" s="39"/>
      <c r="AC431" s="39"/>
      <c r="AD431" s="39"/>
      <c r="AE431" s="39"/>
      <c r="AR431" s="230" t="s">
        <v>301</v>
      </c>
      <c r="AT431" s="230" t="s">
        <v>170</v>
      </c>
      <c r="AU431" s="230" t="s">
        <v>87</v>
      </c>
      <c r="AY431" s="18" t="s">
        <v>167</v>
      </c>
      <c r="BE431" s="231">
        <f>IF(N431="základní",J431,0)</f>
        <v>0</v>
      </c>
      <c r="BF431" s="231">
        <f>IF(N431="snížená",J431,0)</f>
        <v>0</v>
      </c>
      <c r="BG431" s="231">
        <f>IF(N431="zákl. přenesená",J431,0)</f>
        <v>0</v>
      </c>
      <c r="BH431" s="231">
        <f>IF(N431="sníž. přenesená",J431,0)</f>
        <v>0</v>
      </c>
      <c r="BI431" s="231">
        <f>IF(N431="nulová",J431,0)</f>
        <v>0</v>
      </c>
      <c r="BJ431" s="18" t="s">
        <v>85</v>
      </c>
      <c r="BK431" s="231">
        <f>ROUND(I431*H431,2)</f>
        <v>0</v>
      </c>
      <c r="BL431" s="18" t="s">
        <v>301</v>
      </c>
      <c r="BM431" s="230" t="s">
        <v>478</v>
      </c>
    </row>
    <row r="432" s="2" customFormat="1">
      <c r="A432" s="39"/>
      <c r="B432" s="40"/>
      <c r="C432" s="41"/>
      <c r="D432" s="232" t="s">
        <v>177</v>
      </c>
      <c r="E432" s="41"/>
      <c r="F432" s="233" t="s">
        <v>479</v>
      </c>
      <c r="G432" s="41"/>
      <c r="H432" s="41"/>
      <c r="I432" s="137"/>
      <c r="J432" s="41"/>
      <c r="K432" s="41"/>
      <c r="L432" s="45"/>
      <c r="M432" s="234"/>
      <c r="N432" s="235"/>
      <c r="O432" s="85"/>
      <c r="P432" s="85"/>
      <c r="Q432" s="85"/>
      <c r="R432" s="85"/>
      <c r="S432" s="85"/>
      <c r="T432" s="86"/>
      <c r="U432" s="39"/>
      <c r="V432" s="39"/>
      <c r="W432" s="39"/>
      <c r="X432" s="39"/>
      <c r="Y432" s="39"/>
      <c r="Z432" s="39"/>
      <c r="AA432" s="39"/>
      <c r="AB432" s="39"/>
      <c r="AC432" s="39"/>
      <c r="AD432" s="39"/>
      <c r="AE432" s="39"/>
      <c r="AT432" s="18" t="s">
        <v>177</v>
      </c>
      <c r="AU432" s="18" t="s">
        <v>87</v>
      </c>
    </row>
    <row r="433" s="14" customFormat="1">
      <c r="A433" s="14"/>
      <c r="B433" s="247"/>
      <c r="C433" s="248"/>
      <c r="D433" s="232" t="s">
        <v>181</v>
      </c>
      <c r="E433" s="249" t="s">
        <v>40</v>
      </c>
      <c r="F433" s="250" t="s">
        <v>480</v>
      </c>
      <c r="G433" s="248"/>
      <c r="H433" s="251">
        <v>6.4000000000000004</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181</v>
      </c>
      <c r="AU433" s="257" t="s">
        <v>87</v>
      </c>
      <c r="AV433" s="14" t="s">
        <v>87</v>
      </c>
      <c r="AW433" s="14" t="s">
        <v>38</v>
      </c>
      <c r="AX433" s="14" t="s">
        <v>77</v>
      </c>
      <c r="AY433" s="257" t="s">
        <v>167</v>
      </c>
    </row>
    <row r="434" s="14" customFormat="1">
      <c r="A434" s="14"/>
      <c r="B434" s="247"/>
      <c r="C434" s="248"/>
      <c r="D434" s="232" t="s">
        <v>181</v>
      </c>
      <c r="E434" s="249" t="s">
        <v>40</v>
      </c>
      <c r="F434" s="250" t="s">
        <v>481</v>
      </c>
      <c r="G434" s="248"/>
      <c r="H434" s="251">
        <v>0.65000000000000002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181</v>
      </c>
      <c r="AU434" s="257" t="s">
        <v>87</v>
      </c>
      <c r="AV434" s="14" t="s">
        <v>87</v>
      </c>
      <c r="AW434" s="14" t="s">
        <v>38</v>
      </c>
      <c r="AX434" s="14" t="s">
        <v>77</v>
      </c>
      <c r="AY434" s="257" t="s">
        <v>167</v>
      </c>
    </row>
    <row r="435" s="14" customFormat="1">
      <c r="A435" s="14"/>
      <c r="B435" s="247"/>
      <c r="C435" s="248"/>
      <c r="D435" s="232" t="s">
        <v>181</v>
      </c>
      <c r="E435" s="249" t="s">
        <v>40</v>
      </c>
      <c r="F435" s="250" t="s">
        <v>482</v>
      </c>
      <c r="G435" s="248"/>
      <c r="H435" s="251">
        <v>1.3500000000000001</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181</v>
      </c>
      <c r="AU435" s="257" t="s">
        <v>87</v>
      </c>
      <c r="AV435" s="14" t="s">
        <v>87</v>
      </c>
      <c r="AW435" s="14" t="s">
        <v>38</v>
      </c>
      <c r="AX435" s="14" t="s">
        <v>77</v>
      </c>
      <c r="AY435" s="257" t="s">
        <v>167</v>
      </c>
    </row>
    <row r="436" s="15" customFormat="1">
      <c r="A436" s="15"/>
      <c r="B436" s="258"/>
      <c r="C436" s="259"/>
      <c r="D436" s="232" t="s">
        <v>181</v>
      </c>
      <c r="E436" s="260" t="s">
        <v>40</v>
      </c>
      <c r="F436" s="261" t="s">
        <v>184</v>
      </c>
      <c r="G436" s="259"/>
      <c r="H436" s="262">
        <v>8.4000000000000004</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181</v>
      </c>
      <c r="AU436" s="268" t="s">
        <v>87</v>
      </c>
      <c r="AV436" s="15" t="s">
        <v>175</v>
      </c>
      <c r="AW436" s="15" t="s">
        <v>38</v>
      </c>
      <c r="AX436" s="15" t="s">
        <v>85</v>
      </c>
      <c r="AY436" s="268" t="s">
        <v>167</v>
      </c>
    </row>
    <row r="437" s="2" customFormat="1" ht="16.5" customHeight="1">
      <c r="A437" s="39"/>
      <c r="B437" s="40"/>
      <c r="C437" s="219" t="s">
        <v>483</v>
      </c>
      <c r="D437" s="219" t="s">
        <v>170</v>
      </c>
      <c r="E437" s="220" t="s">
        <v>484</v>
      </c>
      <c r="F437" s="221" t="s">
        <v>485</v>
      </c>
      <c r="G437" s="222" t="s">
        <v>187</v>
      </c>
      <c r="H437" s="223">
        <v>2.1000000000000001</v>
      </c>
      <c r="I437" s="224"/>
      <c r="J437" s="225">
        <f>ROUND(I437*H437,2)</f>
        <v>0</v>
      </c>
      <c r="K437" s="221" t="s">
        <v>174</v>
      </c>
      <c r="L437" s="45"/>
      <c r="M437" s="226" t="s">
        <v>40</v>
      </c>
      <c r="N437" s="227" t="s">
        <v>48</v>
      </c>
      <c r="O437" s="85"/>
      <c r="P437" s="228">
        <f>O437*H437</f>
        <v>0</v>
      </c>
      <c r="Q437" s="228">
        <v>0.015180000000000001</v>
      </c>
      <c r="R437" s="228">
        <f>Q437*H437</f>
        <v>0.031878000000000004</v>
      </c>
      <c r="S437" s="228">
        <v>0</v>
      </c>
      <c r="T437" s="229">
        <f>S437*H437</f>
        <v>0</v>
      </c>
      <c r="U437" s="39"/>
      <c r="V437" s="39"/>
      <c r="W437" s="39"/>
      <c r="X437" s="39"/>
      <c r="Y437" s="39"/>
      <c r="Z437" s="39"/>
      <c r="AA437" s="39"/>
      <c r="AB437" s="39"/>
      <c r="AC437" s="39"/>
      <c r="AD437" s="39"/>
      <c r="AE437" s="39"/>
      <c r="AR437" s="230" t="s">
        <v>301</v>
      </c>
      <c r="AT437" s="230" t="s">
        <v>170</v>
      </c>
      <c r="AU437" s="230" t="s">
        <v>87</v>
      </c>
      <c r="AY437" s="18" t="s">
        <v>167</v>
      </c>
      <c r="BE437" s="231">
        <f>IF(N437="základní",J437,0)</f>
        <v>0</v>
      </c>
      <c r="BF437" s="231">
        <f>IF(N437="snížená",J437,0)</f>
        <v>0</v>
      </c>
      <c r="BG437" s="231">
        <f>IF(N437="zákl. přenesená",J437,0)</f>
        <v>0</v>
      </c>
      <c r="BH437" s="231">
        <f>IF(N437="sníž. přenesená",J437,0)</f>
        <v>0</v>
      </c>
      <c r="BI437" s="231">
        <f>IF(N437="nulová",J437,0)</f>
        <v>0</v>
      </c>
      <c r="BJ437" s="18" t="s">
        <v>85</v>
      </c>
      <c r="BK437" s="231">
        <f>ROUND(I437*H437,2)</f>
        <v>0</v>
      </c>
      <c r="BL437" s="18" t="s">
        <v>301</v>
      </c>
      <c r="BM437" s="230" t="s">
        <v>486</v>
      </c>
    </row>
    <row r="438" s="2" customFormat="1">
      <c r="A438" s="39"/>
      <c r="B438" s="40"/>
      <c r="C438" s="41"/>
      <c r="D438" s="232" t="s">
        <v>177</v>
      </c>
      <c r="E438" s="41"/>
      <c r="F438" s="233" t="s">
        <v>487</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177</v>
      </c>
      <c r="AU438" s="18" t="s">
        <v>87</v>
      </c>
    </row>
    <row r="439" s="2" customFormat="1">
      <c r="A439" s="39"/>
      <c r="B439" s="40"/>
      <c r="C439" s="41"/>
      <c r="D439" s="232" t="s">
        <v>179</v>
      </c>
      <c r="E439" s="41"/>
      <c r="F439" s="236" t="s">
        <v>488</v>
      </c>
      <c r="G439" s="41"/>
      <c r="H439" s="41"/>
      <c r="I439" s="137"/>
      <c r="J439" s="41"/>
      <c r="K439" s="41"/>
      <c r="L439" s="45"/>
      <c r="M439" s="234"/>
      <c r="N439" s="235"/>
      <c r="O439" s="85"/>
      <c r="P439" s="85"/>
      <c r="Q439" s="85"/>
      <c r="R439" s="85"/>
      <c r="S439" s="85"/>
      <c r="T439" s="86"/>
      <c r="U439" s="39"/>
      <c r="V439" s="39"/>
      <c r="W439" s="39"/>
      <c r="X439" s="39"/>
      <c r="Y439" s="39"/>
      <c r="Z439" s="39"/>
      <c r="AA439" s="39"/>
      <c r="AB439" s="39"/>
      <c r="AC439" s="39"/>
      <c r="AD439" s="39"/>
      <c r="AE439" s="39"/>
      <c r="AT439" s="18" t="s">
        <v>179</v>
      </c>
      <c r="AU439" s="18" t="s">
        <v>87</v>
      </c>
    </row>
    <row r="440" s="14" customFormat="1">
      <c r="A440" s="14"/>
      <c r="B440" s="247"/>
      <c r="C440" s="248"/>
      <c r="D440" s="232" t="s">
        <v>181</v>
      </c>
      <c r="E440" s="249" t="s">
        <v>40</v>
      </c>
      <c r="F440" s="250" t="s">
        <v>481</v>
      </c>
      <c r="G440" s="248"/>
      <c r="H440" s="251">
        <v>0.65000000000000002</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181</v>
      </c>
      <c r="AU440" s="257" t="s">
        <v>87</v>
      </c>
      <c r="AV440" s="14" t="s">
        <v>87</v>
      </c>
      <c r="AW440" s="14" t="s">
        <v>38</v>
      </c>
      <c r="AX440" s="14" t="s">
        <v>77</v>
      </c>
      <c r="AY440" s="257" t="s">
        <v>167</v>
      </c>
    </row>
    <row r="441" s="14" customFormat="1">
      <c r="A441" s="14"/>
      <c r="B441" s="247"/>
      <c r="C441" s="248"/>
      <c r="D441" s="232" t="s">
        <v>181</v>
      </c>
      <c r="E441" s="249" t="s">
        <v>40</v>
      </c>
      <c r="F441" s="250" t="s">
        <v>489</v>
      </c>
      <c r="G441" s="248"/>
      <c r="H441" s="251">
        <v>1.45</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181</v>
      </c>
      <c r="AU441" s="257" t="s">
        <v>87</v>
      </c>
      <c r="AV441" s="14" t="s">
        <v>87</v>
      </c>
      <c r="AW441" s="14" t="s">
        <v>38</v>
      </c>
      <c r="AX441" s="14" t="s">
        <v>77</v>
      </c>
      <c r="AY441" s="257" t="s">
        <v>167</v>
      </c>
    </row>
    <row r="442" s="15" customFormat="1">
      <c r="A442" s="15"/>
      <c r="B442" s="258"/>
      <c r="C442" s="259"/>
      <c r="D442" s="232" t="s">
        <v>181</v>
      </c>
      <c r="E442" s="260" t="s">
        <v>40</v>
      </c>
      <c r="F442" s="261" t="s">
        <v>184</v>
      </c>
      <c r="G442" s="259"/>
      <c r="H442" s="262">
        <v>2.1000000000000001</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181</v>
      </c>
      <c r="AU442" s="268" t="s">
        <v>87</v>
      </c>
      <c r="AV442" s="15" t="s">
        <v>175</v>
      </c>
      <c r="AW442" s="15" t="s">
        <v>38</v>
      </c>
      <c r="AX442" s="15" t="s">
        <v>85</v>
      </c>
      <c r="AY442" s="268" t="s">
        <v>167</v>
      </c>
    </row>
    <row r="443" s="2" customFormat="1" ht="16.5" customHeight="1">
      <c r="A443" s="39"/>
      <c r="B443" s="40"/>
      <c r="C443" s="219" t="s">
        <v>490</v>
      </c>
      <c r="D443" s="219" t="s">
        <v>170</v>
      </c>
      <c r="E443" s="220" t="s">
        <v>491</v>
      </c>
      <c r="F443" s="221" t="s">
        <v>492</v>
      </c>
      <c r="G443" s="222" t="s">
        <v>187</v>
      </c>
      <c r="H443" s="223">
        <v>6.4000000000000004</v>
      </c>
      <c r="I443" s="224"/>
      <c r="J443" s="225">
        <f>ROUND(I443*H443,2)</f>
        <v>0</v>
      </c>
      <c r="K443" s="221" t="s">
        <v>174</v>
      </c>
      <c r="L443" s="45"/>
      <c r="M443" s="226" t="s">
        <v>40</v>
      </c>
      <c r="N443" s="227" t="s">
        <v>48</v>
      </c>
      <c r="O443" s="85"/>
      <c r="P443" s="228">
        <f>O443*H443</f>
        <v>0</v>
      </c>
      <c r="Q443" s="228">
        <v>0.0091500000000000001</v>
      </c>
      <c r="R443" s="228">
        <f>Q443*H443</f>
        <v>0.058560000000000001</v>
      </c>
      <c r="S443" s="228">
        <v>0</v>
      </c>
      <c r="T443" s="229">
        <f>S443*H443</f>
        <v>0</v>
      </c>
      <c r="U443" s="39"/>
      <c r="V443" s="39"/>
      <c r="W443" s="39"/>
      <c r="X443" s="39"/>
      <c r="Y443" s="39"/>
      <c r="Z443" s="39"/>
      <c r="AA443" s="39"/>
      <c r="AB443" s="39"/>
      <c r="AC443" s="39"/>
      <c r="AD443" s="39"/>
      <c r="AE443" s="39"/>
      <c r="AR443" s="230" t="s">
        <v>301</v>
      </c>
      <c r="AT443" s="230" t="s">
        <v>170</v>
      </c>
      <c r="AU443" s="230" t="s">
        <v>87</v>
      </c>
      <c r="AY443" s="18" t="s">
        <v>167</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301</v>
      </c>
      <c r="BM443" s="230" t="s">
        <v>493</v>
      </c>
    </row>
    <row r="444" s="2" customFormat="1">
      <c r="A444" s="39"/>
      <c r="B444" s="40"/>
      <c r="C444" s="41"/>
      <c r="D444" s="232" t="s">
        <v>177</v>
      </c>
      <c r="E444" s="41"/>
      <c r="F444" s="233" t="s">
        <v>494</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177</v>
      </c>
      <c r="AU444" s="18" t="s">
        <v>87</v>
      </c>
    </row>
    <row r="445" s="2" customFormat="1">
      <c r="A445" s="39"/>
      <c r="B445" s="40"/>
      <c r="C445" s="41"/>
      <c r="D445" s="232" t="s">
        <v>179</v>
      </c>
      <c r="E445" s="41"/>
      <c r="F445" s="236" t="s">
        <v>488</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179</v>
      </c>
      <c r="AU445" s="18" t="s">
        <v>87</v>
      </c>
    </row>
    <row r="446" s="14" customFormat="1">
      <c r="A446" s="14"/>
      <c r="B446" s="247"/>
      <c r="C446" s="248"/>
      <c r="D446" s="232" t="s">
        <v>181</v>
      </c>
      <c r="E446" s="249" t="s">
        <v>40</v>
      </c>
      <c r="F446" s="250" t="s">
        <v>480</v>
      </c>
      <c r="G446" s="248"/>
      <c r="H446" s="251">
        <v>6.4000000000000004</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181</v>
      </c>
      <c r="AU446" s="257" t="s">
        <v>87</v>
      </c>
      <c r="AV446" s="14" t="s">
        <v>87</v>
      </c>
      <c r="AW446" s="14" t="s">
        <v>38</v>
      </c>
      <c r="AX446" s="14" t="s">
        <v>77</v>
      </c>
      <c r="AY446" s="257" t="s">
        <v>167</v>
      </c>
    </row>
    <row r="447" s="15" customFormat="1">
      <c r="A447" s="15"/>
      <c r="B447" s="258"/>
      <c r="C447" s="259"/>
      <c r="D447" s="232" t="s">
        <v>181</v>
      </c>
      <c r="E447" s="260" t="s">
        <v>40</v>
      </c>
      <c r="F447" s="261" t="s">
        <v>184</v>
      </c>
      <c r="G447" s="259"/>
      <c r="H447" s="262">
        <v>6.4000000000000004</v>
      </c>
      <c r="I447" s="263"/>
      <c r="J447" s="259"/>
      <c r="K447" s="259"/>
      <c r="L447" s="264"/>
      <c r="M447" s="265"/>
      <c r="N447" s="266"/>
      <c r="O447" s="266"/>
      <c r="P447" s="266"/>
      <c r="Q447" s="266"/>
      <c r="R447" s="266"/>
      <c r="S447" s="266"/>
      <c r="T447" s="267"/>
      <c r="U447" s="15"/>
      <c r="V447" s="15"/>
      <c r="W447" s="15"/>
      <c r="X447" s="15"/>
      <c r="Y447" s="15"/>
      <c r="Z447" s="15"/>
      <c r="AA447" s="15"/>
      <c r="AB447" s="15"/>
      <c r="AC447" s="15"/>
      <c r="AD447" s="15"/>
      <c r="AE447" s="15"/>
      <c r="AT447" s="268" t="s">
        <v>181</v>
      </c>
      <c r="AU447" s="268" t="s">
        <v>87</v>
      </c>
      <c r="AV447" s="15" t="s">
        <v>175</v>
      </c>
      <c r="AW447" s="15" t="s">
        <v>38</v>
      </c>
      <c r="AX447" s="15" t="s">
        <v>85</v>
      </c>
      <c r="AY447" s="268" t="s">
        <v>167</v>
      </c>
    </row>
    <row r="448" s="2" customFormat="1" ht="16.5" customHeight="1">
      <c r="A448" s="39"/>
      <c r="B448" s="40"/>
      <c r="C448" s="219" t="s">
        <v>495</v>
      </c>
      <c r="D448" s="219" t="s">
        <v>170</v>
      </c>
      <c r="E448" s="220" t="s">
        <v>496</v>
      </c>
      <c r="F448" s="221" t="s">
        <v>497</v>
      </c>
      <c r="G448" s="222" t="s">
        <v>291</v>
      </c>
      <c r="H448" s="223">
        <v>2</v>
      </c>
      <c r="I448" s="224"/>
      <c r="J448" s="225">
        <f>ROUND(I448*H448,2)</f>
        <v>0</v>
      </c>
      <c r="K448" s="221" t="s">
        <v>174</v>
      </c>
      <c r="L448" s="45"/>
      <c r="M448" s="226" t="s">
        <v>40</v>
      </c>
      <c r="N448" s="227" t="s">
        <v>48</v>
      </c>
      <c r="O448" s="85"/>
      <c r="P448" s="228">
        <f>O448*H448</f>
        <v>0</v>
      </c>
      <c r="Q448" s="228">
        <v>0</v>
      </c>
      <c r="R448" s="228">
        <f>Q448*H448</f>
        <v>0</v>
      </c>
      <c r="S448" s="228">
        <v>0</v>
      </c>
      <c r="T448" s="229">
        <f>S448*H448</f>
        <v>0</v>
      </c>
      <c r="U448" s="39"/>
      <c r="V448" s="39"/>
      <c r="W448" s="39"/>
      <c r="X448" s="39"/>
      <c r="Y448" s="39"/>
      <c r="Z448" s="39"/>
      <c r="AA448" s="39"/>
      <c r="AB448" s="39"/>
      <c r="AC448" s="39"/>
      <c r="AD448" s="39"/>
      <c r="AE448" s="39"/>
      <c r="AR448" s="230" t="s">
        <v>301</v>
      </c>
      <c r="AT448" s="230" t="s">
        <v>170</v>
      </c>
      <c r="AU448" s="230" t="s">
        <v>87</v>
      </c>
      <c r="AY448" s="18" t="s">
        <v>167</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301</v>
      </c>
      <c r="BM448" s="230" t="s">
        <v>498</v>
      </c>
    </row>
    <row r="449" s="2" customFormat="1">
      <c r="A449" s="39"/>
      <c r="B449" s="40"/>
      <c r="C449" s="41"/>
      <c r="D449" s="232" t="s">
        <v>177</v>
      </c>
      <c r="E449" s="41"/>
      <c r="F449" s="233" t="s">
        <v>499</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177</v>
      </c>
      <c r="AU449" s="18" t="s">
        <v>87</v>
      </c>
    </row>
    <row r="450" s="2" customFormat="1">
      <c r="A450" s="39"/>
      <c r="B450" s="40"/>
      <c r="C450" s="41"/>
      <c r="D450" s="232" t="s">
        <v>179</v>
      </c>
      <c r="E450" s="41"/>
      <c r="F450" s="236" t="s">
        <v>500</v>
      </c>
      <c r="G450" s="41"/>
      <c r="H450" s="41"/>
      <c r="I450" s="137"/>
      <c r="J450" s="41"/>
      <c r="K450" s="41"/>
      <c r="L450" s="45"/>
      <c r="M450" s="234"/>
      <c r="N450" s="235"/>
      <c r="O450" s="85"/>
      <c r="P450" s="85"/>
      <c r="Q450" s="85"/>
      <c r="R450" s="85"/>
      <c r="S450" s="85"/>
      <c r="T450" s="86"/>
      <c r="U450" s="39"/>
      <c r="V450" s="39"/>
      <c r="W450" s="39"/>
      <c r="X450" s="39"/>
      <c r="Y450" s="39"/>
      <c r="Z450" s="39"/>
      <c r="AA450" s="39"/>
      <c r="AB450" s="39"/>
      <c r="AC450" s="39"/>
      <c r="AD450" s="39"/>
      <c r="AE450" s="39"/>
      <c r="AT450" s="18" t="s">
        <v>179</v>
      </c>
      <c r="AU450" s="18" t="s">
        <v>87</v>
      </c>
    </row>
    <row r="451" s="14" customFormat="1">
      <c r="A451" s="14"/>
      <c r="B451" s="247"/>
      <c r="C451" s="248"/>
      <c r="D451" s="232" t="s">
        <v>181</v>
      </c>
      <c r="E451" s="249" t="s">
        <v>40</v>
      </c>
      <c r="F451" s="250" t="s">
        <v>87</v>
      </c>
      <c r="G451" s="248"/>
      <c r="H451" s="251">
        <v>2</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181</v>
      </c>
      <c r="AU451" s="257" t="s">
        <v>87</v>
      </c>
      <c r="AV451" s="14" t="s">
        <v>87</v>
      </c>
      <c r="AW451" s="14" t="s">
        <v>38</v>
      </c>
      <c r="AX451" s="14" t="s">
        <v>77</v>
      </c>
      <c r="AY451" s="257" t="s">
        <v>167</v>
      </c>
    </row>
    <row r="452" s="15" customFormat="1">
      <c r="A452" s="15"/>
      <c r="B452" s="258"/>
      <c r="C452" s="259"/>
      <c r="D452" s="232" t="s">
        <v>181</v>
      </c>
      <c r="E452" s="260" t="s">
        <v>40</v>
      </c>
      <c r="F452" s="261" t="s">
        <v>184</v>
      </c>
      <c r="G452" s="259"/>
      <c r="H452" s="262">
        <v>2</v>
      </c>
      <c r="I452" s="263"/>
      <c r="J452" s="259"/>
      <c r="K452" s="259"/>
      <c r="L452" s="264"/>
      <c r="M452" s="265"/>
      <c r="N452" s="266"/>
      <c r="O452" s="266"/>
      <c r="P452" s="266"/>
      <c r="Q452" s="266"/>
      <c r="R452" s="266"/>
      <c r="S452" s="266"/>
      <c r="T452" s="267"/>
      <c r="U452" s="15"/>
      <c r="V452" s="15"/>
      <c r="W452" s="15"/>
      <c r="X452" s="15"/>
      <c r="Y452" s="15"/>
      <c r="Z452" s="15"/>
      <c r="AA452" s="15"/>
      <c r="AB452" s="15"/>
      <c r="AC452" s="15"/>
      <c r="AD452" s="15"/>
      <c r="AE452" s="15"/>
      <c r="AT452" s="268" t="s">
        <v>181</v>
      </c>
      <c r="AU452" s="268" t="s">
        <v>87</v>
      </c>
      <c r="AV452" s="15" t="s">
        <v>175</v>
      </c>
      <c r="AW452" s="15" t="s">
        <v>38</v>
      </c>
      <c r="AX452" s="15" t="s">
        <v>85</v>
      </c>
      <c r="AY452" s="268" t="s">
        <v>167</v>
      </c>
    </row>
    <row r="453" s="2" customFormat="1" ht="16.5" customHeight="1">
      <c r="A453" s="39"/>
      <c r="B453" s="40"/>
      <c r="C453" s="219" t="s">
        <v>501</v>
      </c>
      <c r="D453" s="219" t="s">
        <v>170</v>
      </c>
      <c r="E453" s="220" t="s">
        <v>502</v>
      </c>
      <c r="F453" s="221" t="s">
        <v>503</v>
      </c>
      <c r="G453" s="222" t="s">
        <v>187</v>
      </c>
      <c r="H453" s="223">
        <v>8.6999999999999993</v>
      </c>
      <c r="I453" s="224"/>
      <c r="J453" s="225">
        <f>ROUND(I453*H453,2)</f>
        <v>0</v>
      </c>
      <c r="K453" s="221" t="s">
        <v>174</v>
      </c>
      <c r="L453" s="45"/>
      <c r="M453" s="226" t="s">
        <v>40</v>
      </c>
      <c r="N453" s="227" t="s">
        <v>48</v>
      </c>
      <c r="O453" s="85"/>
      <c r="P453" s="228">
        <f>O453*H453</f>
        <v>0</v>
      </c>
      <c r="Q453" s="228">
        <v>0</v>
      </c>
      <c r="R453" s="228">
        <f>Q453*H453</f>
        <v>0</v>
      </c>
      <c r="S453" s="228">
        <v>0</v>
      </c>
      <c r="T453" s="229">
        <f>S453*H453</f>
        <v>0</v>
      </c>
      <c r="U453" s="39"/>
      <c r="V453" s="39"/>
      <c r="W453" s="39"/>
      <c r="X453" s="39"/>
      <c r="Y453" s="39"/>
      <c r="Z453" s="39"/>
      <c r="AA453" s="39"/>
      <c r="AB453" s="39"/>
      <c r="AC453" s="39"/>
      <c r="AD453" s="39"/>
      <c r="AE453" s="39"/>
      <c r="AR453" s="230" t="s">
        <v>301</v>
      </c>
      <c r="AT453" s="230" t="s">
        <v>170</v>
      </c>
      <c r="AU453" s="230" t="s">
        <v>87</v>
      </c>
      <c r="AY453" s="18" t="s">
        <v>167</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301</v>
      </c>
      <c r="BM453" s="230" t="s">
        <v>504</v>
      </c>
    </row>
    <row r="454" s="2" customFormat="1">
      <c r="A454" s="39"/>
      <c r="B454" s="40"/>
      <c r="C454" s="41"/>
      <c r="D454" s="232" t="s">
        <v>177</v>
      </c>
      <c r="E454" s="41"/>
      <c r="F454" s="233" t="s">
        <v>505</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177</v>
      </c>
      <c r="AU454" s="18" t="s">
        <v>87</v>
      </c>
    </row>
    <row r="455" s="2" customFormat="1">
      <c r="A455" s="39"/>
      <c r="B455" s="40"/>
      <c r="C455" s="41"/>
      <c r="D455" s="232" t="s">
        <v>179</v>
      </c>
      <c r="E455" s="41"/>
      <c r="F455" s="236" t="s">
        <v>506</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179</v>
      </c>
      <c r="AU455" s="18" t="s">
        <v>87</v>
      </c>
    </row>
    <row r="456" s="13" customFormat="1">
      <c r="A456" s="13"/>
      <c r="B456" s="237"/>
      <c r="C456" s="238"/>
      <c r="D456" s="232" t="s">
        <v>181</v>
      </c>
      <c r="E456" s="239" t="s">
        <v>40</v>
      </c>
      <c r="F456" s="240" t="s">
        <v>507</v>
      </c>
      <c r="G456" s="238"/>
      <c r="H456" s="239" t="s">
        <v>40</v>
      </c>
      <c r="I456" s="241"/>
      <c r="J456" s="238"/>
      <c r="K456" s="238"/>
      <c r="L456" s="242"/>
      <c r="M456" s="243"/>
      <c r="N456" s="244"/>
      <c r="O456" s="244"/>
      <c r="P456" s="244"/>
      <c r="Q456" s="244"/>
      <c r="R456" s="244"/>
      <c r="S456" s="244"/>
      <c r="T456" s="245"/>
      <c r="U456" s="13"/>
      <c r="V456" s="13"/>
      <c r="W456" s="13"/>
      <c r="X456" s="13"/>
      <c r="Y456" s="13"/>
      <c r="Z456" s="13"/>
      <c r="AA456" s="13"/>
      <c r="AB456" s="13"/>
      <c r="AC456" s="13"/>
      <c r="AD456" s="13"/>
      <c r="AE456" s="13"/>
      <c r="AT456" s="246" t="s">
        <v>181</v>
      </c>
      <c r="AU456" s="246" t="s">
        <v>87</v>
      </c>
      <c r="AV456" s="13" t="s">
        <v>85</v>
      </c>
      <c r="AW456" s="13" t="s">
        <v>38</v>
      </c>
      <c r="AX456" s="13" t="s">
        <v>77</v>
      </c>
      <c r="AY456" s="246" t="s">
        <v>167</v>
      </c>
    </row>
    <row r="457" s="14" customFormat="1">
      <c r="A457" s="14"/>
      <c r="B457" s="247"/>
      <c r="C457" s="248"/>
      <c r="D457" s="232" t="s">
        <v>181</v>
      </c>
      <c r="E457" s="249" t="s">
        <v>40</v>
      </c>
      <c r="F457" s="250" t="s">
        <v>481</v>
      </c>
      <c r="G457" s="248"/>
      <c r="H457" s="251">
        <v>0.65000000000000002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181</v>
      </c>
      <c r="AU457" s="257" t="s">
        <v>87</v>
      </c>
      <c r="AV457" s="14" t="s">
        <v>87</v>
      </c>
      <c r="AW457" s="14" t="s">
        <v>38</v>
      </c>
      <c r="AX457" s="14" t="s">
        <v>77</v>
      </c>
      <c r="AY457" s="257" t="s">
        <v>167</v>
      </c>
    </row>
    <row r="458" s="14" customFormat="1">
      <c r="A458" s="14"/>
      <c r="B458" s="247"/>
      <c r="C458" s="248"/>
      <c r="D458" s="232" t="s">
        <v>181</v>
      </c>
      <c r="E458" s="249" t="s">
        <v>40</v>
      </c>
      <c r="F458" s="250" t="s">
        <v>508</v>
      </c>
      <c r="G458" s="248"/>
      <c r="H458" s="251">
        <v>1.6499999999999999</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181</v>
      </c>
      <c r="AU458" s="257" t="s">
        <v>87</v>
      </c>
      <c r="AV458" s="14" t="s">
        <v>87</v>
      </c>
      <c r="AW458" s="14" t="s">
        <v>38</v>
      </c>
      <c r="AX458" s="14" t="s">
        <v>77</v>
      </c>
      <c r="AY458" s="257" t="s">
        <v>167</v>
      </c>
    </row>
    <row r="459" s="13" customFormat="1">
      <c r="A459" s="13"/>
      <c r="B459" s="237"/>
      <c r="C459" s="238"/>
      <c r="D459" s="232" t="s">
        <v>181</v>
      </c>
      <c r="E459" s="239" t="s">
        <v>40</v>
      </c>
      <c r="F459" s="240" t="s">
        <v>509</v>
      </c>
      <c r="G459" s="238"/>
      <c r="H459" s="239" t="s">
        <v>40</v>
      </c>
      <c r="I459" s="241"/>
      <c r="J459" s="238"/>
      <c r="K459" s="238"/>
      <c r="L459" s="242"/>
      <c r="M459" s="243"/>
      <c r="N459" s="244"/>
      <c r="O459" s="244"/>
      <c r="P459" s="244"/>
      <c r="Q459" s="244"/>
      <c r="R459" s="244"/>
      <c r="S459" s="244"/>
      <c r="T459" s="245"/>
      <c r="U459" s="13"/>
      <c r="V459" s="13"/>
      <c r="W459" s="13"/>
      <c r="X459" s="13"/>
      <c r="Y459" s="13"/>
      <c r="Z459" s="13"/>
      <c r="AA459" s="13"/>
      <c r="AB459" s="13"/>
      <c r="AC459" s="13"/>
      <c r="AD459" s="13"/>
      <c r="AE459" s="13"/>
      <c r="AT459" s="246" t="s">
        <v>181</v>
      </c>
      <c r="AU459" s="246" t="s">
        <v>87</v>
      </c>
      <c r="AV459" s="13" t="s">
        <v>85</v>
      </c>
      <c r="AW459" s="13" t="s">
        <v>38</v>
      </c>
      <c r="AX459" s="13" t="s">
        <v>77</v>
      </c>
      <c r="AY459" s="246" t="s">
        <v>167</v>
      </c>
    </row>
    <row r="460" s="14" customFormat="1">
      <c r="A460" s="14"/>
      <c r="B460" s="247"/>
      <c r="C460" s="248"/>
      <c r="D460" s="232" t="s">
        <v>181</v>
      </c>
      <c r="E460" s="249" t="s">
        <v>40</v>
      </c>
      <c r="F460" s="250" t="s">
        <v>480</v>
      </c>
      <c r="G460" s="248"/>
      <c r="H460" s="251">
        <v>6.4000000000000004</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181</v>
      </c>
      <c r="AU460" s="257" t="s">
        <v>87</v>
      </c>
      <c r="AV460" s="14" t="s">
        <v>87</v>
      </c>
      <c r="AW460" s="14" t="s">
        <v>38</v>
      </c>
      <c r="AX460" s="14" t="s">
        <v>77</v>
      </c>
      <c r="AY460" s="257" t="s">
        <v>167</v>
      </c>
    </row>
    <row r="461" s="15" customFormat="1">
      <c r="A461" s="15"/>
      <c r="B461" s="258"/>
      <c r="C461" s="259"/>
      <c r="D461" s="232" t="s">
        <v>181</v>
      </c>
      <c r="E461" s="260" t="s">
        <v>40</v>
      </c>
      <c r="F461" s="261" t="s">
        <v>184</v>
      </c>
      <c r="G461" s="259"/>
      <c r="H461" s="262">
        <v>8.6999999999999993</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181</v>
      </c>
      <c r="AU461" s="268" t="s">
        <v>87</v>
      </c>
      <c r="AV461" s="15" t="s">
        <v>175</v>
      </c>
      <c r="AW461" s="15" t="s">
        <v>38</v>
      </c>
      <c r="AX461" s="15" t="s">
        <v>85</v>
      </c>
      <c r="AY461" s="268" t="s">
        <v>167</v>
      </c>
    </row>
    <row r="462" s="2" customFormat="1" ht="24" customHeight="1">
      <c r="A462" s="39"/>
      <c r="B462" s="40"/>
      <c r="C462" s="219" t="s">
        <v>510</v>
      </c>
      <c r="D462" s="219" t="s">
        <v>170</v>
      </c>
      <c r="E462" s="220" t="s">
        <v>511</v>
      </c>
      <c r="F462" s="221" t="s">
        <v>512</v>
      </c>
      <c r="G462" s="222" t="s">
        <v>398</v>
      </c>
      <c r="H462" s="223">
        <v>8.5709999999999997</v>
      </c>
      <c r="I462" s="224"/>
      <c r="J462" s="225">
        <f>ROUND(I462*H462,2)</f>
        <v>0</v>
      </c>
      <c r="K462" s="221" t="s">
        <v>174</v>
      </c>
      <c r="L462" s="45"/>
      <c r="M462" s="226" t="s">
        <v>40</v>
      </c>
      <c r="N462" s="227" t="s">
        <v>48</v>
      </c>
      <c r="O462" s="85"/>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301</v>
      </c>
      <c r="AT462" s="230" t="s">
        <v>170</v>
      </c>
      <c r="AU462" s="230" t="s">
        <v>87</v>
      </c>
      <c r="AY462" s="18" t="s">
        <v>167</v>
      </c>
      <c r="BE462" s="231">
        <f>IF(N462="základní",J462,0)</f>
        <v>0</v>
      </c>
      <c r="BF462" s="231">
        <f>IF(N462="snížená",J462,0)</f>
        <v>0</v>
      </c>
      <c r="BG462" s="231">
        <f>IF(N462="zákl. přenesená",J462,0)</f>
        <v>0</v>
      </c>
      <c r="BH462" s="231">
        <f>IF(N462="sníž. přenesená",J462,0)</f>
        <v>0</v>
      </c>
      <c r="BI462" s="231">
        <f>IF(N462="nulová",J462,0)</f>
        <v>0</v>
      </c>
      <c r="BJ462" s="18" t="s">
        <v>85</v>
      </c>
      <c r="BK462" s="231">
        <f>ROUND(I462*H462,2)</f>
        <v>0</v>
      </c>
      <c r="BL462" s="18" t="s">
        <v>301</v>
      </c>
      <c r="BM462" s="230" t="s">
        <v>513</v>
      </c>
    </row>
    <row r="463" s="2" customFormat="1">
      <c r="A463" s="39"/>
      <c r="B463" s="40"/>
      <c r="C463" s="41"/>
      <c r="D463" s="232" t="s">
        <v>177</v>
      </c>
      <c r="E463" s="41"/>
      <c r="F463" s="233" t="s">
        <v>514</v>
      </c>
      <c r="G463" s="41"/>
      <c r="H463" s="41"/>
      <c r="I463" s="137"/>
      <c r="J463" s="41"/>
      <c r="K463" s="41"/>
      <c r="L463" s="45"/>
      <c r="M463" s="234"/>
      <c r="N463" s="235"/>
      <c r="O463" s="85"/>
      <c r="P463" s="85"/>
      <c r="Q463" s="85"/>
      <c r="R463" s="85"/>
      <c r="S463" s="85"/>
      <c r="T463" s="86"/>
      <c r="U463" s="39"/>
      <c r="V463" s="39"/>
      <c r="W463" s="39"/>
      <c r="X463" s="39"/>
      <c r="Y463" s="39"/>
      <c r="Z463" s="39"/>
      <c r="AA463" s="39"/>
      <c r="AB463" s="39"/>
      <c r="AC463" s="39"/>
      <c r="AD463" s="39"/>
      <c r="AE463" s="39"/>
      <c r="AT463" s="18" t="s">
        <v>177</v>
      </c>
      <c r="AU463" s="18" t="s">
        <v>87</v>
      </c>
    </row>
    <row r="464" s="2" customFormat="1" ht="24" customHeight="1">
      <c r="A464" s="39"/>
      <c r="B464" s="40"/>
      <c r="C464" s="219" t="s">
        <v>515</v>
      </c>
      <c r="D464" s="219" t="s">
        <v>170</v>
      </c>
      <c r="E464" s="220" t="s">
        <v>516</v>
      </c>
      <c r="F464" s="221" t="s">
        <v>517</v>
      </c>
      <c r="G464" s="222" t="s">
        <v>398</v>
      </c>
      <c r="H464" s="223">
        <v>0.089999999999999997</v>
      </c>
      <c r="I464" s="224"/>
      <c r="J464" s="225">
        <f>ROUND(I464*H464,2)</f>
        <v>0</v>
      </c>
      <c r="K464" s="221" t="s">
        <v>174</v>
      </c>
      <c r="L464" s="45"/>
      <c r="M464" s="226" t="s">
        <v>40</v>
      </c>
      <c r="N464" s="227" t="s">
        <v>48</v>
      </c>
      <c r="O464" s="85"/>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301</v>
      </c>
      <c r="AT464" s="230" t="s">
        <v>170</v>
      </c>
      <c r="AU464" s="230" t="s">
        <v>87</v>
      </c>
      <c r="AY464" s="18" t="s">
        <v>167</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301</v>
      </c>
      <c r="BM464" s="230" t="s">
        <v>518</v>
      </c>
    </row>
    <row r="465" s="2" customFormat="1">
      <c r="A465" s="39"/>
      <c r="B465" s="40"/>
      <c r="C465" s="41"/>
      <c r="D465" s="232" t="s">
        <v>177</v>
      </c>
      <c r="E465" s="41"/>
      <c r="F465" s="233" t="s">
        <v>519</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177</v>
      </c>
      <c r="AU465" s="18" t="s">
        <v>87</v>
      </c>
    </row>
    <row r="466" s="2" customFormat="1">
      <c r="A466" s="39"/>
      <c r="B466" s="40"/>
      <c r="C466" s="41"/>
      <c r="D466" s="232" t="s">
        <v>179</v>
      </c>
      <c r="E466" s="41"/>
      <c r="F466" s="236" t="s">
        <v>452</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179</v>
      </c>
      <c r="AU466" s="18" t="s">
        <v>87</v>
      </c>
    </row>
    <row r="467" s="2" customFormat="1" ht="24" customHeight="1">
      <c r="A467" s="39"/>
      <c r="B467" s="40"/>
      <c r="C467" s="219" t="s">
        <v>520</v>
      </c>
      <c r="D467" s="219" t="s">
        <v>170</v>
      </c>
      <c r="E467" s="220" t="s">
        <v>521</v>
      </c>
      <c r="F467" s="221" t="s">
        <v>522</v>
      </c>
      <c r="G467" s="222" t="s">
        <v>398</v>
      </c>
      <c r="H467" s="223">
        <v>0.089999999999999997</v>
      </c>
      <c r="I467" s="224"/>
      <c r="J467" s="225">
        <f>ROUND(I467*H467,2)</f>
        <v>0</v>
      </c>
      <c r="K467" s="221" t="s">
        <v>174</v>
      </c>
      <c r="L467" s="45"/>
      <c r="M467" s="226" t="s">
        <v>40</v>
      </c>
      <c r="N467" s="227" t="s">
        <v>48</v>
      </c>
      <c r="O467" s="85"/>
      <c r="P467" s="228">
        <f>O467*H467</f>
        <v>0</v>
      </c>
      <c r="Q467" s="228">
        <v>0</v>
      </c>
      <c r="R467" s="228">
        <f>Q467*H467</f>
        <v>0</v>
      </c>
      <c r="S467" s="228">
        <v>0</v>
      </c>
      <c r="T467" s="229">
        <f>S467*H467</f>
        <v>0</v>
      </c>
      <c r="U467" s="39"/>
      <c r="V467" s="39"/>
      <c r="W467" s="39"/>
      <c r="X467" s="39"/>
      <c r="Y467" s="39"/>
      <c r="Z467" s="39"/>
      <c r="AA467" s="39"/>
      <c r="AB467" s="39"/>
      <c r="AC467" s="39"/>
      <c r="AD467" s="39"/>
      <c r="AE467" s="39"/>
      <c r="AR467" s="230" t="s">
        <v>301</v>
      </c>
      <c r="AT467" s="230" t="s">
        <v>170</v>
      </c>
      <c r="AU467" s="230" t="s">
        <v>87</v>
      </c>
      <c r="AY467" s="18" t="s">
        <v>167</v>
      </c>
      <c r="BE467" s="231">
        <f>IF(N467="základní",J467,0)</f>
        <v>0</v>
      </c>
      <c r="BF467" s="231">
        <f>IF(N467="snížená",J467,0)</f>
        <v>0</v>
      </c>
      <c r="BG467" s="231">
        <f>IF(N467="zákl. přenesená",J467,0)</f>
        <v>0</v>
      </c>
      <c r="BH467" s="231">
        <f>IF(N467="sníž. přenesená",J467,0)</f>
        <v>0</v>
      </c>
      <c r="BI467" s="231">
        <f>IF(N467="nulová",J467,0)</f>
        <v>0</v>
      </c>
      <c r="BJ467" s="18" t="s">
        <v>85</v>
      </c>
      <c r="BK467" s="231">
        <f>ROUND(I467*H467,2)</f>
        <v>0</v>
      </c>
      <c r="BL467" s="18" t="s">
        <v>301</v>
      </c>
      <c r="BM467" s="230" t="s">
        <v>523</v>
      </c>
    </row>
    <row r="468" s="2" customFormat="1">
      <c r="A468" s="39"/>
      <c r="B468" s="40"/>
      <c r="C468" s="41"/>
      <c r="D468" s="232" t="s">
        <v>177</v>
      </c>
      <c r="E468" s="41"/>
      <c r="F468" s="233" t="s">
        <v>524</v>
      </c>
      <c r="G468" s="41"/>
      <c r="H468" s="41"/>
      <c r="I468" s="137"/>
      <c r="J468" s="41"/>
      <c r="K468" s="41"/>
      <c r="L468" s="45"/>
      <c r="M468" s="234"/>
      <c r="N468" s="235"/>
      <c r="O468" s="85"/>
      <c r="P468" s="85"/>
      <c r="Q468" s="85"/>
      <c r="R468" s="85"/>
      <c r="S468" s="85"/>
      <c r="T468" s="86"/>
      <c r="U468" s="39"/>
      <c r="V468" s="39"/>
      <c r="W468" s="39"/>
      <c r="X468" s="39"/>
      <c r="Y468" s="39"/>
      <c r="Z468" s="39"/>
      <c r="AA468" s="39"/>
      <c r="AB468" s="39"/>
      <c r="AC468" s="39"/>
      <c r="AD468" s="39"/>
      <c r="AE468" s="39"/>
      <c r="AT468" s="18" t="s">
        <v>177</v>
      </c>
      <c r="AU468" s="18" t="s">
        <v>87</v>
      </c>
    </row>
    <row r="469" s="2" customFormat="1">
      <c r="A469" s="39"/>
      <c r="B469" s="40"/>
      <c r="C469" s="41"/>
      <c r="D469" s="232" t="s">
        <v>179</v>
      </c>
      <c r="E469" s="41"/>
      <c r="F469" s="236" t="s">
        <v>452</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179</v>
      </c>
      <c r="AU469" s="18" t="s">
        <v>87</v>
      </c>
    </row>
    <row r="470" s="12" customFormat="1" ht="22.8" customHeight="1">
      <c r="A470" s="12"/>
      <c r="B470" s="203"/>
      <c r="C470" s="204"/>
      <c r="D470" s="205" t="s">
        <v>76</v>
      </c>
      <c r="E470" s="217" t="s">
        <v>525</v>
      </c>
      <c r="F470" s="217" t="s">
        <v>526</v>
      </c>
      <c r="G470" s="204"/>
      <c r="H470" s="204"/>
      <c r="I470" s="207"/>
      <c r="J470" s="218">
        <f>BK470</f>
        <v>0</v>
      </c>
      <c r="K470" s="204"/>
      <c r="L470" s="209"/>
      <c r="M470" s="210"/>
      <c r="N470" s="211"/>
      <c r="O470" s="211"/>
      <c r="P470" s="212">
        <f>SUM(P471:P545)</f>
        <v>0</v>
      </c>
      <c r="Q470" s="211"/>
      <c r="R470" s="212">
        <f>SUM(R471:R545)</f>
        <v>0.031801999999999997</v>
      </c>
      <c r="S470" s="211"/>
      <c r="T470" s="213">
        <f>SUM(T471:T545)</f>
        <v>0.041801999999999999</v>
      </c>
      <c r="U470" s="12"/>
      <c r="V470" s="12"/>
      <c r="W470" s="12"/>
      <c r="X470" s="12"/>
      <c r="Y470" s="12"/>
      <c r="Z470" s="12"/>
      <c r="AA470" s="12"/>
      <c r="AB470" s="12"/>
      <c r="AC470" s="12"/>
      <c r="AD470" s="12"/>
      <c r="AE470" s="12"/>
      <c r="AR470" s="214" t="s">
        <v>87</v>
      </c>
      <c r="AT470" s="215" t="s">
        <v>76</v>
      </c>
      <c r="AU470" s="215" t="s">
        <v>85</v>
      </c>
      <c r="AY470" s="214" t="s">
        <v>167</v>
      </c>
      <c r="BK470" s="216">
        <f>SUM(BK471:BK545)</f>
        <v>0</v>
      </c>
    </row>
    <row r="471" s="2" customFormat="1" ht="24" customHeight="1">
      <c r="A471" s="39"/>
      <c r="B471" s="40"/>
      <c r="C471" s="219" t="s">
        <v>527</v>
      </c>
      <c r="D471" s="219" t="s">
        <v>170</v>
      </c>
      <c r="E471" s="220" t="s">
        <v>528</v>
      </c>
      <c r="F471" s="221" t="s">
        <v>529</v>
      </c>
      <c r="G471" s="222" t="s">
        <v>187</v>
      </c>
      <c r="H471" s="223">
        <v>18.399999999999999</v>
      </c>
      <c r="I471" s="224"/>
      <c r="J471" s="225">
        <f>ROUND(I471*H471,2)</f>
        <v>0</v>
      </c>
      <c r="K471" s="221" t="s">
        <v>174</v>
      </c>
      <c r="L471" s="45"/>
      <c r="M471" s="226" t="s">
        <v>40</v>
      </c>
      <c r="N471" s="227" t="s">
        <v>48</v>
      </c>
      <c r="O471" s="85"/>
      <c r="P471" s="228">
        <f>O471*H471</f>
        <v>0</v>
      </c>
      <c r="Q471" s="228">
        <v>0</v>
      </c>
      <c r="R471" s="228">
        <f>Q471*H471</f>
        <v>0</v>
      </c>
      <c r="S471" s="228">
        <v>0.0021299999999999999</v>
      </c>
      <c r="T471" s="229">
        <f>S471*H471</f>
        <v>0.039191999999999998</v>
      </c>
      <c r="U471" s="39"/>
      <c r="V471" s="39"/>
      <c r="W471" s="39"/>
      <c r="X471" s="39"/>
      <c r="Y471" s="39"/>
      <c r="Z471" s="39"/>
      <c r="AA471" s="39"/>
      <c r="AB471" s="39"/>
      <c r="AC471" s="39"/>
      <c r="AD471" s="39"/>
      <c r="AE471" s="39"/>
      <c r="AR471" s="230" t="s">
        <v>301</v>
      </c>
      <c r="AT471" s="230" t="s">
        <v>170</v>
      </c>
      <c r="AU471" s="230" t="s">
        <v>87</v>
      </c>
      <c r="AY471" s="18" t="s">
        <v>167</v>
      </c>
      <c r="BE471" s="231">
        <f>IF(N471="základní",J471,0)</f>
        <v>0</v>
      </c>
      <c r="BF471" s="231">
        <f>IF(N471="snížená",J471,0)</f>
        <v>0</v>
      </c>
      <c r="BG471" s="231">
        <f>IF(N471="zákl. přenesená",J471,0)</f>
        <v>0</v>
      </c>
      <c r="BH471" s="231">
        <f>IF(N471="sníž. přenesená",J471,0)</f>
        <v>0</v>
      </c>
      <c r="BI471" s="231">
        <f>IF(N471="nulová",J471,0)</f>
        <v>0</v>
      </c>
      <c r="BJ471" s="18" t="s">
        <v>85</v>
      </c>
      <c r="BK471" s="231">
        <f>ROUND(I471*H471,2)</f>
        <v>0</v>
      </c>
      <c r="BL471" s="18" t="s">
        <v>301</v>
      </c>
      <c r="BM471" s="230" t="s">
        <v>530</v>
      </c>
    </row>
    <row r="472" s="2" customFormat="1">
      <c r="A472" s="39"/>
      <c r="B472" s="40"/>
      <c r="C472" s="41"/>
      <c r="D472" s="232" t="s">
        <v>177</v>
      </c>
      <c r="E472" s="41"/>
      <c r="F472" s="233" t="s">
        <v>531</v>
      </c>
      <c r="G472" s="41"/>
      <c r="H472" s="41"/>
      <c r="I472" s="137"/>
      <c r="J472" s="41"/>
      <c r="K472" s="41"/>
      <c r="L472" s="45"/>
      <c r="M472" s="234"/>
      <c r="N472" s="235"/>
      <c r="O472" s="85"/>
      <c r="P472" s="85"/>
      <c r="Q472" s="85"/>
      <c r="R472" s="85"/>
      <c r="S472" s="85"/>
      <c r="T472" s="86"/>
      <c r="U472" s="39"/>
      <c r="V472" s="39"/>
      <c r="W472" s="39"/>
      <c r="X472" s="39"/>
      <c r="Y472" s="39"/>
      <c r="Z472" s="39"/>
      <c r="AA472" s="39"/>
      <c r="AB472" s="39"/>
      <c r="AC472" s="39"/>
      <c r="AD472" s="39"/>
      <c r="AE472" s="39"/>
      <c r="AT472" s="18" t="s">
        <v>177</v>
      </c>
      <c r="AU472" s="18" t="s">
        <v>87</v>
      </c>
    </row>
    <row r="473" s="13" customFormat="1">
      <c r="A473" s="13"/>
      <c r="B473" s="237"/>
      <c r="C473" s="238"/>
      <c r="D473" s="232" t="s">
        <v>181</v>
      </c>
      <c r="E473" s="239" t="s">
        <v>40</v>
      </c>
      <c r="F473" s="240" t="s">
        <v>509</v>
      </c>
      <c r="G473" s="238"/>
      <c r="H473" s="239" t="s">
        <v>40</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181</v>
      </c>
      <c r="AU473" s="246" t="s">
        <v>87</v>
      </c>
      <c r="AV473" s="13" t="s">
        <v>85</v>
      </c>
      <c r="AW473" s="13" t="s">
        <v>38</v>
      </c>
      <c r="AX473" s="13" t="s">
        <v>77</v>
      </c>
      <c r="AY473" s="246" t="s">
        <v>167</v>
      </c>
    </row>
    <row r="474" s="14" customFormat="1">
      <c r="A474" s="14"/>
      <c r="B474" s="247"/>
      <c r="C474" s="248"/>
      <c r="D474" s="232" t="s">
        <v>181</v>
      </c>
      <c r="E474" s="249" t="s">
        <v>40</v>
      </c>
      <c r="F474" s="250" t="s">
        <v>532</v>
      </c>
      <c r="G474" s="248"/>
      <c r="H474" s="251">
        <v>9.5999999999999996</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181</v>
      </c>
      <c r="AU474" s="257" t="s">
        <v>87</v>
      </c>
      <c r="AV474" s="14" t="s">
        <v>87</v>
      </c>
      <c r="AW474" s="14" t="s">
        <v>38</v>
      </c>
      <c r="AX474" s="14" t="s">
        <v>77</v>
      </c>
      <c r="AY474" s="257" t="s">
        <v>167</v>
      </c>
    </row>
    <row r="475" s="13" customFormat="1">
      <c r="A475" s="13"/>
      <c r="B475" s="237"/>
      <c r="C475" s="238"/>
      <c r="D475" s="232" t="s">
        <v>181</v>
      </c>
      <c r="E475" s="239" t="s">
        <v>40</v>
      </c>
      <c r="F475" s="240" t="s">
        <v>533</v>
      </c>
      <c r="G475" s="238"/>
      <c r="H475" s="239" t="s">
        <v>40</v>
      </c>
      <c r="I475" s="241"/>
      <c r="J475" s="238"/>
      <c r="K475" s="238"/>
      <c r="L475" s="242"/>
      <c r="M475" s="243"/>
      <c r="N475" s="244"/>
      <c r="O475" s="244"/>
      <c r="P475" s="244"/>
      <c r="Q475" s="244"/>
      <c r="R475" s="244"/>
      <c r="S475" s="244"/>
      <c r="T475" s="245"/>
      <c r="U475" s="13"/>
      <c r="V475" s="13"/>
      <c r="W475" s="13"/>
      <c r="X475" s="13"/>
      <c r="Y475" s="13"/>
      <c r="Z475" s="13"/>
      <c r="AA475" s="13"/>
      <c r="AB475" s="13"/>
      <c r="AC475" s="13"/>
      <c r="AD475" s="13"/>
      <c r="AE475" s="13"/>
      <c r="AT475" s="246" t="s">
        <v>181</v>
      </c>
      <c r="AU475" s="246" t="s">
        <v>87</v>
      </c>
      <c r="AV475" s="13" t="s">
        <v>85</v>
      </c>
      <c r="AW475" s="13" t="s">
        <v>38</v>
      </c>
      <c r="AX475" s="13" t="s">
        <v>77</v>
      </c>
      <c r="AY475" s="246" t="s">
        <v>167</v>
      </c>
    </row>
    <row r="476" s="14" customFormat="1">
      <c r="A476" s="14"/>
      <c r="B476" s="247"/>
      <c r="C476" s="248"/>
      <c r="D476" s="232" t="s">
        <v>181</v>
      </c>
      <c r="E476" s="249" t="s">
        <v>40</v>
      </c>
      <c r="F476" s="250" t="s">
        <v>534</v>
      </c>
      <c r="G476" s="248"/>
      <c r="H476" s="251">
        <v>4.5999999999999996</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181</v>
      </c>
      <c r="AU476" s="257" t="s">
        <v>87</v>
      </c>
      <c r="AV476" s="14" t="s">
        <v>87</v>
      </c>
      <c r="AW476" s="14" t="s">
        <v>38</v>
      </c>
      <c r="AX476" s="14" t="s">
        <v>77</v>
      </c>
      <c r="AY476" s="257" t="s">
        <v>167</v>
      </c>
    </row>
    <row r="477" s="14" customFormat="1">
      <c r="A477" s="14"/>
      <c r="B477" s="247"/>
      <c r="C477" s="248"/>
      <c r="D477" s="232" t="s">
        <v>181</v>
      </c>
      <c r="E477" s="249" t="s">
        <v>40</v>
      </c>
      <c r="F477" s="250" t="s">
        <v>535</v>
      </c>
      <c r="G477" s="248"/>
      <c r="H477" s="251">
        <v>3.6000000000000001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181</v>
      </c>
      <c r="AU477" s="257" t="s">
        <v>87</v>
      </c>
      <c r="AV477" s="14" t="s">
        <v>87</v>
      </c>
      <c r="AW477" s="14" t="s">
        <v>38</v>
      </c>
      <c r="AX477" s="14" t="s">
        <v>77</v>
      </c>
      <c r="AY477" s="257" t="s">
        <v>167</v>
      </c>
    </row>
    <row r="478" s="14" customFormat="1">
      <c r="A478" s="14"/>
      <c r="B478" s="247"/>
      <c r="C478" s="248"/>
      <c r="D478" s="232" t="s">
        <v>181</v>
      </c>
      <c r="E478" s="249" t="s">
        <v>40</v>
      </c>
      <c r="F478" s="250" t="s">
        <v>536</v>
      </c>
      <c r="G478" s="248"/>
      <c r="H478" s="251">
        <v>0.59999999999999998</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181</v>
      </c>
      <c r="AU478" s="257" t="s">
        <v>87</v>
      </c>
      <c r="AV478" s="14" t="s">
        <v>87</v>
      </c>
      <c r="AW478" s="14" t="s">
        <v>38</v>
      </c>
      <c r="AX478" s="14" t="s">
        <v>77</v>
      </c>
      <c r="AY478" s="257" t="s">
        <v>167</v>
      </c>
    </row>
    <row r="479" s="15" customFormat="1">
      <c r="A479" s="15"/>
      <c r="B479" s="258"/>
      <c r="C479" s="259"/>
      <c r="D479" s="232" t="s">
        <v>181</v>
      </c>
      <c r="E479" s="260" t="s">
        <v>40</v>
      </c>
      <c r="F479" s="261" t="s">
        <v>184</v>
      </c>
      <c r="G479" s="259"/>
      <c r="H479" s="262">
        <v>18.399999999999999</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181</v>
      </c>
      <c r="AU479" s="268" t="s">
        <v>87</v>
      </c>
      <c r="AV479" s="15" t="s">
        <v>175</v>
      </c>
      <c r="AW479" s="15" t="s">
        <v>38</v>
      </c>
      <c r="AX479" s="15" t="s">
        <v>85</v>
      </c>
      <c r="AY479" s="268" t="s">
        <v>167</v>
      </c>
    </row>
    <row r="480" s="2" customFormat="1" ht="16.5" customHeight="1">
      <c r="A480" s="39"/>
      <c r="B480" s="40"/>
      <c r="C480" s="219" t="s">
        <v>537</v>
      </c>
      <c r="D480" s="219" t="s">
        <v>170</v>
      </c>
      <c r="E480" s="220" t="s">
        <v>538</v>
      </c>
      <c r="F480" s="221" t="s">
        <v>539</v>
      </c>
      <c r="G480" s="222" t="s">
        <v>291</v>
      </c>
      <c r="H480" s="223">
        <v>3</v>
      </c>
      <c r="I480" s="224"/>
      <c r="J480" s="225">
        <f>ROUND(I480*H480,2)</f>
        <v>0</v>
      </c>
      <c r="K480" s="221" t="s">
        <v>174</v>
      </c>
      <c r="L480" s="45"/>
      <c r="M480" s="226" t="s">
        <v>40</v>
      </c>
      <c r="N480" s="227" t="s">
        <v>48</v>
      </c>
      <c r="O480" s="85"/>
      <c r="P480" s="228">
        <f>O480*H480</f>
        <v>0</v>
      </c>
      <c r="Q480" s="228">
        <v>0</v>
      </c>
      <c r="R480" s="228">
        <f>Q480*H480</f>
        <v>0</v>
      </c>
      <c r="S480" s="228">
        <v>0.00087000000000000001</v>
      </c>
      <c r="T480" s="229">
        <f>S480*H480</f>
        <v>0.0026099999999999999</v>
      </c>
      <c r="U480" s="39"/>
      <c r="V480" s="39"/>
      <c r="W480" s="39"/>
      <c r="X480" s="39"/>
      <c r="Y480" s="39"/>
      <c r="Z480" s="39"/>
      <c r="AA480" s="39"/>
      <c r="AB480" s="39"/>
      <c r="AC480" s="39"/>
      <c r="AD480" s="39"/>
      <c r="AE480" s="39"/>
      <c r="AR480" s="230" t="s">
        <v>301</v>
      </c>
      <c r="AT480" s="230" t="s">
        <v>170</v>
      </c>
      <c r="AU480" s="230" t="s">
        <v>87</v>
      </c>
      <c r="AY480" s="18" t="s">
        <v>167</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301</v>
      </c>
      <c r="BM480" s="230" t="s">
        <v>540</v>
      </c>
    </row>
    <row r="481" s="2" customFormat="1">
      <c r="A481" s="39"/>
      <c r="B481" s="40"/>
      <c r="C481" s="41"/>
      <c r="D481" s="232" t="s">
        <v>177</v>
      </c>
      <c r="E481" s="41"/>
      <c r="F481" s="233" t="s">
        <v>541</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177</v>
      </c>
      <c r="AU481" s="18" t="s">
        <v>87</v>
      </c>
    </row>
    <row r="482" s="2" customFormat="1" ht="24" customHeight="1">
      <c r="A482" s="39"/>
      <c r="B482" s="40"/>
      <c r="C482" s="219" t="s">
        <v>542</v>
      </c>
      <c r="D482" s="219" t="s">
        <v>170</v>
      </c>
      <c r="E482" s="220" t="s">
        <v>543</v>
      </c>
      <c r="F482" s="221" t="s">
        <v>544</v>
      </c>
      <c r="G482" s="222" t="s">
        <v>291</v>
      </c>
      <c r="H482" s="223">
        <v>3</v>
      </c>
      <c r="I482" s="224"/>
      <c r="J482" s="225">
        <f>ROUND(I482*H482,2)</f>
        <v>0</v>
      </c>
      <c r="K482" s="221" t="s">
        <v>174</v>
      </c>
      <c r="L482" s="45"/>
      <c r="M482" s="226" t="s">
        <v>40</v>
      </c>
      <c r="N482" s="227" t="s">
        <v>48</v>
      </c>
      <c r="O482" s="85"/>
      <c r="P482" s="228">
        <f>O482*H482</f>
        <v>0</v>
      </c>
      <c r="Q482" s="228">
        <v>4.0000000000000003E-05</v>
      </c>
      <c r="R482" s="228">
        <f>Q482*H482</f>
        <v>0.00012000000000000002</v>
      </c>
      <c r="S482" s="228">
        <v>0</v>
      </c>
      <c r="T482" s="229">
        <f>S482*H482</f>
        <v>0</v>
      </c>
      <c r="U482" s="39"/>
      <c r="V482" s="39"/>
      <c r="W482" s="39"/>
      <c r="X482" s="39"/>
      <c r="Y482" s="39"/>
      <c r="Z482" s="39"/>
      <c r="AA482" s="39"/>
      <c r="AB482" s="39"/>
      <c r="AC482" s="39"/>
      <c r="AD482" s="39"/>
      <c r="AE482" s="39"/>
      <c r="AR482" s="230" t="s">
        <v>301</v>
      </c>
      <c r="AT482" s="230" t="s">
        <v>170</v>
      </c>
      <c r="AU482" s="230" t="s">
        <v>87</v>
      </c>
      <c r="AY482" s="18" t="s">
        <v>167</v>
      </c>
      <c r="BE482" s="231">
        <f>IF(N482="základní",J482,0)</f>
        <v>0</v>
      </c>
      <c r="BF482" s="231">
        <f>IF(N482="snížená",J482,0)</f>
        <v>0</v>
      </c>
      <c r="BG482" s="231">
        <f>IF(N482="zákl. přenesená",J482,0)</f>
        <v>0</v>
      </c>
      <c r="BH482" s="231">
        <f>IF(N482="sníž. přenesená",J482,0)</f>
        <v>0</v>
      </c>
      <c r="BI482" s="231">
        <f>IF(N482="nulová",J482,0)</f>
        <v>0</v>
      </c>
      <c r="BJ482" s="18" t="s">
        <v>85</v>
      </c>
      <c r="BK482" s="231">
        <f>ROUND(I482*H482,2)</f>
        <v>0</v>
      </c>
      <c r="BL482" s="18" t="s">
        <v>301</v>
      </c>
      <c r="BM482" s="230" t="s">
        <v>545</v>
      </c>
    </row>
    <row r="483" s="2" customFormat="1">
      <c r="A483" s="39"/>
      <c r="B483" s="40"/>
      <c r="C483" s="41"/>
      <c r="D483" s="232" t="s">
        <v>177</v>
      </c>
      <c r="E483" s="41"/>
      <c r="F483" s="233" t="s">
        <v>546</v>
      </c>
      <c r="G483" s="41"/>
      <c r="H483" s="41"/>
      <c r="I483" s="137"/>
      <c r="J483" s="41"/>
      <c r="K483" s="41"/>
      <c r="L483" s="45"/>
      <c r="M483" s="234"/>
      <c r="N483" s="235"/>
      <c r="O483" s="85"/>
      <c r="P483" s="85"/>
      <c r="Q483" s="85"/>
      <c r="R483" s="85"/>
      <c r="S483" s="85"/>
      <c r="T483" s="86"/>
      <c r="U483" s="39"/>
      <c r="V483" s="39"/>
      <c r="W483" s="39"/>
      <c r="X483" s="39"/>
      <c r="Y483" s="39"/>
      <c r="Z483" s="39"/>
      <c r="AA483" s="39"/>
      <c r="AB483" s="39"/>
      <c r="AC483" s="39"/>
      <c r="AD483" s="39"/>
      <c r="AE483" s="39"/>
      <c r="AT483" s="18" t="s">
        <v>177</v>
      </c>
      <c r="AU483" s="18" t="s">
        <v>87</v>
      </c>
    </row>
    <row r="484" s="2" customFormat="1">
      <c r="A484" s="39"/>
      <c r="B484" s="40"/>
      <c r="C484" s="41"/>
      <c r="D484" s="232" t="s">
        <v>179</v>
      </c>
      <c r="E484" s="41"/>
      <c r="F484" s="236" t="s">
        <v>547</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179</v>
      </c>
      <c r="AU484" s="18" t="s">
        <v>87</v>
      </c>
    </row>
    <row r="485" s="2" customFormat="1" ht="24" customHeight="1">
      <c r="A485" s="39"/>
      <c r="B485" s="40"/>
      <c r="C485" s="269" t="s">
        <v>548</v>
      </c>
      <c r="D485" s="269" t="s">
        <v>297</v>
      </c>
      <c r="E485" s="270" t="s">
        <v>549</v>
      </c>
      <c r="F485" s="271" t="s">
        <v>550</v>
      </c>
      <c r="G485" s="272" t="s">
        <v>187</v>
      </c>
      <c r="H485" s="273">
        <v>3</v>
      </c>
      <c r="I485" s="274"/>
      <c r="J485" s="275">
        <f>ROUND(I485*H485,2)</f>
        <v>0</v>
      </c>
      <c r="K485" s="271" t="s">
        <v>174</v>
      </c>
      <c r="L485" s="276"/>
      <c r="M485" s="277" t="s">
        <v>40</v>
      </c>
      <c r="N485" s="278" t="s">
        <v>48</v>
      </c>
      <c r="O485" s="85"/>
      <c r="P485" s="228">
        <f>O485*H485</f>
        <v>0</v>
      </c>
      <c r="Q485" s="228">
        <v>0.00042999999999999999</v>
      </c>
      <c r="R485" s="228">
        <f>Q485*H485</f>
        <v>0.0012899999999999999</v>
      </c>
      <c r="S485" s="228">
        <v>0</v>
      </c>
      <c r="T485" s="229">
        <f>S485*H485</f>
        <v>0</v>
      </c>
      <c r="U485" s="39"/>
      <c r="V485" s="39"/>
      <c r="W485" s="39"/>
      <c r="X485" s="39"/>
      <c r="Y485" s="39"/>
      <c r="Z485" s="39"/>
      <c r="AA485" s="39"/>
      <c r="AB485" s="39"/>
      <c r="AC485" s="39"/>
      <c r="AD485" s="39"/>
      <c r="AE485" s="39"/>
      <c r="AR485" s="230" t="s">
        <v>407</v>
      </c>
      <c r="AT485" s="230" t="s">
        <v>297</v>
      </c>
      <c r="AU485" s="230" t="s">
        <v>87</v>
      </c>
      <c r="AY485" s="18" t="s">
        <v>167</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301</v>
      </c>
      <c r="BM485" s="230" t="s">
        <v>551</v>
      </c>
    </row>
    <row r="486" s="2" customFormat="1">
      <c r="A486" s="39"/>
      <c r="B486" s="40"/>
      <c r="C486" s="41"/>
      <c r="D486" s="232" t="s">
        <v>177</v>
      </c>
      <c r="E486" s="41"/>
      <c r="F486" s="233" t="s">
        <v>550</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177</v>
      </c>
      <c r="AU486" s="18" t="s">
        <v>87</v>
      </c>
    </row>
    <row r="487" s="2" customFormat="1" ht="24" customHeight="1">
      <c r="A487" s="39"/>
      <c r="B487" s="40"/>
      <c r="C487" s="219" t="s">
        <v>552</v>
      </c>
      <c r="D487" s="219" t="s">
        <v>170</v>
      </c>
      <c r="E487" s="220" t="s">
        <v>553</v>
      </c>
      <c r="F487" s="221" t="s">
        <v>554</v>
      </c>
      <c r="G487" s="222" t="s">
        <v>187</v>
      </c>
      <c r="H487" s="223">
        <v>18.399999999999999</v>
      </c>
      <c r="I487" s="224"/>
      <c r="J487" s="225">
        <f>ROUND(I487*H487,2)</f>
        <v>0</v>
      </c>
      <c r="K487" s="221" t="s">
        <v>174</v>
      </c>
      <c r="L487" s="45"/>
      <c r="M487" s="226" t="s">
        <v>40</v>
      </c>
      <c r="N487" s="227" t="s">
        <v>48</v>
      </c>
      <c r="O487" s="85"/>
      <c r="P487" s="228">
        <f>O487*H487</f>
        <v>0</v>
      </c>
      <c r="Q487" s="228">
        <v>0.00077999999999999999</v>
      </c>
      <c r="R487" s="228">
        <f>Q487*H487</f>
        <v>0.014351999999999998</v>
      </c>
      <c r="S487" s="228">
        <v>0</v>
      </c>
      <c r="T487" s="229">
        <f>S487*H487</f>
        <v>0</v>
      </c>
      <c r="U487" s="39"/>
      <c r="V487" s="39"/>
      <c r="W487" s="39"/>
      <c r="X487" s="39"/>
      <c r="Y487" s="39"/>
      <c r="Z487" s="39"/>
      <c r="AA487" s="39"/>
      <c r="AB487" s="39"/>
      <c r="AC487" s="39"/>
      <c r="AD487" s="39"/>
      <c r="AE487" s="39"/>
      <c r="AR487" s="230" t="s">
        <v>301</v>
      </c>
      <c r="AT487" s="230" t="s">
        <v>170</v>
      </c>
      <c r="AU487" s="230" t="s">
        <v>87</v>
      </c>
      <c r="AY487" s="18" t="s">
        <v>167</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301</v>
      </c>
      <c r="BM487" s="230" t="s">
        <v>555</v>
      </c>
    </row>
    <row r="488" s="2" customFormat="1">
      <c r="A488" s="39"/>
      <c r="B488" s="40"/>
      <c r="C488" s="41"/>
      <c r="D488" s="232" t="s">
        <v>177</v>
      </c>
      <c r="E488" s="41"/>
      <c r="F488" s="233" t="s">
        <v>556</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177</v>
      </c>
      <c r="AU488" s="18" t="s">
        <v>87</v>
      </c>
    </row>
    <row r="489" s="2" customFormat="1">
      <c r="A489" s="39"/>
      <c r="B489" s="40"/>
      <c r="C489" s="41"/>
      <c r="D489" s="232" t="s">
        <v>179</v>
      </c>
      <c r="E489" s="41"/>
      <c r="F489" s="236" t="s">
        <v>557</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179</v>
      </c>
      <c r="AU489" s="18" t="s">
        <v>87</v>
      </c>
    </row>
    <row r="490" s="13" customFormat="1">
      <c r="A490" s="13"/>
      <c r="B490" s="237"/>
      <c r="C490" s="238"/>
      <c r="D490" s="232" t="s">
        <v>181</v>
      </c>
      <c r="E490" s="239" t="s">
        <v>40</v>
      </c>
      <c r="F490" s="240" t="s">
        <v>509</v>
      </c>
      <c r="G490" s="238"/>
      <c r="H490" s="239" t="s">
        <v>40</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181</v>
      </c>
      <c r="AU490" s="246" t="s">
        <v>87</v>
      </c>
      <c r="AV490" s="13" t="s">
        <v>85</v>
      </c>
      <c r="AW490" s="13" t="s">
        <v>38</v>
      </c>
      <c r="AX490" s="13" t="s">
        <v>77</v>
      </c>
      <c r="AY490" s="246" t="s">
        <v>167</v>
      </c>
    </row>
    <row r="491" s="14" customFormat="1">
      <c r="A491" s="14"/>
      <c r="B491" s="247"/>
      <c r="C491" s="248"/>
      <c r="D491" s="232" t="s">
        <v>181</v>
      </c>
      <c r="E491" s="249" t="s">
        <v>40</v>
      </c>
      <c r="F491" s="250" t="s">
        <v>532</v>
      </c>
      <c r="G491" s="248"/>
      <c r="H491" s="251">
        <v>9.5999999999999996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181</v>
      </c>
      <c r="AU491" s="257" t="s">
        <v>87</v>
      </c>
      <c r="AV491" s="14" t="s">
        <v>87</v>
      </c>
      <c r="AW491" s="14" t="s">
        <v>38</v>
      </c>
      <c r="AX491" s="14" t="s">
        <v>77</v>
      </c>
      <c r="AY491" s="257" t="s">
        <v>167</v>
      </c>
    </row>
    <row r="492" s="13" customFormat="1">
      <c r="A492" s="13"/>
      <c r="B492" s="237"/>
      <c r="C492" s="238"/>
      <c r="D492" s="232" t="s">
        <v>181</v>
      </c>
      <c r="E492" s="239" t="s">
        <v>40</v>
      </c>
      <c r="F492" s="240" t="s">
        <v>533</v>
      </c>
      <c r="G492" s="238"/>
      <c r="H492" s="239" t="s">
        <v>40</v>
      </c>
      <c r="I492" s="241"/>
      <c r="J492" s="238"/>
      <c r="K492" s="238"/>
      <c r="L492" s="242"/>
      <c r="M492" s="243"/>
      <c r="N492" s="244"/>
      <c r="O492" s="244"/>
      <c r="P492" s="244"/>
      <c r="Q492" s="244"/>
      <c r="R492" s="244"/>
      <c r="S492" s="244"/>
      <c r="T492" s="245"/>
      <c r="U492" s="13"/>
      <c r="V492" s="13"/>
      <c r="W492" s="13"/>
      <c r="X492" s="13"/>
      <c r="Y492" s="13"/>
      <c r="Z492" s="13"/>
      <c r="AA492" s="13"/>
      <c r="AB492" s="13"/>
      <c r="AC492" s="13"/>
      <c r="AD492" s="13"/>
      <c r="AE492" s="13"/>
      <c r="AT492" s="246" t="s">
        <v>181</v>
      </c>
      <c r="AU492" s="246" t="s">
        <v>87</v>
      </c>
      <c r="AV492" s="13" t="s">
        <v>85</v>
      </c>
      <c r="AW492" s="13" t="s">
        <v>38</v>
      </c>
      <c r="AX492" s="13" t="s">
        <v>77</v>
      </c>
      <c r="AY492" s="246" t="s">
        <v>167</v>
      </c>
    </row>
    <row r="493" s="14" customFormat="1">
      <c r="A493" s="14"/>
      <c r="B493" s="247"/>
      <c r="C493" s="248"/>
      <c r="D493" s="232" t="s">
        <v>181</v>
      </c>
      <c r="E493" s="249" t="s">
        <v>40</v>
      </c>
      <c r="F493" s="250" t="s">
        <v>534</v>
      </c>
      <c r="G493" s="248"/>
      <c r="H493" s="251">
        <v>4.5999999999999996</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181</v>
      </c>
      <c r="AU493" s="257" t="s">
        <v>87</v>
      </c>
      <c r="AV493" s="14" t="s">
        <v>87</v>
      </c>
      <c r="AW493" s="14" t="s">
        <v>38</v>
      </c>
      <c r="AX493" s="14" t="s">
        <v>77</v>
      </c>
      <c r="AY493" s="257" t="s">
        <v>167</v>
      </c>
    </row>
    <row r="494" s="14" customFormat="1">
      <c r="A494" s="14"/>
      <c r="B494" s="247"/>
      <c r="C494" s="248"/>
      <c r="D494" s="232" t="s">
        <v>181</v>
      </c>
      <c r="E494" s="249" t="s">
        <v>40</v>
      </c>
      <c r="F494" s="250" t="s">
        <v>535</v>
      </c>
      <c r="G494" s="248"/>
      <c r="H494" s="251">
        <v>3.6000000000000001</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181</v>
      </c>
      <c r="AU494" s="257" t="s">
        <v>87</v>
      </c>
      <c r="AV494" s="14" t="s">
        <v>87</v>
      </c>
      <c r="AW494" s="14" t="s">
        <v>38</v>
      </c>
      <c r="AX494" s="14" t="s">
        <v>77</v>
      </c>
      <c r="AY494" s="257" t="s">
        <v>167</v>
      </c>
    </row>
    <row r="495" s="14" customFormat="1">
      <c r="A495" s="14"/>
      <c r="B495" s="247"/>
      <c r="C495" s="248"/>
      <c r="D495" s="232" t="s">
        <v>181</v>
      </c>
      <c r="E495" s="249" t="s">
        <v>40</v>
      </c>
      <c r="F495" s="250" t="s">
        <v>536</v>
      </c>
      <c r="G495" s="248"/>
      <c r="H495" s="251">
        <v>0.59999999999999998</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181</v>
      </c>
      <c r="AU495" s="257" t="s">
        <v>87</v>
      </c>
      <c r="AV495" s="14" t="s">
        <v>87</v>
      </c>
      <c r="AW495" s="14" t="s">
        <v>38</v>
      </c>
      <c r="AX495" s="14" t="s">
        <v>77</v>
      </c>
      <c r="AY495" s="257" t="s">
        <v>167</v>
      </c>
    </row>
    <row r="496" s="15" customFormat="1">
      <c r="A496" s="15"/>
      <c r="B496" s="258"/>
      <c r="C496" s="259"/>
      <c r="D496" s="232" t="s">
        <v>181</v>
      </c>
      <c r="E496" s="260" t="s">
        <v>40</v>
      </c>
      <c r="F496" s="261" t="s">
        <v>184</v>
      </c>
      <c r="G496" s="259"/>
      <c r="H496" s="262">
        <v>18.399999999999999</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181</v>
      </c>
      <c r="AU496" s="268" t="s">
        <v>87</v>
      </c>
      <c r="AV496" s="15" t="s">
        <v>175</v>
      </c>
      <c r="AW496" s="15" t="s">
        <v>38</v>
      </c>
      <c r="AX496" s="15" t="s">
        <v>85</v>
      </c>
      <c r="AY496" s="268" t="s">
        <v>167</v>
      </c>
    </row>
    <row r="497" s="2" customFormat="1" ht="24" customHeight="1">
      <c r="A497" s="39"/>
      <c r="B497" s="40"/>
      <c r="C497" s="219" t="s">
        <v>558</v>
      </c>
      <c r="D497" s="219" t="s">
        <v>170</v>
      </c>
      <c r="E497" s="220" t="s">
        <v>559</v>
      </c>
      <c r="F497" s="221" t="s">
        <v>560</v>
      </c>
      <c r="G497" s="222" t="s">
        <v>561</v>
      </c>
      <c r="H497" s="223">
        <v>1</v>
      </c>
      <c r="I497" s="224"/>
      <c r="J497" s="225">
        <f>ROUND(I497*H497,2)</f>
        <v>0</v>
      </c>
      <c r="K497" s="221" t="s">
        <v>174</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301</v>
      </c>
      <c r="AT497" s="230" t="s">
        <v>170</v>
      </c>
      <c r="AU497" s="230" t="s">
        <v>87</v>
      </c>
      <c r="AY497" s="18" t="s">
        <v>167</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301</v>
      </c>
      <c r="BM497" s="230" t="s">
        <v>562</v>
      </c>
    </row>
    <row r="498" s="2" customFormat="1">
      <c r="A498" s="39"/>
      <c r="B498" s="40"/>
      <c r="C498" s="41"/>
      <c r="D498" s="232" t="s">
        <v>177</v>
      </c>
      <c r="E498" s="41"/>
      <c r="F498" s="233" t="s">
        <v>563</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177</v>
      </c>
      <c r="AU498" s="18" t="s">
        <v>87</v>
      </c>
    </row>
    <row r="499" s="2" customFormat="1">
      <c r="A499" s="39"/>
      <c r="B499" s="40"/>
      <c r="C499" s="41"/>
      <c r="D499" s="232" t="s">
        <v>179</v>
      </c>
      <c r="E499" s="41"/>
      <c r="F499" s="236" t="s">
        <v>564</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179</v>
      </c>
      <c r="AU499" s="18" t="s">
        <v>87</v>
      </c>
    </row>
    <row r="500" s="2" customFormat="1" ht="36" customHeight="1">
      <c r="A500" s="39"/>
      <c r="B500" s="40"/>
      <c r="C500" s="219" t="s">
        <v>565</v>
      </c>
      <c r="D500" s="219" t="s">
        <v>170</v>
      </c>
      <c r="E500" s="220" t="s">
        <v>566</v>
      </c>
      <c r="F500" s="221" t="s">
        <v>567</v>
      </c>
      <c r="G500" s="222" t="s">
        <v>187</v>
      </c>
      <c r="H500" s="223">
        <v>18.399999999999999</v>
      </c>
      <c r="I500" s="224"/>
      <c r="J500" s="225">
        <f>ROUND(I500*H500,2)</f>
        <v>0</v>
      </c>
      <c r="K500" s="221" t="s">
        <v>174</v>
      </c>
      <c r="L500" s="45"/>
      <c r="M500" s="226" t="s">
        <v>40</v>
      </c>
      <c r="N500" s="227" t="s">
        <v>48</v>
      </c>
      <c r="O500" s="85"/>
      <c r="P500" s="228">
        <f>O500*H500</f>
        <v>0</v>
      </c>
      <c r="Q500" s="228">
        <v>0.00024000000000000001</v>
      </c>
      <c r="R500" s="228">
        <f>Q500*H500</f>
        <v>0.0044159999999999998</v>
      </c>
      <c r="S500" s="228">
        <v>0</v>
      </c>
      <c r="T500" s="229">
        <f>S500*H500</f>
        <v>0</v>
      </c>
      <c r="U500" s="39"/>
      <c r="V500" s="39"/>
      <c r="W500" s="39"/>
      <c r="X500" s="39"/>
      <c r="Y500" s="39"/>
      <c r="Z500" s="39"/>
      <c r="AA500" s="39"/>
      <c r="AB500" s="39"/>
      <c r="AC500" s="39"/>
      <c r="AD500" s="39"/>
      <c r="AE500" s="39"/>
      <c r="AR500" s="230" t="s">
        <v>301</v>
      </c>
      <c r="AT500" s="230" t="s">
        <v>170</v>
      </c>
      <c r="AU500" s="230" t="s">
        <v>87</v>
      </c>
      <c r="AY500" s="18" t="s">
        <v>167</v>
      </c>
      <c r="BE500" s="231">
        <f>IF(N500="základní",J500,0)</f>
        <v>0</v>
      </c>
      <c r="BF500" s="231">
        <f>IF(N500="snížená",J500,0)</f>
        <v>0</v>
      </c>
      <c r="BG500" s="231">
        <f>IF(N500="zákl. přenesená",J500,0)</f>
        <v>0</v>
      </c>
      <c r="BH500" s="231">
        <f>IF(N500="sníž. přenesená",J500,0)</f>
        <v>0</v>
      </c>
      <c r="BI500" s="231">
        <f>IF(N500="nulová",J500,0)</f>
        <v>0</v>
      </c>
      <c r="BJ500" s="18" t="s">
        <v>85</v>
      </c>
      <c r="BK500" s="231">
        <f>ROUND(I500*H500,2)</f>
        <v>0</v>
      </c>
      <c r="BL500" s="18" t="s">
        <v>301</v>
      </c>
      <c r="BM500" s="230" t="s">
        <v>568</v>
      </c>
    </row>
    <row r="501" s="2" customFormat="1">
      <c r="A501" s="39"/>
      <c r="B501" s="40"/>
      <c r="C501" s="41"/>
      <c r="D501" s="232" t="s">
        <v>177</v>
      </c>
      <c r="E501" s="41"/>
      <c r="F501" s="233" t="s">
        <v>569</v>
      </c>
      <c r="G501" s="41"/>
      <c r="H501" s="41"/>
      <c r="I501" s="137"/>
      <c r="J501" s="41"/>
      <c r="K501" s="41"/>
      <c r="L501" s="45"/>
      <c r="M501" s="234"/>
      <c r="N501" s="235"/>
      <c r="O501" s="85"/>
      <c r="P501" s="85"/>
      <c r="Q501" s="85"/>
      <c r="R501" s="85"/>
      <c r="S501" s="85"/>
      <c r="T501" s="86"/>
      <c r="U501" s="39"/>
      <c r="V501" s="39"/>
      <c r="W501" s="39"/>
      <c r="X501" s="39"/>
      <c r="Y501" s="39"/>
      <c r="Z501" s="39"/>
      <c r="AA501" s="39"/>
      <c r="AB501" s="39"/>
      <c r="AC501" s="39"/>
      <c r="AD501" s="39"/>
      <c r="AE501" s="39"/>
      <c r="AT501" s="18" t="s">
        <v>177</v>
      </c>
      <c r="AU501" s="18" t="s">
        <v>87</v>
      </c>
    </row>
    <row r="502" s="2" customFormat="1">
      <c r="A502" s="39"/>
      <c r="B502" s="40"/>
      <c r="C502" s="41"/>
      <c r="D502" s="232" t="s">
        <v>179</v>
      </c>
      <c r="E502" s="41"/>
      <c r="F502" s="236" t="s">
        <v>570</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179</v>
      </c>
      <c r="AU502" s="18" t="s">
        <v>87</v>
      </c>
    </row>
    <row r="503" s="13" customFormat="1">
      <c r="A503" s="13"/>
      <c r="B503" s="237"/>
      <c r="C503" s="238"/>
      <c r="D503" s="232" t="s">
        <v>181</v>
      </c>
      <c r="E503" s="239" t="s">
        <v>40</v>
      </c>
      <c r="F503" s="240" t="s">
        <v>509</v>
      </c>
      <c r="G503" s="238"/>
      <c r="H503" s="239" t="s">
        <v>40</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181</v>
      </c>
      <c r="AU503" s="246" t="s">
        <v>87</v>
      </c>
      <c r="AV503" s="13" t="s">
        <v>85</v>
      </c>
      <c r="AW503" s="13" t="s">
        <v>38</v>
      </c>
      <c r="AX503" s="13" t="s">
        <v>77</v>
      </c>
      <c r="AY503" s="246" t="s">
        <v>167</v>
      </c>
    </row>
    <row r="504" s="14" customFormat="1">
      <c r="A504" s="14"/>
      <c r="B504" s="247"/>
      <c r="C504" s="248"/>
      <c r="D504" s="232" t="s">
        <v>181</v>
      </c>
      <c r="E504" s="249" t="s">
        <v>40</v>
      </c>
      <c r="F504" s="250" t="s">
        <v>532</v>
      </c>
      <c r="G504" s="248"/>
      <c r="H504" s="251">
        <v>9.5999999999999996</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181</v>
      </c>
      <c r="AU504" s="257" t="s">
        <v>87</v>
      </c>
      <c r="AV504" s="14" t="s">
        <v>87</v>
      </c>
      <c r="AW504" s="14" t="s">
        <v>38</v>
      </c>
      <c r="AX504" s="14" t="s">
        <v>77</v>
      </c>
      <c r="AY504" s="257" t="s">
        <v>167</v>
      </c>
    </row>
    <row r="505" s="13" customFormat="1">
      <c r="A505" s="13"/>
      <c r="B505" s="237"/>
      <c r="C505" s="238"/>
      <c r="D505" s="232" t="s">
        <v>181</v>
      </c>
      <c r="E505" s="239" t="s">
        <v>40</v>
      </c>
      <c r="F505" s="240" t="s">
        <v>533</v>
      </c>
      <c r="G505" s="238"/>
      <c r="H505" s="239" t="s">
        <v>40</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181</v>
      </c>
      <c r="AU505" s="246" t="s">
        <v>87</v>
      </c>
      <c r="AV505" s="13" t="s">
        <v>85</v>
      </c>
      <c r="AW505" s="13" t="s">
        <v>38</v>
      </c>
      <c r="AX505" s="13" t="s">
        <v>77</v>
      </c>
      <c r="AY505" s="246" t="s">
        <v>167</v>
      </c>
    </row>
    <row r="506" s="14" customFormat="1">
      <c r="A506" s="14"/>
      <c r="B506" s="247"/>
      <c r="C506" s="248"/>
      <c r="D506" s="232" t="s">
        <v>181</v>
      </c>
      <c r="E506" s="249" t="s">
        <v>40</v>
      </c>
      <c r="F506" s="250" t="s">
        <v>534</v>
      </c>
      <c r="G506" s="248"/>
      <c r="H506" s="251">
        <v>4.5999999999999996</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181</v>
      </c>
      <c r="AU506" s="257" t="s">
        <v>87</v>
      </c>
      <c r="AV506" s="14" t="s">
        <v>87</v>
      </c>
      <c r="AW506" s="14" t="s">
        <v>38</v>
      </c>
      <c r="AX506" s="14" t="s">
        <v>77</v>
      </c>
      <c r="AY506" s="257" t="s">
        <v>167</v>
      </c>
    </row>
    <row r="507" s="14" customFormat="1">
      <c r="A507" s="14"/>
      <c r="B507" s="247"/>
      <c r="C507" s="248"/>
      <c r="D507" s="232" t="s">
        <v>181</v>
      </c>
      <c r="E507" s="249" t="s">
        <v>40</v>
      </c>
      <c r="F507" s="250" t="s">
        <v>535</v>
      </c>
      <c r="G507" s="248"/>
      <c r="H507" s="251">
        <v>3.6000000000000001</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181</v>
      </c>
      <c r="AU507" s="257" t="s">
        <v>87</v>
      </c>
      <c r="AV507" s="14" t="s">
        <v>87</v>
      </c>
      <c r="AW507" s="14" t="s">
        <v>38</v>
      </c>
      <c r="AX507" s="14" t="s">
        <v>77</v>
      </c>
      <c r="AY507" s="257" t="s">
        <v>167</v>
      </c>
    </row>
    <row r="508" s="14" customFormat="1">
      <c r="A508" s="14"/>
      <c r="B508" s="247"/>
      <c r="C508" s="248"/>
      <c r="D508" s="232" t="s">
        <v>181</v>
      </c>
      <c r="E508" s="249" t="s">
        <v>40</v>
      </c>
      <c r="F508" s="250" t="s">
        <v>536</v>
      </c>
      <c r="G508" s="248"/>
      <c r="H508" s="251">
        <v>0.59999999999999998</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181</v>
      </c>
      <c r="AU508" s="257" t="s">
        <v>87</v>
      </c>
      <c r="AV508" s="14" t="s">
        <v>87</v>
      </c>
      <c r="AW508" s="14" t="s">
        <v>38</v>
      </c>
      <c r="AX508" s="14" t="s">
        <v>77</v>
      </c>
      <c r="AY508" s="257" t="s">
        <v>167</v>
      </c>
    </row>
    <row r="509" s="15" customFormat="1">
      <c r="A509" s="15"/>
      <c r="B509" s="258"/>
      <c r="C509" s="259"/>
      <c r="D509" s="232" t="s">
        <v>181</v>
      </c>
      <c r="E509" s="260" t="s">
        <v>40</v>
      </c>
      <c r="F509" s="261" t="s">
        <v>184</v>
      </c>
      <c r="G509" s="259"/>
      <c r="H509" s="262">
        <v>18.399999999999999</v>
      </c>
      <c r="I509" s="263"/>
      <c r="J509" s="259"/>
      <c r="K509" s="259"/>
      <c r="L509" s="264"/>
      <c r="M509" s="265"/>
      <c r="N509" s="266"/>
      <c r="O509" s="266"/>
      <c r="P509" s="266"/>
      <c r="Q509" s="266"/>
      <c r="R509" s="266"/>
      <c r="S509" s="266"/>
      <c r="T509" s="267"/>
      <c r="U509" s="15"/>
      <c r="V509" s="15"/>
      <c r="W509" s="15"/>
      <c r="X509" s="15"/>
      <c r="Y509" s="15"/>
      <c r="Z509" s="15"/>
      <c r="AA509" s="15"/>
      <c r="AB509" s="15"/>
      <c r="AC509" s="15"/>
      <c r="AD509" s="15"/>
      <c r="AE509" s="15"/>
      <c r="AT509" s="268" t="s">
        <v>181</v>
      </c>
      <c r="AU509" s="268" t="s">
        <v>87</v>
      </c>
      <c r="AV509" s="15" t="s">
        <v>175</v>
      </c>
      <c r="AW509" s="15" t="s">
        <v>38</v>
      </c>
      <c r="AX509" s="15" t="s">
        <v>85</v>
      </c>
      <c r="AY509" s="268" t="s">
        <v>167</v>
      </c>
    </row>
    <row r="510" s="2" customFormat="1" ht="16.5" customHeight="1">
      <c r="A510" s="39"/>
      <c r="B510" s="40"/>
      <c r="C510" s="219" t="s">
        <v>571</v>
      </c>
      <c r="D510" s="219" t="s">
        <v>170</v>
      </c>
      <c r="E510" s="220" t="s">
        <v>572</v>
      </c>
      <c r="F510" s="221" t="s">
        <v>573</v>
      </c>
      <c r="G510" s="222" t="s">
        <v>291</v>
      </c>
      <c r="H510" s="223">
        <v>7</v>
      </c>
      <c r="I510" s="224"/>
      <c r="J510" s="225">
        <f>ROUND(I510*H510,2)</f>
        <v>0</v>
      </c>
      <c r="K510" s="221" t="s">
        <v>174</v>
      </c>
      <c r="L510" s="45"/>
      <c r="M510" s="226" t="s">
        <v>40</v>
      </c>
      <c r="N510" s="227" t="s">
        <v>48</v>
      </c>
      <c r="O510" s="85"/>
      <c r="P510" s="228">
        <f>O510*H510</f>
        <v>0</v>
      </c>
      <c r="Q510" s="228">
        <v>0</v>
      </c>
      <c r="R510" s="228">
        <f>Q510*H510</f>
        <v>0</v>
      </c>
      <c r="S510" s="228">
        <v>0</v>
      </c>
      <c r="T510" s="229">
        <f>S510*H510</f>
        <v>0</v>
      </c>
      <c r="U510" s="39"/>
      <c r="V510" s="39"/>
      <c r="W510" s="39"/>
      <c r="X510" s="39"/>
      <c r="Y510" s="39"/>
      <c r="Z510" s="39"/>
      <c r="AA510" s="39"/>
      <c r="AB510" s="39"/>
      <c r="AC510" s="39"/>
      <c r="AD510" s="39"/>
      <c r="AE510" s="39"/>
      <c r="AR510" s="230" t="s">
        <v>301</v>
      </c>
      <c r="AT510" s="230" t="s">
        <v>170</v>
      </c>
      <c r="AU510" s="230" t="s">
        <v>87</v>
      </c>
      <c r="AY510" s="18" t="s">
        <v>167</v>
      </c>
      <c r="BE510" s="231">
        <f>IF(N510="základní",J510,0)</f>
        <v>0</v>
      </c>
      <c r="BF510" s="231">
        <f>IF(N510="snížená",J510,0)</f>
        <v>0</v>
      </c>
      <c r="BG510" s="231">
        <f>IF(N510="zákl. přenesená",J510,0)</f>
        <v>0</v>
      </c>
      <c r="BH510" s="231">
        <f>IF(N510="sníž. přenesená",J510,0)</f>
        <v>0</v>
      </c>
      <c r="BI510" s="231">
        <f>IF(N510="nulová",J510,0)</f>
        <v>0</v>
      </c>
      <c r="BJ510" s="18" t="s">
        <v>85</v>
      </c>
      <c r="BK510" s="231">
        <f>ROUND(I510*H510,2)</f>
        <v>0</v>
      </c>
      <c r="BL510" s="18" t="s">
        <v>301</v>
      </c>
      <c r="BM510" s="230" t="s">
        <v>574</v>
      </c>
    </row>
    <row r="511" s="2" customFormat="1">
      <c r="A511" s="39"/>
      <c r="B511" s="40"/>
      <c r="C511" s="41"/>
      <c r="D511" s="232" t="s">
        <v>177</v>
      </c>
      <c r="E511" s="41"/>
      <c r="F511" s="233" t="s">
        <v>575</v>
      </c>
      <c r="G511" s="41"/>
      <c r="H511" s="41"/>
      <c r="I511" s="137"/>
      <c r="J511" s="41"/>
      <c r="K511" s="41"/>
      <c r="L511" s="45"/>
      <c r="M511" s="234"/>
      <c r="N511" s="235"/>
      <c r="O511" s="85"/>
      <c r="P511" s="85"/>
      <c r="Q511" s="85"/>
      <c r="R511" s="85"/>
      <c r="S511" s="85"/>
      <c r="T511" s="86"/>
      <c r="U511" s="39"/>
      <c r="V511" s="39"/>
      <c r="W511" s="39"/>
      <c r="X511" s="39"/>
      <c r="Y511" s="39"/>
      <c r="Z511" s="39"/>
      <c r="AA511" s="39"/>
      <c r="AB511" s="39"/>
      <c r="AC511" s="39"/>
      <c r="AD511" s="39"/>
      <c r="AE511" s="39"/>
      <c r="AT511" s="18" t="s">
        <v>177</v>
      </c>
      <c r="AU511" s="18" t="s">
        <v>87</v>
      </c>
    </row>
    <row r="512" s="2" customFormat="1">
      <c r="A512" s="39"/>
      <c r="B512" s="40"/>
      <c r="C512" s="41"/>
      <c r="D512" s="232" t="s">
        <v>179</v>
      </c>
      <c r="E512" s="41"/>
      <c r="F512" s="236" t="s">
        <v>576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179</v>
      </c>
      <c r="AU512" s="18" t="s">
        <v>87</v>
      </c>
    </row>
    <row r="513" s="2" customFormat="1" ht="24" customHeight="1">
      <c r="A513" s="39"/>
      <c r="B513" s="40"/>
      <c r="C513" s="219" t="s">
        <v>577</v>
      </c>
      <c r="D513" s="219" t="s">
        <v>170</v>
      </c>
      <c r="E513" s="220" t="s">
        <v>578</v>
      </c>
      <c r="F513" s="221" t="s">
        <v>579</v>
      </c>
      <c r="G513" s="222" t="s">
        <v>291</v>
      </c>
      <c r="H513" s="223">
        <v>2</v>
      </c>
      <c r="I513" s="224"/>
      <c r="J513" s="225">
        <f>ROUND(I513*H513,2)</f>
        <v>0</v>
      </c>
      <c r="K513" s="221" t="s">
        <v>174</v>
      </c>
      <c r="L513" s="45"/>
      <c r="M513" s="226" t="s">
        <v>40</v>
      </c>
      <c r="N513" s="227" t="s">
        <v>48</v>
      </c>
      <c r="O513" s="85"/>
      <c r="P513" s="228">
        <f>O513*H513</f>
        <v>0</v>
      </c>
      <c r="Q513" s="228">
        <v>0</v>
      </c>
      <c r="R513" s="228">
        <f>Q513*H513</f>
        <v>0</v>
      </c>
      <c r="S513" s="228">
        <v>0</v>
      </c>
      <c r="T513" s="229">
        <f>S513*H513</f>
        <v>0</v>
      </c>
      <c r="U513" s="39"/>
      <c r="V513" s="39"/>
      <c r="W513" s="39"/>
      <c r="X513" s="39"/>
      <c r="Y513" s="39"/>
      <c r="Z513" s="39"/>
      <c r="AA513" s="39"/>
      <c r="AB513" s="39"/>
      <c r="AC513" s="39"/>
      <c r="AD513" s="39"/>
      <c r="AE513" s="39"/>
      <c r="AR513" s="230" t="s">
        <v>301</v>
      </c>
      <c r="AT513" s="230" t="s">
        <v>170</v>
      </c>
      <c r="AU513" s="230" t="s">
        <v>87</v>
      </c>
      <c r="AY513" s="18" t="s">
        <v>167</v>
      </c>
      <c r="BE513" s="231">
        <f>IF(N513="základní",J513,0)</f>
        <v>0</v>
      </c>
      <c r="BF513" s="231">
        <f>IF(N513="snížená",J513,0)</f>
        <v>0</v>
      </c>
      <c r="BG513" s="231">
        <f>IF(N513="zákl. přenesená",J513,0)</f>
        <v>0</v>
      </c>
      <c r="BH513" s="231">
        <f>IF(N513="sníž. přenesená",J513,0)</f>
        <v>0</v>
      </c>
      <c r="BI513" s="231">
        <f>IF(N513="nulová",J513,0)</f>
        <v>0</v>
      </c>
      <c r="BJ513" s="18" t="s">
        <v>85</v>
      </c>
      <c r="BK513" s="231">
        <f>ROUND(I513*H513,2)</f>
        <v>0</v>
      </c>
      <c r="BL513" s="18" t="s">
        <v>301</v>
      </c>
      <c r="BM513" s="230" t="s">
        <v>580</v>
      </c>
    </row>
    <row r="514" s="2" customFormat="1">
      <c r="A514" s="39"/>
      <c r="B514" s="40"/>
      <c r="C514" s="41"/>
      <c r="D514" s="232" t="s">
        <v>177</v>
      </c>
      <c r="E514" s="41"/>
      <c r="F514" s="233" t="s">
        <v>581</v>
      </c>
      <c r="G514" s="41"/>
      <c r="H514" s="41"/>
      <c r="I514" s="137"/>
      <c r="J514" s="41"/>
      <c r="K514" s="41"/>
      <c r="L514" s="45"/>
      <c r="M514" s="234"/>
      <c r="N514" s="235"/>
      <c r="O514" s="85"/>
      <c r="P514" s="85"/>
      <c r="Q514" s="85"/>
      <c r="R514" s="85"/>
      <c r="S514" s="85"/>
      <c r="T514" s="86"/>
      <c r="U514" s="39"/>
      <c r="V514" s="39"/>
      <c r="W514" s="39"/>
      <c r="X514" s="39"/>
      <c r="Y514" s="39"/>
      <c r="Z514" s="39"/>
      <c r="AA514" s="39"/>
      <c r="AB514" s="39"/>
      <c r="AC514" s="39"/>
      <c r="AD514" s="39"/>
      <c r="AE514" s="39"/>
      <c r="AT514" s="18" t="s">
        <v>177</v>
      </c>
      <c r="AU514" s="18" t="s">
        <v>87</v>
      </c>
    </row>
    <row r="515" s="2" customFormat="1">
      <c r="A515" s="39"/>
      <c r="B515" s="40"/>
      <c r="C515" s="41"/>
      <c r="D515" s="232" t="s">
        <v>179</v>
      </c>
      <c r="E515" s="41"/>
      <c r="F515" s="236" t="s">
        <v>582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179</v>
      </c>
      <c r="AU515" s="18" t="s">
        <v>87</v>
      </c>
    </row>
    <row r="516" s="2" customFormat="1" ht="16.5" customHeight="1">
      <c r="A516" s="39"/>
      <c r="B516" s="40"/>
      <c r="C516" s="219" t="s">
        <v>583</v>
      </c>
      <c r="D516" s="219" t="s">
        <v>170</v>
      </c>
      <c r="E516" s="220" t="s">
        <v>584</v>
      </c>
      <c r="F516" s="221" t="s">
        <v>585</v>
      </c>
      <c r="G516" s="222" t="s">
        <v>291</v>
      </c>
      <c r="H516" s="223">
        <v>3</v>
      </c>
      <c r="I516" s="224"/>
      <c r="J516" s="225">
        <f>ROUND(I516*H516,2)</f>
        <v>0</v>
      </c>
      <c r="K516" s="221" t="s">
        <v>174</v>
      </c>
      <c r="L516" s="45"/>
      <c r="M516" s="226" t="s">
        <v>40</v>
      </c>
      <c r="N516" s="227" t="s">
        <v>48</v>
      </c>
      <c r="O516" s="85"/>
      <c r="P516" s="228">
        <f>O516*H516</f>
        <v>0</v>
      </c>
      <c r="Q516" s="228">
        <v>0.0013600000000000001</v>
      </c>
      <c r="R516" s="228">
        <f>Q516*H516</f>
        <v>0.0040800000000000003</v>
      </c>
      <c r="S516" s="228">
        <v>0</v>
      </c>
      <c r="T516" s="229">
        <f>S516*H516</f>
        <v>0</v>
      </c>
      <c r="U516" s="39"/>
      <c r="V516" s="39"/>
      <c r="W516" s="39"/>
      <c r="X516" s="39"/>
      <c r="Y516" s="39"/>
      <c r="Z516" s="39"/>
      <c r="AA516" s="39"/>
      <c r="AB516" s="39"/>
      <c r="AC516" s="39"/>
      <c r="AD516" s="39"/>
      <c r="AE516" s="39"/>
      <c r="AR516" s="230" t="s">
        <v>301</v>
      </c>
      <c r="AT516" s="230" t="s">
        <v>170</v>
      </c>
      <c r="AU516" s="230" t="s">
        <v>87</v>
      </c>
      <c r="AY516" s="18" t="s">
        <v>167</v>
      </c>
      <c r="BE516" s="231">
        <f>IF(N516="základní",J516,0)</f>
        <v>0</v>
      </c>
      <c r="BF516" s="231">
        <f>IF(N516="snížená",J516,0)</f>
        <v>0</v>
      </c>
      <c r="BG516" s="231">
        <f>IF(N516="zákl. přenesená",J516,0)</f>
        <v>0</v>
      </c>
      <c r="BH516" s="231">
        <f>IF(N516="sníž. přenesená",J516,0)</f>
        <v>0</v>
      </c>
      <c r="BI516" s="231">
        <f>IF(N516="nulová",J516,0)</f>
        <v>0</v>
      </c>
      <c r="BJ516" s="18" t="s">
        <v>85</v>
      </c>
      <c r="BK516" s="231">
        <f>ROUND(I516*H516,2)</f>
        <v>0</v>
      </c>
      <c r="BL516" s="18" t="s">
        <v>301</v>
      </c>
      <c r="BM516" s="230" t="s">
        <v>586</v>
      </c>
    </row>
    <row r="517" s="2" customFormat="1">
      <c r="A517" s="39"/>
      <c r="B517" s="40"/>
      <c r="C517" s="41"/>
      <c r="D517" s="232" t="s">
        <v>177</v>
      </c>
      <c r="E517" s="41"/>
      <c r="F517" s="233" t="s">
        <v>587</v>
      </c>
      <c r="G517" s="41"/>
      <c r="H517" s="41"/>
      <c r="I517" s="137"/>
      <c r="J517" s="41"/>
      <c r="K517" s="41"/>
      <c r="L517" s="45"/>
      <c r="M517" s="234"/>
      <c r="N517" s="235"/>
      <c r="O517" s="85"/>
      <c r="P517" s="85"/>
      <c r="Q517" s="85"/>
      <c r="R517" s="85"/>
      <c r="S517" s="85"/>
      <c r="T517" s="86"/>
      <c r="U517" s="39"/>
      <c r="V517" s="39"/>
      <c r="W517" s="39"/>
      <c r="X517" s="39"/>
      <c r="Y517" s="39"/>
      <c r="Z517" s="39"/>
      <c r="AA517" s="39"/>
      <c r="AB517" s="39"/>
      <c r="AC517" s="39"/>
      <c r="AD517" s="39"/>
      <c r="AE517" s="39"/>
      <c r="AT517" s="18" t="s">
        <v>177</v>
      </c>
      <c r="AU517" s="18" t="s">
        <v>87</v>
      </c>
    </row>
    <row r="518" s="2" customFormat="1" ht="24" customHeight="1">
      <c r="A518" s="39"/>
      <c r="B518" s="40"/>
      <c r="C518" s="219" t="s">
        <v>588</v>
      </c>
      <c r="D518" s="219" t="s">
        <v>170</v>
      </c>
      <c r="E518" s="220" t="s">
        <v>589</v>
      </c>
      <c r="F518" s="221" t="s">
        <v>590</v>
      </c>
      <c r="G518" s="222" t="s">
        <v>187</v>
      </c>
      <c r="H518" s="223">
        <v>18.399999999999999</v>
      </c>
      <c r="I518" s="224"/>
      <c r="J518" s="225">
        <f>ROUND(I518*H518,2)</f>
        <v>0</v>
      </c>
      <c r="K518" s="221" t="s">
        <v>174</v>
      </c>
      <c r="L518" s="45"/>
      <c r="M518" s="226" t="s">
        <v>40</v>
      </c>
      <c r="N518" s="227" t="s">
        <v>48</v>
      </c>
      <c r="O518" s="85"/>
      <c r="P518" s="228">
        <f>O518*H518</f>
        <v>0</v>
      </c>
      <c r="Q518" s="228">
        <v>0.00040000000000000002</v>
      </c>
      <c r="R518" s="228">
        <f>Q518*H518</f>
        <v>0.0073599999999999994</v>
      </c>
      <c r="S518" s="228">
        <v>0</v>
      </c>
      <c r="T518" s="229">
        <f>S518*H518</f>
        <v>0</v>
      </c>
      <c r="U518" s="39"/>
      <c r="V518" s="39"/>
      <c r="W518" s="39"/>
      <c r="X518" s="39"/>
      <c r="Y518" s="39"/>
      <c r="Z518" s="39"/>
      <c r="AA518" s="39"/>
      <c r="AB518" s="39"/>
      <c r="AC518" s="39"/>
      <c r="AD518" s="39"/>
      <c r="AE518" s="39"/>
      <c r="AR518" s="230" t="s">
        <v>301</v>
      </c>
      <c r="AT518" s="230" t="s">
        <v>170</v>
      </c>
      <c r="AU518" s="230" t="s">
        <v>87</v>
      </c>
      <c r="AY518" s="18" t="s">
        <v>167</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301</v>
      </c>
      <c r="BM518" s="230" t="s">
        <v>591</v>
      </c>
    </row>
    <row r="519" s="2" customFormat="1">
      <c r="A519" s="39"/>
      <c r="B519" s="40"/>
      <c r="C519" s="41"/>
      <c r="D519" s="232" t="s">
        <v>177</v>
      </c>
      <c r="E519" s="41"/>
      <c r="F519" s="233" t="s">
        <v>592</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177</v>
      </c>
      <c r="AU519" s="18" t="s">
        <v>87</v>
      </c>
    </row>
    <row r="520" s="2" customFormat="1">
      <c r="A520" s="39"/>
      <c r="B520" s="40"/>
      <c r="C520" s="41"/>
      <c r="D520" s="232" t="s">
        <v>179</v>
      </c>
      <c r="E520" s="41"/>
      <c r="F520" s="236" t="s">
        <v>593</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179</v>
      </c>
      <c r="AU520" s="18" t="s">
        <v>87</v>
      </c>
    </row>
    <row r="521" s="13" customFormat="1">
      <c r="A521" s="13"/>
      <c r="B521" s="237"/>
      <c r="C521" s="238"/>
      <c r="D521" s="232" t="s">
        <v>181</v>
      </c>
      <c r="E521" s="239" t="s">
        <v>40</v>
      </c>
      <c r="F521" s="240" t="s">
        <v>509</v>
      </c>
      <c r="G521" s="238"/>
      <c r="H521" s="239" t="s">
        <v>40</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181</v>
      </c>
      <c r="AU521" s="246" t="s">
        <v>87</v>
      </c>
      <c r="AV521" s="13" t="s">
        <v>85</v>
      </c>
      <c r="AW521" s="13" t="s">
        <v>38</v>
      </c>
      <c r="AX521" s="13" t="s">
        <v>77</v>
      </c>
      <c r="AY521" s="246" t="s">
        <v>167</v>
      </c>
    </row>
    <row r="522" s="14" customFormat="1">
      <c r="A522" s="14"/>
      <c r="B522" s="247"/>
      <c r="C522" s="248"/>
      <c r="D522" s="232" t="s">
        <v>181</v>
      </c>
      <c r="E522" s="249" t="s">
        <v>40</v>
      </c>
      <c r="F522" s="250" t="s">
        <v>532</v>
      </c>
      <c r="G522" s="248"/>
      <c r="H522" s="251">
        <v>9.5999999999999996</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181</v>
      </c>
      <c r="AU522" s="257" t="s">
        <v>87</v>
      </c>
      <c r="AV522" s="14" t="s">
        <v>87</v>
      </c>
      <c r="AW522" s="14" t="s">
        <v>38</v>
      </c>
      <c r="AX522" s="14" t="s">
        <v>77</v>
      </c>
      <c r="AY522" s="257" t="s">
        <v>167</v>
      </c>
    </row>
    <row r="523" s="13" customFormat="1">
      <c r="A523" s="13"/>
      <c r="B523" s="237"/>
      <c r="C523" s="238"/>
      <c r="D523" s="232" t="s">
        <v>181</v>
      </c>
      <c r="E523" s="239" t="s">
        <v>40</v>
      </c>
      <c r="F523" s="240" t="s">
        <v>533</v>
      </c>
      <c r="G523" s="238"/>
      <c r="H523" s="239" t="s">
        <v>40</v>
      </c>
      <c r="I523" s="241"/>
      <c r="J523" s="238"/>
      <c r="K523" s="238"/>
      <c r="L523" s="242"/>
      <c r="M523" s="243"/>
      <c r="N523" s="244"/>
      <c r="O523" s="244"/>
      <c r="P523" s="244"/>
      <c r="Q523" s="244"/>
      <c r="R523" s="244"/>
      <c r="S523" s="244"/>
      <c r="T523" s="245"/>
      <c r="U523" s="13"/>
      <c r="V523" s="13"/>
      <c r="W523" s="13"/>
      <c r="X523" s="13"/>
      <c r="Y523" s="13"/>
      <c r="Z523" s="13"/>
      <c r="AA523" s="13"/>
      <c r="AB523" s="13"/>
      <c r="AC523" s="13"/>
      <c r="AD523" s="13"/>
      <c r="AE523" s="13"/>
      <c r="AT523" s="246" t="s">
        <v>181</v>
      </c>
      <c r="AU523" s="246" t="s">
        <v>87</v>
      </c>
      <c r="AV523" s="13" t="s">
        <v>85</v>
      </c>
      <c r="AW523" s="13" t="s">
        <v>38</v>
      </c>
      <c r="AX523" s="13" t="s">
        <v>77</v>
      </c>
      <c r="AY523" s="246" t="s">
        <v>167</v>
      </c>
    </row>
    <row r="524" s="14" customFormat="1">
      <c r="A524" s="14"/>
      <c r="B524" s="247"/>
      <c r="C524" s="248"/>
      <c r="D524" s="232" t="s">
        <v>181</v>
      </c>
      <c r="E524" s="249" t="s">
        <v>40</v>
      </c>
      <c r="F524" s="250" t="s">
        <v>534</v>
      </c>
      <c r="G524" s="248"/>
      <c r="H524" s="251">
        <v>4.5999999999999996</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181</v>
      </c>
      <c r="AU524" s="257" t="s">
        <v>87</v>
      </c>
      <c r="AV524" s="14" t="s">
        <v>87</v>
      </c>
      <c r="AW524" s="14" t="s">
        <v>38</v>
      </c>
      <c r="AX524" s="14" t="s">
        <v>77</v>
      </c>
      <c r="AY524" s="257" t="s">
        <v>167</v>
      </c>
    </row>
    <row r="525" s="14" customFormat="1">
      <c r="A525" s="14"/>
      <c r="B525" s="247"/>
      <c r="C525" s="248"/>
      <c r="D525" s="232" t="s">
        <v>181</v>
      </c>
      <c r="E525" s="249" t="s">
        <v>40</v>
      </c>
      <c r="F525" s="250" t="s">
        <v>535</v>
      </c>
      <c r="G525" s="248"/>
      <c r="H525" s="251">
        <v>3.6000000000000001</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181</v>
      </c>
      <c r="AU525" s="257" t="s">
        <v>87</v>
      </c>
      <c r="AV525" s="14" t="s">
        <v>87</v>
      </c>
      <c r="AW525" s="14" t="s">
        <v>38</v>
      </c>
      <c r="AX525" s="14" t="s">
        <v>77</v>
      </c>
      <c r="AY525" s="257" t="s">
        <v>167</v>
      </c>
    </row>
    <row r="526" s="14" customFormat="1">
      <c r="A526" s="14"/>
      <c r="B526" s="247"/>
      <c r="C526" s="248"/>
      <c r="D526" s="232" t="s">
        <v>181</v>
      </c>
      <c r="E526" s="249" t="s">
        <v>40</v>
      </c>
      <c r="F526" s="250" t="s">
        <v>536</v>
      </c>
      <c r="G526" s="248"/>
      <c r="H526" s="251">
        <v>0.59999999999999998</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181</v>
      </c>
      <c r="AU526" s="257" t="s">
        <v>87</v>
      </c>
      <c r="AV526" s="14" t="s">
        <v>87</v>
      </c>
      <c r="AW526" s="14" t="s">
        <v>38</v>
      </c>
      <c r="AX526" s="14" t="s">
        <v>77</v>
      </c>
      <c r="AY526" s="257" t="s">
        <v>167</v>
      </c>
    </row>
    <row r="527" s="15" customFormat="1">
      <c r="A527" s="15"/>
      <c r="B527" s="258"/>
      <c r="C527" s="259"/>
      <c r="D527" s="232" t="s">
        <v>181</v>
      </c>
      <c r="E527" s="260" t="s">
        <v>40</v>
      </c>
      <c r="F527" s="261" t="s">
        <v>184</v>
      </c>
      <c r="G527" s="259"/>
      <c r="H527" s="262">
        <v>18.399999999999999</v>
      </c>
      <c r="I527" s="263"/>
      <c r="J527" s="259"/>
      <c r="K527" s="259"/>
      <c r="L527" s="264"/>
      <c r="M527" s="265"/>
      <c r="N527" s="266"/>
      <c r="O527" s="266"/>
      <c r="P527" s="266"/>
      <c r="Q527" s="266"/>
      <c r="R527" s="266"/>
      <c r="S527" s="266"/>
      <c r="T527" s="267"/>
      <c r="U527" s="15"/>
      <c r="V527" s="15"/>
      <c r="W527" s="15"/>
      <c r="X527" s="15"/>
      <c r="Y527" s="15"/>
      <c r="Z527" s="15"/>
      <c r="AA527" s="15"/>
      <c r="AB527" s="15"/>
      <c r="AC527" s="15"/>
      <c r="AD527" s="15"/>
      <c r="AE527" s="15"/>
      <c r="AT527" s="268" t="s">
        <v>181</v>
      </c>
      <c r="AU527" s="268" t="s">
        <v>87</v>
      </c>
      <c r="AV527" s="15" t="s">
        <v>175</v>
      </c>
      <c r="AW527" s="15" t="s">
        <v>38</v>
      </c>
      <c r="AX527" s="15" t="s">
        <v>85</v>
      </c>
      <c r="AY527" s="268" t="s">
        <v>167</v>
      </c>
    </row>
    <row r="528" s="2" customFormat="1" ht="16.5" customHeight="1">
      <c r="A528" s="39"/>
      <c r="B528" s="40"/>
      <c r="C528" s="219" t="s">
        <v>594</v>
      </c>
      <c r="D528" s="219" t="s">
        <v>170</v>
      </c>
      <c r="E528" s="220" t="s">
        <v>595</v>
      </c>
      <c r="F528" s="221" t="s">
        <v>596</v>
      </c>
      <c r="G528" s="222" t="s">
        <v>187</v>
      </c>
      <c r="H528" s="223">
        <v>18.399999999999999</v>
      </c>
      <c r="I528" s="224"/>
      <c r="J528" s="225">
        <f>ROUND(I528*H528,2)</f>
        <v>0</v>
      </c>
      <c r="K528" s="221" t="s">
        <v>174</v>
      </c>
      <c r="L528" s="45"/>
      <c r="M528" s="226" t="s">
        <v>40</v>
      </c>
      <c r="N528" s="227" t="s">
        <v>48</v>
      </c>
      <c r="O528" s="85"/>
      <c r="P528" s="228">
        <f>O528*H528</f>
        <v>0</v>
      </c>
      <c r="Q528" s="228">
        <v>1.0000000000000001E-05</v>
      </c>
      <c r="R528" s="228">
        <f>Q528*H528</f>
        <v>0.000184</v>
      </c>
      <c r="S528" s="228">
        <v>0</v>
      </c>
      <c r="T528" s="229">
        <f>S528*H528</f>
        <v>0</v>
      </c>
      <c r="U528" s="39"/>
      <c r="V528" s="39"/>
      <c r="W528" s="39"/>
      <c r="X528" s="39"/>
      <c r="Y528" s="39"/>
      <c r="Z528" s="39"/>
      <c r="AA528" s="39"/>
      <c r="AB528" s="39"/>
      <c r="AC528" s="39"/>
      <c r="AD528" s="39"/>
      <c r="AE528" s="39"/>
      <c r="AR528" s="230" t="s">
        <v>301</v>
      </c>
      <c r="AT528" s="230" t="s">
        <v>170</v>
      </c>
      <c r="AU528" s="230" t="s">
        <v>87</v>
      </c>
      <c r="AY528" s="18" t="s">
        <v>167</v>
      </c>
      <c r="BE528" s="231">
        <f>IF(N528="základní",J528,0)</f>
        <v>0</v>
      </c>
      <c r="BF528" s="231">
        <f>IF(N528="snížená",J528,0)</f>
        <v>0</v>
      </c>
      <c r="BG528" s="231">
        <f>IF(N528="zákl. přenesená",J528,0)</f>
        <v>0</v>
      </c>
      <c r="BH528" s="231">
        <f>IF(N528="sníž. přenesená",J528,0)</f>
        <v>0</v>
      </c>
      <c r="BI528" s="231">
        <f>IF(N528="nulová",J528,0)</f>
        <v>0</v>
      </c>
      <c r="BJ528" s="18" t="s">
        <v>85</v>
      </c>
      <c r="BK528" s="231">
        <f>ROUND(I528*H528,2)</f>
        <v>0</v>
      </c>
      <c r="BL528" s="18" t="s">
        <v>301</v>
      </c>
      <c r="BM528" s="230" t="s">
        <v>597</v>
      </c>
    </row>
    <row r="529" s="2" customFormat="1">
      <c r="A529" s="39"/>
      <c r="B529" s="40"/>
      <c r="C529" s="41"/>
      <c r="D529" s="232" t="s">
        <v>177</v>
      </c>
      <c r="E529" s="41"/>
      <c r="F529" s="233" t="s">
        <v>598</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177</v>
      </c>
      <c r="AU529" s="18" t="s">
        <v>87</v>
      </c>
    </row>
    <row r="530" s="2" customFormat="1">
      <c r="A530" s="39"/>
      <c r="B530" s="40"/>
      <c r="C530" s="41"/>
      <c r="D530" s="232" t="s">
        <v>179</v>
      </c>
      <c r="E530" s="41"/>
      <c r="F530" s="236" t="s">
        <v>593</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179</v>
      </c>
      <c r="AU530" s="18" t="s">
        <v>87</v>
      </c>
    </row>
    <row r="531" s="13" customFormat="1">
      <c r="A531" s="13"/>
      <c r="B531" s="237"/>
      <c r="C531" s="238"/>
      <c r="D531" s="232" t="s">
        <v>181</v>
      </c>
      <c r="E531" s="239" t="s">
        <v>40</v>
      </c>
      <c r="F531" s="240" t="s">
        <v>509</v>
      </c>
      <c r="G531" s="238"/>
      <c r="H531" s="239" t="s">
        <v>40</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181</v>
      </c>
      <c r="AU531" s="246" t="s">
        <v>87</v>
      </c>
      <c r="AV531" s="13" t="s">
        <v>85</v>
      </c>
      <c r="AW531" s="13" t="s">
        <v>38</v>
      </c>
      <c r="AX531" s="13" t="s">
        <v>77</v>
      </c>
      <c r="AY531" s="246" t="s">
        <v>167</v>
      </c>
    </row>
    <row r="532" s="14" customFormat="1">
      <c r="A532" s="14"/>
      <c r="B532" s="247"/>
      <c r="C532" s="248"/>
      <c r="D532" s="232" t="s">
        <v>181</v>
      </c>
      <c r="E532" s="249" t="s">
        <v>40</v>
      </c>
      <c r="F532" s="250" t="s">
        <v>532</v>
      </c>
      <c r="G532" s="248"/>
      <c r="H532" s="251">
        <v>9.5999999999999996</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181</v>
      </c>
      <c r="AU532" s="257" t="s">
        <v>87</v>
      </c>
      <c r="AV532" s="14" t="s">
        <v>87</v>
      </c>
      <c r="AW532" s="14" t="s">
        <v>38</v>
      </c>
      <c r="AX532" s="14" t="s">
        <v>77</v>
      </c>
      <c r="AY532" s="257" t="s">
        <v>167</v>
      </c>
    </row>
    <row r="533" s="13" customFormat="1">
      <c r="A533" s="13"/>
      <c r="B533" s="237"/>
      <c r="C533" s="238"/>
      <c r="D533" s="232" t="s">
        <v>181</v>
      </c>
      <c r="E533" s="239" t="s">
        <v>40</v>
      </c>
      <c r="F533" s="240" t="s">
        <v>533</v>
      </c>
      <c r="G533" s="238"/>
      <c r="H533" s="239" t="s">
        <v>40</v>
      </c>
      <c r="I533" s="241"/>
      <c r="J533" s="238"/>
      <c r="K533" s="238"/>
      <c r="L533" s="242"/>
      <c r="M533" s="243"/>
      <c r="N533" s="244"/>
      <c r="O533" s="244"/>
      <c r="P533" s="244"/>
      <c r="Q533" s="244"/>
      <c r="R533" s="244"/>
      <c r="S533" s="244"/>
      <c r="T533" s="245"/>
      <c r="U533" s="13"/>
      <c r="V533" s="13"/>
      <c r="W533" s="13"/>
      <c r="X533" s="13"/>
      <c r="Y533" s="13"/>
      <c r="Z533" s="13"/>
      <c r="AA533" s="13"/>
      <c r="AB533" s="13"/>
      <c r="AC533" s="13"/>
      <c r="AD533" s="13"/>
      <c r="AE533" s="13"/>
      <c r="AT533" s="246" t="s">
        <v>181</v>
      </c>
      <c r="AU533" s="246" t="s">
        <v>87</v>
      </c>
      <c r="AV533" s="13" t="s">
        <v>85</v>
      </c>
      <c r="AW533" s="13" t="s">
        <v>38</v>
      </c>
      <c r="AX533" s="13" t="s">
        <v>77</v>
      </c>
      <c r="AY533" s="246" t="s">
        <v>167</v>
      </c>
    </row>
    <row r="534" s="14" customFormat="1">
      <c r="A534" s="14"/>
      <c r="B534" s="247"/>
      <c r="C534" s="248"/>
      <c r="D534" s="232" t="s">
        <v>181</v>
      </c>
      <c r="E534" s="249" t="s">
        <v>40</v>
      </c>
      <c r="F534" s="250" t="s">
        <v>534</v>
      </c>
      <c r="G534" s="248"/>
      <c r="H534" s="251">
        <v>4.5999999999999996</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181</v>
      </c>
      <c r="AU534" s="257" t="s">
        <v>87</v>
      </c>
      <c r="AV534" s="14" t="s">
        <v>87</v>
      </c>
      <c r="AW534" s="14" t="s">
        <v>38</v>
      </c>
      <c r="AX534" s="14" t="s">
        <v>77</v>
      </c>
      <c r="AY534" s="257" t="s">
        <v>167</v>
      </c>
    </row>
    <row r="535" s="14" customFormat="1">
      <c r="A535" s="14"/>
      <c r="B535" s="247"/>
      <c r="C535" s="248"/>
      <c r="D535" s="232" t="s">
        <v>181</v>
      </c>
      <c r="E535" s="249" t="s">
        <v>40</v>
      </c>
      <c r="F535" s="250" t="s">
        <v>535</v>
      </c>
      <c r="G535" s="248"/>
      <c r="H535" s="251">
        <v>3.6000000000000001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181</v>
      </c>
      <c r="AU535" s="257" t="s">
        <v>87</v>
      </c>
      <c r="AV535" s="14" t="s">
        <v>87</v>
      </c>
      <c r="AW535" s="14" t="s">
        <v>38</v>
      </c>
      <c r="AX535" s="14" t="s">
        <v>77</v>
      </c>
      <c r="AY535" s="257" t="s">
        <v>167</v>
      </c>
    </row>
    <row r="536" s="14" customFormat="1">
      <c r="A536" s="14"/>
      <c r="B536" s="247"/>
      <c r="C536" s="248"/>
      <c r="D536" s="232" t="s">
        <v>181</v>
      </c>
      <c r="E536" s="249" t="s">
        <v>40</v>
      </c>
      <c r="F536" s="250" t="s">
        <v>536</v>
      </c>
      <c r="G536" s="248"/>
      <c r="H536" s="251">
        <v>0.59999999999999998</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181</v>
      </c>
      <c r="AU536" s="257" t="s">
        <v>87</v>
      </c>
      <c r="AV536" s="14" t="s">
        <v>87</v>
      </c>
      <c r="AW536" s="14" t="s">
        <v>38</v>
      </c>
      <c r="AX536" s="14" t="s">
        <v>77</v>
      </c>
      <c r="AY536" s="257" t="s">
        <v>167</v>
      </c>
    </row>
    <row r="537" s="15" customFormat="1">
      <c r="A537" s="15"/>
      <c r="B537" s="258"/>
      <c r="C537" s="259"/>
      <c r="D537" s="232" t="s">
        <v>181</v>
      </c>
      <c r="E537" s="260" t="s">
        <v>40</v>
      </c>
      <c r="F537" s="261" t="s">
        <v>184</v>
      </c>
      <c r="G537" s="259"/>
      <c r="H537" s="262">
        <v>18.399999999999999</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181</v>
      </c>
      <c r="AU537" s="268" t="s">
        <v>87</v>
      </c>
      <c r="AV537" s="15" t="s">
        <v>175</v>
      </c>
      <c r="AW537" s="15" t="s">
        <v>38</v>
      </c>
      <c r="AX537" s="15" t="s">
        <v>85</v>
      </c>
      <c r="AY537" s="268" t="s">
        <v>167</v>
      </c>
    </row>
    <row r="538" s="2" customFormat="1" ht="24" customHeight="1">
      <c r="A538" s="39"/>
      <c r="B538" s="40"/>
      <c r="C538" s="219" t="s">
        <v>599</v>
      </c>
      <c r="D538" s="219" t="s">
        <v>170</v>
      </c>
      <c r="E538" s="220" t="s">
        <v>600</v>
      </c>
      <c r="F538" s="221" t="s">
        <v>601</v>
      </c>
      <c r="G538" s="222" t="s">
        <v>398</v>
      </c>
      <c r="H538" s="223">
        <v>8.5709999999999997</v>
      </c>
      <c r="I538" s="224"/>
      <c r="J538" s="225">
        <f>ROUND(I538*H538,2)</f>
        <v>0</v>
      </c>
      <c r="K538" s="221" t="s">
        <v>174</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301</v>
      </c>
      <c r="AT538" s="230" t="s">
        <v>170</v>
      </c>
      <c r="AU538" s="230" t="s">
        <v>87</v>
      </c>
      <c r="AY538" s="18" t="s">
        <v>167</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301</v>
      </c>
      <c r="BM538" s="230" t="s">
        <v>602</v>
      </c>
    </row>
    <row r="539" s="2" customFormat="1">
      <c r="A539" s="39"/>
      <c r="B539" s="40"/>
      <c r="C539" s="41"/>
      <c r="D539" s="232" t="s">
        <v>177</v>
      </c>
      <c r="E539" s="41"/>
      <c r="F539" s="233" t="s">
        <v>603</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177</v>
      </c>
      <c r="AU539" s="18" t="s">
        <v>87</v>
      </c>
    </row>
    <row r="540" s="2" customFormat="1" ht="24" customHeight="1">
      <c r="A540" s="39"/>
      <c r="B540" s="40"/>
      <c r="C540" s="219" t="s">
        <v>604</v>
      </c>
      <c r="D540" s="219" t="s">
        <v>170</v>
      </c>
      <c r="E540" s="220" t="s">
        <v>605</v>
      </c>
      <c r="F540" s="221" t="s">
        <v>606</v>
      </c>
      <c r="G540" s="222" t="s">
        <v>398</v>
      </c>
      <c r="H540" s="223">
        <v>0.032000000000000001</v>
      </c>
      <c r="I540" s="224"/>
      <c r="J540" s="225">
        <f>ROUND(I540*H540,2)</f>
        <v>0</v>
      </c>
      <c r="K540" s="221" t="s">
        <v>174</v>
      </c>
      <c r="L540" s="45"/>
      <c r="M540" s="226" t="s">
        <v>40</v>
      </c>
      <c r="N540" s="227" t="s">
        <v>48</v>
      </c>
      <c r="O540" s="85"/>
      <c r="P540" s="228">
        <f>O540*H540</f>
        <v>0</v>
      </c>
      <c r="Q540" s="228">
        <v>0</v>
      </c>
      <c r="R540" s="228">
        <f>Q540*H540</f>
        <v>0</v>
      </c>
      <c r="S540" s="228">
        <v>0</v>
      </c>
      <c r="T540" s="229">
        <f>S540*H540</f>
        <v>0</v>
      </c>
      <c r="U540" s="39"/>
      <c r="V540" s="39"/>
      <c r="W540" s="39"/>
      <c r="X540" s="39"/>
      <c r="Y540" s="39"/>
      <c r="Z540" s="39"/>
      <c r="AA540" s="39"/>
      <c r="AB540" s="39"/>
      <c r="AC540" s="39"/>
      <c r="AD540" s="39"/>
      <c r="AE540" s="39"/>
      <c r="AR540" s="230" t="s">
        <v>301</v>
      </c>
      <c r="AT540" s="230" t="s">
        <v>170</v>
      </c>
      <c r="AU540" s="230" t="s">
        <v>87</v>
      </c>
      <c r="AY540" s="18" t="s">
        <v>167</v>
      </c>
      <c r="BE540" s="231">
        <f>IF(N540="základní",J540,0)</f>
        <v>0</v>
      </c>
      <c r="BF540" s="231">
        <f>IF(N540="snížená",J540,0)</f>
        <v>0</v>
      </c>
      <c r="BG540" s="231">
        <f>IF(N540="zákl. přenesená",J540,0)</f>
        <v>0</v>
      </c>
      <c r="BH540" s="231">
        <f>IF(N540="sníž. přenesená",J540,0)</f>
        <v>0</v>
      </c>
      <c r="BI540" s="231">
        <f>IF(N540="nulová",J540,0)</f>
        <v>0</v>
      </c>
      <c r="BJ540" s="18" t="s">
        <v>85</v>
      </c>
      <c r="BK540" s="231">
        <f>ROUND(I540*H540,2)</f>
        <v>0</v>
      </c>
      <c r="BL540" s="18" t="s">
        <v>301</v>
      </c>
      <c r="BM540" s="230" t="s">
        <v>607</v>
      </c>
    </row>
    <row r="541" s="2" customFormat="1">
      <c r="A541" s="39"/>
      <c r="B541" s="40"/>
      <c r="C541" s="41"/>
      <c r="D541" s="232" t="s">
        <v>177</v>
      </c>
      <c r="E541" s="41"/>
      <c r="F541" s="233" t="s">
        <v>608</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177</v>
      </c>
      <c r="AU541" s="18" t="s">
        <v>87</v>
      </c>
    </row>
    <row r="542" s="2" customFormat="1">
      <c r="A542" s="39"/>
      <c r="B542" s="40"/>
      <c r="C542" s="41"/>
      <c r="D542" s="232" t="s">
        <v>179</v>
      </c>
      <c r="E542" s="41"/>
      <c r="F542" s="236" t="s">
        <v>609</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179</v>
      </c>
      <c r="AU542" s="18" t="s">
        <v>87</v>
      </c>
    </row>
    <row r="543" s="2" customFormat="1" ht="24" customHeight="1">
      <c r="A543" s="39"/>
      <c r="B543" s="40"/>
      <c r="C543" s="219" t="s">
        <v>610</v>
      </c>
      <c r="D543" s="219" t="s">
        <v>170</v>
      </c>
      <c r="E543" s="220" t="s">
        <v>611</v>
      </c>
      <c r="F543" s="221" t="s">
        <v>612</v>
      </c>
      <c r="G543" s="222" t="s">
        <v>398</v>
      </c>
      <c r="H543" s="223">
        <v>0.032000000000000001</v>
      </c>
      <c r="I543" s="224"/>
      <c r="J543" s="225">
        <f>ROUND(I543*H543,2)</f>
        <v>0</v>
      </c>
      <c r="K543" s="221" t="s">
        <v>174</v>
      </c>
      <c r="L543" s="45"/>
      <c r="M543" s="226" t="s">
        <v>40</v>
      </c>
      <c r="N543" s="227" t="s">
        <v>48</v>
      </c>
      <c r="O543" s="85"/>
      <c r="P543" s="228">
        <f>O543*H543</f>
        <v>0</v>
      </c>
      <c r="Q543" s="228">
        <v>0</v>
      </c>
      <c r="R543" s="228">
        <f>Q543*H543</f>
        <v>0</v>
      </c>
      <c r="S543" s="228">
        <v>0</v>
      </c>
      <c r="T543" s="229">
        <f>S543*H543</f>
        <v>0</v>
      </c>
      <c r="U543" s="39"/>
      <c r="V543" s="39"/>
      <c r="W543" s="39"/>
      <c r="X543" s="39"/>
      <c r="Y543" s="39"/>
      <c r="Z543" s="39"/>
      <c r="AA543" s="39"/>
      <c r="AB543" s="39"/>
      <c r="AC543" s="39"/>
      <c r="AD543" s="39"/>
      <c r="AE543" s="39"/>
      <c r="AR543" s="230" t="s">
        <v>301</v>
      </c>
      <c r="AT543" s="230" t="s">
        <v>170</v>
      </c>
      <c r="AU543" s="230" t="s">
        <v>87</v>
      </c>
      <c r="AY543" s="18" t="s">
        <v>167</v>
      </c>
      <c r="BE543" s="231">
        <f>IF(N543="základní",J543,0)</f>
        <v>0</v>
      </c>
      <c r="BF543" s="231">
        <f>IF(N543="snížená",J543,0)</f>
        <v>0</v>
      </c>
      <c r="BG543" s="231">
        <f>IF(N543="zákl. přenesená",J543,0)</f>
        <v>0</v>
      </c>
      <c r="BH543" s="231">
        <f>IF(N543="sníž. přenesená",J543,0)</f>
        <v>0</v>
      </c>
      <c r="BI543" s="231">
        <f>IF(N543="nulová",J543,0)</f>
        <v>0</v>
      </c>
      <c r="BJ543" s="18" t="s">
        <v>85</v>
      </c>
      <c r="BK543" s="231">
        <f>ROUND(I543*H543,2)</f>
        <v>0</v>
      </c>
      <c r="BL543" s="18" t="s">
        <v>301</v>
      </c>
      <c r="BM543" s="230" t="s">
        <v>613</v>
      </c>
    </row>
    <row r="544" s="2" customFormat="1">
      <c r="A544" s="39"/>
      <c r="B544" s="40"/>
      <c r="C544" s="41"/>
      <c r="D544" s="232" t="s">
        <v>177</v>
      </c>
      <c r="E544" s="41"/>
      <c r="F544" s="233" t="s">
        <v>614</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177</v>
      </c>
      <c r="AU544" s="18" t="s">
        <v>87</v>
      </c>
    </row>
    <row r="545" s="2" customFormat="1">
      <c r="A545" s="39"/>
      <c r="B545" s="40"/>
      <c r="C545" s="41"/>
      <c r="D545" s="232" t="s">
        <v>179</v>
      </c>
      <c r="E545" s="41"/>
      <c r="F545" s="236" t="s">
        <v>609</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179</v>
      </c>
      <c r="AU545" s="18" t="s">
        <v>87</v>
      </c>
    </row>
    <row r="546" s="12" customFormat="1" ht="22.8" customHeight="1">
      <c r="A546" s="12"/>
      <c r="B546" s="203"/>
      <c r="C546" s="204"/>
      <c r="D546" s="205" t="s">
        <v>76</v>
      </c>
      <c r="E546" s="217" t="s">
        <v>615</v>
      </c>
      <c r="F546" s="217" t="s">
        <v>616</v>
      </c>
      <c r="G546" s="204"/>
      <c r="H546" s="204"/>
      <c r="I546" s="207"/>
      <c r="J546" s="218">
        <f>BK546</f>
        <v>0</v>
      </c>
      <c r="K546" s="204"/>
      <c r="L546" s="209"/>
      <c r="M546" s="210"/>
      <c r="N546" s="211"/>
      <c r="O546" s="211"/>
      <c r="P546" s="212">
        <f>SUM(P547:P593)</f>
        <v>0</v>
      </c>
      <c r="Q546" s="211"/>
      <c r="R546" s="212">
        <f>SUM(R547:R593)</f>
        <v>0.11957000000000002</v>
      </c>
      <c r="S546" s="211"/>
      <c r="T546" s="213">
        <f>SUM(T547:T593)</f>
        <v>0.038790000000000005</v>
      </c>
      <c r="U546" s="12"/>
      <c r="V546" s="12"/>
      <c r="W546" s="12"/>
      <c r="X546" s="12"/>
      <c r="Y546" s="12"/>
      <c r="Z546" s="12"/>
      <c r="AA546" s="12"/>
      <c r="AB546" s="12"/>
      <c r="AC546" s="12"/>
      <c r="AD546" s="12"/>
      <c r="AE546" s="12"/>
      <c r="AR546" s="214" t="s">
        <v>87</v>
      </c>
      <c r="AT546" s="215" t="s">
        <v>76</v>
      </c>
      <c r="AU546" s="215" t="s">
        <v>85</v>
      </c>
      <c r="AY546" s="214" t="s">
        <v>167</v>
      </c>
      <c r="BK546" s="216">
        <f>SUM(BK547:BK593)</f>
        <v>0</v>
      </c>
    </row>
    <row r="547" s="2" customFormat="1" ht="16.5" customHeight="1">
      <c r="A547" s="39"/>
      <c r="B547" s="40"/>
      <c r="C547" s="219" t="s">
        <v>617</v>
      </c>
      <c r="D547" s="219" t="s">
        <v>170</v>
      </c>
      <c r="E547" s="220" t="s">
        <v>618</v>
      </c>
      <c r="F547" s="221" t="s">
        <v>619</v>
      </c>
      <c r="G547" s="222" t="s">
        <v>561</v>
      </c>
      <c r="H547" s="223">
        <v>1</v>
      </c>
      <c r="I547" s="224"/>
      <c r="J547" s="225">
        <f>ROUND(I547*H547,2)</f>
        <v>0</v>
      </c>
      <c r="K547" s="221" t="s">
        <v>174</v>
      </c>
      <c r="L547" s="45"/>
      <c r="M547" s="226" t="s">
        <v>40</v>
      </c>
      <c r="N547" s="227" t="s">
        <v>48</v>
      </c>
      <c r="O547" s="85"/>
      <c r="P547" s="228">
        <f>O547*H547</f>
        <v>0</v>
      </c>
      <c r="Q547" s="228">
        <v>0</v>
      </c>
      <c r="R547" s="228">
        <f>Q547*H547</f>
        <v>0</v>
      </c>
      <c r="S547" s="228">
        <v>0.01933</v>
      </c>
      <c r="T547" s="229">
        <f>S547*H547</f>
        <v>0.01933</v>
      </c>
      <c r="U547" s="39"/>
      <c r="V547" s="39"/>
      <c r="W547" s="39"/>
      <c r="X547" s="39"/>
      <c r="Y547" s="39"/>
      <c r="Z547" s="39"/>
      <c r="AA547" s="39"/>
      <c r="AB547" s="39"/>
      <c r="AC547" s="39"/>
      <c r="AD547" s="39"/>
      <c r="AE547" s="39"/>
      <c r="AR547" s="230" t="s">
        <v>301</v>
      </c>
      <c r="AT547" s="230" t="s">
        <v>170</v>
      </c>
      <c r="AU547" s="230" t="s">
        <v>87</v>
      </c>
      <c r="AY547" s="18" t="s">
        <v>167</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301</v>
      </c>
      <c r="BM547" s="230" t="s">
        <v>620</v>
      </c>
    </row>
    <row r="548" s="2" customFormat="1">
      <c r="A548" s="39"/>
      <c r="B548" s="40"/>
      <c r="C548" s="41"/>
      <c r="D548" s="232" t="s">
        <v>177</v>
      </c>
      <c r="E548" s="41"/>
      <c r="F548" s="233" t="s">
        <v>621</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177</v>
      </c>
      <c r="AU548" s="18" t="s">
        <v>87</v>
      </c>
    </row>
    <row r="549" s="2" customFormat="1" ht="24" customHeight="1">
      <c r="A549" s="39"/>
      <c r="B549" s="40"/>
      <c r="C549" s="219" t="s">
        <v>622</v>
      </c>
      <c r="D549" s="219" t="s">
        <v>170</v>
      </c>
      <c r="E549" s="220" t="s">
        <v>623</v>
      </c>
      <c r="F549" s="221" t="s">
        <v>624</v>
      </c>
      <c r="G549" s="222" t="s">
        <v>561</v>
      </c>
      <c r="H549" s="223">
        <v>1</v>
      </c>
      <c r="I549" s="224"/>
      <c r="J549" s="225">
        <f>ROUND(I549*H549,2)</f>
        <v>0</v>
      </c>
      <c r="K549" s="221" t="s">
        <v>174</v>
      </c>
      <c r="L549" s="45"/>
      <c r="M549" s="226" t="s">
        <v>40</v>
      </c>
      <c r="N549" s="227" t="s">
        <v>48</v>
      </c>
      <c r="O549" s="85"/>
      <c r="P549" s="228">
        <f>O549*H549</f>
        <v>0</v>
      </c>
      <c r="Q549" s="228">
        <v>0.023199999999999998</v>
      </c>
      <c r="R549" s="228">
        <f>Q549*H549</f>
        <v>0.023199999999999998</v>
      </c>
      <c r="S549" s="228">
        <v>0</v>
      </c>
      <c r="T549" s="229">
        <f>S549*H549</f>
        <v>0</v>
      </c>
      <c r="U549" s="39"/>
      <c r="V549" s="39"/>
      <c r="W549" s="39"/>
      <c r="X549" s="39"/>
      <c r="Y549" s="39"/>
      <c r="Z549" s="39"/>
      <c r="AA549" s="39"/>
      <c r="AB549" s="39"/>
      <c r="AC549" s="39"/>
      <c r="AD549" s="39"/>
      <c r="AE549" s="39"/>
      <c r="AR549" s="230" t="s">
        <v>301</v>
      </c>
      <c r="AT549" s="230" t="s">
        <v>170</v>
      </c>
      <c r="AU549" s="230" t="s">
        <v>87</v>
      </c>
      <c r="AY549" s="18" t="s">
        <v>167</v>
      </c>
      <c r="BE549" s="231">
        <f>IF(N549="základní",J549,0)</f>
        <v>0</v>
      </c>
      <c r="BF549" s="231">
        <f>IF(N549="snížená",J549,0)</f>
        <v>0</v>
      </c>
      <c r="BG549" s="231">
        <f>IF(N549="zákl. přenesená",J549,0)</f>
        <v>0</v>
      </c>
      <c r="BH549" s="231">
        <f>IF(N549="sníž. přenesená",J549,0)</f>
        <v>0</v>
      </c>
      <c r="BI549" s="231">
        <f>IF(N549="nulová",J549,0)</f>
        <v>0</v>
      </c>
      <c r="BJ549" s="18" t="s">
        <v>85</v>
      </c>
      <c r="BK549" s="231">
        <f>ROUND(I549*H549,2)</f>
        <v>0</v>
      </c>
      <c r="BL549" s="18" t="s">
        <v>301</v>
      </c>
      <c r="BM549" s="230" t="s">
        <v>625</v>
      </c>
    </row>
    <row r="550" s="2" customFormat="1">
      <c r="A550" s="39"/>
      <c r="B550" s="40"/>
      <c r="C550" s="41"/>
      <c r="D550" s="232" t="s">
        <v>177</v>
      </c>
      <c r="E550" s="41"/>
      <c r="F550" s="233" t="s">
        <v>626</v>
      </c>
      <c r="G550" s="41"/>
      <c r="H550" s="41"/>
      <c r="I550" s="137"/>
      <c r="J550" s="41"/>
      <c r="K550" s="41"/>
      <c r="L550" s="45"/>
      <c r="M550" s="234"/>
      <c r="N550" s="235"/>
      <c r="O550" s="85"/>
      <c r="P550" s="85"/>
      <c r="Q550" s="85"/>
      <c r="R550" s="85"/>
      <c r="S550" s="85"/>
      <c r="T550" s="86"/>
      <c r="U550" s="39"/>
      <c r="V550" s="39"/>
      <c r="W550" s="39"/>
      <c r="X550" s="39"/>
      <c r="Y550" s="39"/>
      <c r="Z550" s="39"/>
      <c r="AA550" s="39"/>
      <c r="AB550" s="39"/>
      <c r="AC550" s="39"/>
      <c r="AD550" s="39"/>
      <c r="AE550" s="39"/>
      <c r="AT550" s="18" t="s">
        <v>177</v>
      </c>
      <c r="AU550" s="18" t="s">
        <v>87</v>
      </c>
    </row>
    <row r="551" s="2" customFormat="1">
      <c r="A551" s="39"/>
      <c r="B551" s="40"/>
      <c r="C551" s="41"/>
      <c r="D551" s="232" t="s">
        <v>179</v>
      </c>
      <c r="E551" s="41"/>
      <c r="F551" s="236" t="s">
        <v>627</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179</v>
      </c>
      <c r="AU551" s="18" t="s">
        <v>87</v>
      </c>
    </row>
    <row r="552" s="2" customFormat="1" ht="16.5" customHeight="1">
      <c r="A552" s="39"/>
      <c r="B552" s="40"/>
      <c r="C552" s="219" t="s">
        <v>628</v>
      </c>
      <c r="D552" s="219" t="s">
        <v>170</v>
      </c>
      <c r="E552" s="220" t="s">
        <v>629</v>
      </c>
      <c r="F552" s="221" t="s">
        <v>630</v>
      </c>
      <c r="G552" s="222" t="s">
        <v>561</v>
      </c>
      <c r="H552" s="223">
        <v>1</v>
      </c>
      <c r="I552" s="224"/>
      <c r="J552" s="225">
        <f>ROUND(I552*H552,2)</f>
        <v>0</v>
      </c>
      <c r="K552" s="221" t="s">
        <v>174</v>
      </c>
      <c r="L552" s="45"/>
      <c r="M552" s="226" t="s">
        <v>40</v>
      </c>
      <c r="N552" s="227" t="s">
        <v>48</v>
      </c>
      <c r="O552" s="85"/>
      <c r="P552" s="228">
        <f>O552*H552</f>
        <v>0</v>
      </c>
      <c r="Q552" s="228">
        <v>0</v>
      </c>
      <c r="R552" s="228">
        <f>Q552*H552</f>
        <v>0</v>
      </c>
      <c r="S552" s="228">
        <v>0.019460000000000002</v>
      </c>
      <c r="T552" s="229">
        <f>S552*H552</f>
        <v>0.019460000000000002</v>
      </c>
      <c r="U552" s="39"/>
      <c r="V552" s="39"/>
      <c r="W552" s="39"/>
      <c r="X552" s="39"/>
      <c r="Y552" s="39"/>
      <c r="Z552" s="39"/>
      <c r="AA552" s="39"/>
      <c r="AB552" s="39"/>
      <c r="AC552" s="39"/>
      <c r="AD552" s="39"/>
      <c r="AE552" s="39"/>
      <c r="AR552" s="230" t="s">
        <v>301</v>
      </c>
      <c r="AT552" s="230" t="s">
        <v>170</v>
      </c>
      <c r="AU552" s="230" t="s">
        <v>87</v>
      </c>
      <c r="AY552" s="18" t="s">
        <v>167</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301</v>
      </c>
      <c r="BM552" s="230" t="s">
        <v>631</v>
      </c>
    </row>
    <row r="553" s="2" customFormat="1">
      <c r="A553" s="39"/>
      <c r="B553" s="40"/>
      <c r="C553" s="41"/>
      <c r="D553" s="232" t="s">
        <v>177</v>
      </c>
      <c r="E553" s="41"/>
      <c r="F553" s="233" t="s">
        <v>632</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177</v>
      </c>
      <c r="AU553" s="18" t="s">
        <v>87</v>
      </c>
    </row>
    <row r="554" s="2" customFormat="1" ht="24" customHeight="1">
      <c r="A554" s="39"/>
      <c r="B554" s="40"/>
      <c r="C554" s="219" t="s">
        <v>633</v>
      </c>
      <c r="D554" s="219" t="s">
        <v>170</v>
      </c>
      <c r="E554" s="220" t="s">
        <v>634</v>
      </c>
      <c r="F554" s="221" t="s">
        <v>635</v>
      </c>
      <c r="G554" s="222" t="s">
        <v>561</v>
      </c>
      <c r="H554" s="223">
        <v>1</v>
      </c>
      <c r="I554" s="224"/>
      <c r="J554" s="225">
        <f>ROUND(I554*H554,2)</f>
        <v>0</v>
      </c>
      <c r="K554" s="221" t="s">
        <v>174</v>
      </c>
      <c r="L554" s="45"/>
      <c r="M554" s="226" t="s">
        <v>40</v>
      </c>
      <c r="N554" s="227" t="s">
        <v>48</v>
      </c>
      <c r="O554" s="85"/>
      <c r="P554" s="228">
        <f>O554*H554</f>
        <v>0</v>
      </c>
      <c r="Q554" s="228">
        <v>0.02775</v>
      </c>
      <c r="R554" s="228">
        <f>Q554*H554</f>
        <v>0.02775</v>
      </c>
      <c r="S554" s="228">
        <v>0</v>
      </c>
      <c r="T554" s="229">
        <f>S554*H554</f>
        <v>0</v>
      </c>
      <c r="U554" s="39"/>
      <c r="V554" s="39"/>
      <c r="W554" s="39"/>
      <c r="X554" s="39"/>
      <c r="Y554" s="39"/>
      <c r="Z554" s="39"/>
      <c r="AA554" s="39"/>
      <c r="AB554" s="39"/>
      <c r="AC554" s="39"/>
      <c r="AD554" s="39"/>
      <c r="AE554" s="39"/>
      <c r="AR554" s="230" t="s">
        <v>301</v>
      </c>
      <c r="AT554" s="230" t="s">
        <v>170</v>
      </c>
      <c r="AU554" s="230" t="s">
        <v>87</v>
      </c>
      <c r="AY554" s="18" t="s">
        <v>167</v>
      </c>
      <c r="BE554" s="231">
        <f>IF(N554="základní",J554,0)</f>
        <v>0</v>
      </c>
      <c r="BF554" s="231">
        <f>IF(N554="snížená",J554,0)</f>
        <v>0</v>
      </c>
      <c r="BG554" s="231">
        <f>IF(N554="zákl. přenesená",J554,0)</f>
        <v>0</v>
      </c>
      <c r="BH554" s="231">
        <f>IF(N554="sníž. přenesená",J554,0)</f>
        <v>0</v>
      </c>
      <c r="BI554" s="231">
        <f>IF(N554="nulová",J554,0)</f>
        <v>0</v>
      </c>
      <c r="BJ554" s="18" t="s">
        <v>85</v>
      </c>
      <c r="BK554" s="231">
        <f>ROUND(I554*H554,2)</f>
        <v>0</v>
      </c>
      <c r="BL554" s="18" t="s">
        <v>301</v>
      </c>
      <c r="BM554" s="230" t="s">
        <v>636</v>
      </c>
    </row>
    <row r="555" s="2" customFormat="1">
      <c r="A555" s="39"/>
      <c r="B555" s="40"/>
      <c r="C555" s="41"/>
      <c r="D555" s="232" t="s">
        <v>177</v>
      </c>
      <c r="E555" s="41"/>
      <c r="F555" s="233" t="s">
        <v>637</v>
      </c>
      <c r="G555" s="41"/>
      <c r="H555" s="41"/>
      <c r="I555" s="137"/>
      <c r="J555" s="41"/>
      <c r="K555" s="41"/>
      <c r="L555" s="45"/>
      <c r="M555" s="234"/>
      <c r="N555" s="235"/>
      <c r="O555" s="85"/>
      <c r="P555" s="85"/>
      <c r="Q555" s="85"/>
      <c r="R555" s="85"/>
      <c r="S555" s="85"/>
      <c r="T555" s="86"/>
      <c r="U555" s="39"/>
      <c r="V555" s="39"/>
      <c r="W555" s="39"/>
      <c r="X555" s="39"/>
      <c r="Y555" s="39"/>
      <c r="Z555" s="39"/>
      <c r="AA555" s="39"/>
      <c r="AB555" s="39"/>
      <c r="AC555" s="39"/>
      <c r="AD555" s="39"/>
      <c r="AE555" s="39"/>
      <c r="AT555" s="18" t="s">
        <v>177</v>
      </c>
      <c r="AU555" s="18" t="s">
        <v>87</v>
      </c>
    </row>
    <row r="556" s="2" customFormat="1">
      <c r="A556" s="39"/>
      <c r="B556" s="40"/>
      <c r="C556" s="41"/>
      <c r="D556" s="232" t="s">
        <v>179</v>
      </c>
      <c r="E556" s="41"/>
      <c r="F556" s="236" t="s">
        <v>638</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179</v>
      </c>
      <c r="AU556" s="18" t="s">
        <v>87</v>
      </c>
    </row>
    <row r="557" s="2" customFormat="1" ht="16.5" customHeight="1">
      <c r="A557" s="39"/>
      <c r="B557" s="40"/>
      <c r="C557" s="219" t="s">
        <v>639</v>
      </c>
      <c r="D557" s="219" t="s">
        <v>170</v>
      </c>
      <c r="E557" s="220" t="s">
        <v>640</v>
      </c>
      <c r="F557" s="221" t="s">
        <v>641</v>
      </c>
      <c r="G557" s="222" t="s">
        <v>561</v>
      </c>
      <c r="H557" s="223">
        <v>1</v>
      </c>
      <c r="I557" s="224"/>
      <c r="J557" s="225">
        <f>ROUND(I557*H557,2)</f>
        <v>0</v>
      </c>
      <c r="K557" s="221" t="s">
        <v>174</v>
      </c>
      <c r="L557" s="45"/>
      <c r="M557" s="226" t="s">
        <v>40</v>
      </c>
      <c r="N557" s="227" t="s">
        <v>48</v>
      </c>
      <c r="O557" s="85"/>
      <c r="P557" s="228">
        <f>O557*H557</f>
        <v>0</v>
      </c>
      <c r="Q557" s="228">
        <v>0.01452</v>
      </c>
      <c r="R557" s="228">
        <f>Q557*H557</f>
        <v>0.01452</v>
      </c>
      <c r="S557" s="228">
        <v>0</v>
      </c>
      <c r="T557" s="229">
        <f>S557*H557</f>
        <v>0</v>
      </c>
      <c r="U557" s="39"/>
      <c r="V557" s="39"/>
      <c r="W557" s="39"/>
      <c r="X557" s="39"/>
      <c r="Y557" s="39"/>
      <c r="Z557" s="39"/>
      <c r="AA557" s="39"/>
      <c r="AB557" s="39"/>
      <c r="AC557" s="39"/>
      <c r="AD557" s="39"/>
      <c r="AE557" s="39"/>
      <c r="AR557" s="230" t="s">
        <v>301</v>
      </c>
      <c r="AT557" s="230" t="s">
        <v>170</v>
      </c>
      <c r="AU557" s="230" t="s">
        <v>87</v>
      </c>
      <c r="AY557" s="18" t="s">
        <v>167</v>
      </c>
      <c r="BE557" s="231">
        <f>IF(N557="základní",J557,0)</f>
        <v>0</v>
      </c>
      <c r="BF557" s="231">
        <f>IF(N557="snížená",J557,0)</f>
        <v>0</v>
      </c>
      <c r="BG557" s="231">
        <f>IF(N557="zákl. přenesená",J557,0)</f>
        <v>0</v>
      </c>
      <c r="BH557" s="231">
        <f>IF(N557="sníž. přenesená",J557,0)</f>
        <v>0</v>
      </c>
      <c r="BI557" s="231">
        <f>IF(N557="nulová",J557,0)</f>
        <v>0</v>
      </c>
      <c r="BJ557" s="18" t="s">
        <v>85</v>
      </c>
      <c r="BK557" s="231">
        <f>ROUND(I557*H557,2)</f>
        <v>0</v>
      </c>
      <c r="BL557" s="18" t="s">
        <v>301</v>
      </c>
      <c r="BM557" s="230" t="s">
        <v>642</v>
      </c>
    </row>
    <row r="558" s="2" customFormat="1">
      <c r="A558" s="39"/>
      <c r="B558" s="40"/>
      <c r="C558" s="41"/>
      <c r="D558" s="232" t="s">
        <v>177</v>
      </c>
      <c r="E558" s="41"/>
      <c r="F558" s="233" t="s">
        <v>643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177</v>
      </c>
      <c r="AU558" s="18" t="s">
        <v>87</v>
      </c>
    </row>
    <row r="559" s="2" customFormat="1">
      <c r="A559" s="39"/>
      <c r="B559" s="40"/>
      <c r="C559" s="41"/>
      <c r="D559" s="232" t="s">
        <v>179</v>
      </c>
      <c r="E559" s="41"/>
      <c r="F559" s="236" t="s">
        <v>644</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179</v>
      </c>
      <c r="AU559" s="18" t="s">
        <v>87</v>
      </c>
    </row>
    <row r="560" s="2" customFormat="1" ht="24" customHeight="1">
      <c r="A560" s="39"/>
      <c r="B560" s="40"/>
      <c r="C560" s="219" t="s">
        <v>645</v>
      </c>
      <c r="D560" s="219" t="s">
        <v>170</v>
      </c>
      <c r="E560" s="220" t="s">
        <v>646</v>
      </c>
      <c r="F560" s="221" t="s">
        <v>647</v>
      </c>
      <c r="G560" s="222" t="s">
        <v>561</v>
      </c>
      <c r="H560" s="223">
        <v>1</v>
      </c>
      <c r="I560" s="224"/>
      <c r="J560" s="225">
        <f>ROUND(I560*H560,2)</f>
        <v>0</v>
      </c>
      <c r="K560" s="221" t="s">
        <v>174</v>
      </c>
      <c r="L560" s="45"/>
      <c r="M560" s="226" t="s">
        <v>40</v>
      </c>
      <c r="N560" s="227" t="s">
        <v>48</v>
      </c>
      <c r="O560" s="85"/>
      <c r="P560" s="228">
        <f>O560*H560</f>
        <v>0</v>
      </c>
      <c r="Q560" s="228">
        <v>0.034209999999999997</v>
      </c>
      <c r="R560" s="228">
        <f>Q560*H560</f>
        <v>0.034209999999999997</v>
      </c>
      <c r="S560" s="228">
        <v>0</v>
      </c>
      <c r="T560" s="229">
        <f>S560*H560</f>
        <v>0</v>
      </c>
      <c r="U560" s="39"/>
      <c r="V560" s="39"/>
      <c r="W560" s="39"/>
      <c r="X560" s="39"/>
      <c r="Y560" s="39"/>
      <c r="Z560" s="39"/>
      <c r="AA560" s="39"/>
      <c r="AB560" s="39"/>
      <c r="AC560" s="39"/>
      <c r="AD560" s="39"/>
      <c r="AE560" s="39"/>
      <c r="AR560" s="230" t="s">
        <v>301</v>
      </c>
      <c r="AT560" s="230" t="s">
        <v>170</v>
      </c>
      <c r="AU560" s="230" t="s">
        <v>87</v>
      </c>
      <c r="AY560" s="18" t="s">
        <v>167</v>
      </c>
      <c r="BE560" s="231">
        <f>IF(N560="základní",J560,0)</f>
        <v>0</v>
      </c>
      <c r="BF560" s="231">
        <f>IF(N560="snížená",J560,0)</f>
        <v>0</v>
      </c>
      <c r="BG560" s="231">
        <f>IF(N560="zákl. přenesená",J560,0)</f>
        <v>0</v>
      </c>
      <c r="BH560" s="231">
        <f>IF(N560="sníž. přenesená",J560,0)</f>
        <v>0</v>
      </c>
      <c r="BI560" s="231">
        <f>IF(N560="nulová",J560,0)</f>
        <v>0</v>
      </c>
      <c r="BJ560" s="18" t="s">
        <v>85</v>
      </c>
      <c r="BK560" s="231">
        <f>ROUND(I560*H560,2)</f>
        <v>0</v>
      </c>
      <c r="BL560" s="18" t="s">
        <v>301</v>
      </c>
      <c r="BM560" s="230" t="s">
        <v>648</v>
      </c>
    </row>
    <row r="561" s="2" customFormat="1">
      <c r="A561" s="39"/>
      <c r="B561" s="40"/>
      <c r="C561" s="41"/>
      <c r="D561" s="232" t="s">
        <v>177</v>
      </c>
      <c r="E561" s="41"/>
      <c r="F561" s="233" t="s">
        <v>649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177</v>
      </c>
      <c r="AU561" s="18" t="s">
        <v>87</v>
      </c>
    </row>
    <row r="562" s="2" customFormat="1">
      <c r="A562" s="39"/>
      <c r="B562" s="40"/>
      <c r="C562" s="41"/>
      <c r="D562" s="232" t="s">
        <v>179</v>
      </c>
      <c r="E562" s="41"/>
      <c r="F562" s="236" t="s">
        <v>650</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179</v>
      </c>
      <c r="AU562" s="18" t="s">
        <v>87</v>
      </c>
    </row>
    <row r="563" s="2" customFormat="1" ht="24" customHeight="1">
      <c r="A563" s="39"/>
      <c r="B563" s="40"/>
      <c r="C563" s="219" t="s">
        <v>651</v>
      </c>
      <c r="D563" s="219" t="s">
        <v>170</v>
      </c>
      <c r="E563" s="220" t="s">
        <v>652</v>
      </c>
      <c r="F563" s="221" t="s">
        <v>653</v>
      </c>
      <c r="G563" s="222" t="s">
        <v>561</v>
      </c>
      <c r="H563" s="223">
        <v>1</v>
      </c>
      <c r="I563" s="224"/>
      <c r="J563" s="225">
        <f>ROUND(I563*H563,2)</f>
        <v>0</v>
      </c>
      <c r="K563" s="221" t="s">
        <v>174</v>
      </c>
      <c r="L563" s="45"/>
      <c r="M563" s="226" t="s">
        <v>40</v>
      </c>
      <c r="N563" s="227" t="s">
        <v>48</v>
      </c>
      <c r="O563" s="85"/>
      <c r="P563" s="228">
        <f>O563*H563</f>
        <v>0</v>
      </c>
      <c r="Q563" s="228">
        <v>0.0024199999999999998</v>
      </c>
      <c r="R563" s="228">
        <f>Q563*H563</f>
        <v>0.0024199999999999998</v>
      </c>
      <c r="S563" s="228">
        <v>0</v>
      </c>
      <c r="T563" s="229">
        <f>S563*H563</f>
        <v>0</v>
      </c>
      <c r="U563" s="39"/>
      <c r="V563" s="39"/>
      <c r="W563" s="39"/>
      <c r="X563" s="39"/>
      <c r="Y563" s="39"/>
      <c r="Z563" s="39"/>
      <c r="AA563" s="39"/>
      <c r="AB563" s="39"/>
      <c r="AC563" s="39"/>
      <c r="AD563" s="39"/>
      <c r="AE563" s="39"/>
      <c r="AR563" s="230" t="s">
        <v>301</v>
      </c>
      <c r="AT563" s="230" t="s">
        <v>170</v>
      </c>
      <c r="AU563" s="230" t="s">
        <v>87</v>
      </c>
      <c r="AY563" s="18" t="s">
        <v>167</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301</v>
      </c>
      <c r="BM563" s="230" t="s">
        <v>654</v>
      </c>
    </row>
    <row r="564" s="2" customFormat="1">
      <c r="A564" s="39"/>
      <c r="B564" s="40"/>
      <c r="C564" s="41"/>
      <c r="D564" s="232" t="s">
        <v>177</v>
      </c>
      <c r="E564" s="41"/>
      <c r="F564" s="233" t="s">
        <v>653</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177</v>
      </c>
      <c r="AU564" s="18" t="s">
        <v>87</v>
      </c>
    </row>
    <row r="565" s="2" customFormat="1" ht="24" customHeight="1">
      <c r="A565" s="39"/>
      <c r="B565" s="40"/>
      <c r="C565" s="219" t="s">
        <v>655</v>
      </c>
      <c r="D565" s="219" t="s">
        <v>170</v>
      </c>
      <c r="E565" s="220" t="s">
        <v>656</v>
      </c>
      <c r="F565" s="221" t="s">
        <v>657</v>
      </c>
      <c r="G565" s="222" t="s">
        <v>561</v>
      </c>
      <c r="H565" s="223">
        <v>1</v>
      </c>
      <c r="I565" s="224"/>
      <c r="J565" s="225">
        <f>ROUND(I565*H565,2)</f>
        <v>0</v>
      </c>
      <c r="K565" s="221" t="s">
        <v>174</v>
      </c>
      <c r="L565" s="45"/>
      <c r="M565" s="226" t="s">
        <v>40</v>
      </c>
      <c r="N565" s="227" t="s">
        <v>48</v>
      </c>
      <c r="O565" s="85"/>
      <c r="P565" s="228">
        <f>O565*H565</f>
        <v>0</v>
      </c>
      <c r="Q565" s="228">
        <v>0.00051999999999999995</v>
      </c>
      <c r="R565" s="228">
        <f>Q565*H565</f>
        <v>0.00051999999999999995</v>
      </c>
      <c r="S565" s="228">
        <v>0</v>
      </c>
      <c r="T565" s="229">
        <f>S565*H565</f>
        <v>0</v>
      </c>
      <c r="U565" s="39"/>
      <c r="V565" s="39"/>
      <c r="W565" s="39"/>
      <c r="X565" s="39"/>
      <c r="Y565" s="39"/>
      <c r="Z565" s="39"/>
      <c r="AA565" s="39"/>
      <c r="AB565" s="39"/>
      <c r="AC565" s="39"/>
      <c r="AD565" s="39"/>
      <c r="AE565" s="39"/>
      <c r="AR565" s="230" t="s">
        <v>301</v>
      </c>
      <c r="AT565" s="230" t="s">
        <v>170</v>
      </c>
      <c r="AU565" s="230" t="s">
        <v>87</v>
      </c>
      <c r="AY565" s="18" t="s">
        <v>167</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301</v>
      </c>
      <c r="BM565" s="230" t="s">
        <v>658</v>
      </c>
    </row>
    <row r="566" s="2" customFormat="1">
      <c r="A566" s="39"/>
      <c r="B566" s="40"/>
      <c r="C566" s="41"/>
      <c r="D566" s="232" t="s">
        <v>177</v>
      </c>
      <c r="E566" s="41"/>
      <c r="F566" s="233" t="s">
        <v>659</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177</v>
      </c>
      <c r="AU566" s="18" t="s">
        <v>87</v>
      </c>
    </row>
    <row r="567" s="2" customFormat="1" ht="24" customHeight="1">
      <c r="A567" s="39"/>
      <c r="B567" s="40"/>
      <c r="C567" s="219" t="s">
        <v>660</v>
      </c>
      <c r="D567" s="219" t="s">
        <v>170</v>
      </c>
      <c r="E567" s="220" t="s">
        <v>661</v>
      </c>
      <c r="F567" s="221" t="s">
        <v>662</v>
      </c>
      <c r="G567" s="222" t="s">
        <v>561</v>
      </c>
      <c r="H567" s="223">
        <v>1</v>
      </c>
      <c r="I567" s="224"/>
      <c r="J567" s="225">
        <f>ROUND(I567*H567,2)</f>
        <v>0</v>
      </c>
      <c r="K567" s="221" t="s">
        <v>174</v>
      </c>
      <c r="L567" s="45"/>
      <c r="M567" s="226" t="s">
        <v>40</v>
      </c>
      <c r="N567" s="227" t="s">
        <v>48</v>
      </c>
      <c r="O567" s="85"/>
      <c r="P567" s="228">
        <f>O567*H567</f>
        <v>0</v>
      </c>
      <c r="Q567" s="228">
        <v>0.0011000000000000001</v>
      </c>
      <c r="R567" s="228">
        <f>Q567*H567</f>
        <v>0.0011000000000000001</v>
      </c>
      <c r="S567" s="228">
        <v>0</v>
      </c>
      <c r="T567" s="229">
        <f>S567*H567</f>
        <v>0</v>
      </c>
      <c r="U567" s="39"/>
      <c r="V567" s="39"/>
      <c r="W567" s="39"/>
      <c r="X567" s="39"/>
      <c r="Y567" s="39"/>
      <c r="Z567" s="39"/>
      <c r="AA567" s="39"/>
      <c r="AB567" s="39"/>
      <c r="AC567" s="39"/>
      <c r="AD567" s="39"/>
      <c r="AE567" s="39"/>
      <c r="AR567" s="230" t="s">
        <v>301</v>
      </c>
      <c r="AT567" s="230" t="s">
        <v>170</v>
      </c>
      <c r="AU567" s="230" t="s">
        <v>87</v>
      </c>
      <c r="AY567" s="18" t="s">
        <v>167</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301</v>
      </c>
      <c r="BM567" s="230" t="s">
        <v>663</v>
      </c>
    </row>
    <row r="568" s="2" customFormat="1">
      <c r="A568" s="39"/>
      <c r="B568" s="40"/>
      <c r="C568" s="41"/>
      <c r="D568" s="232" t="s">
        <v>177</v>
      </c>
      <c r="E568" s="41"/>
      <c r="F568" s="233" t="s">
        <v>662</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177</v>
      </c>
      <c r="AU568" s="18" t="s">
        <v>87</v>
      </c>
    </row>
    <row r="569" s="2" customFormat="1" ht="16.5" customHeight="1">
      <c r="A569" s="39"/>
      <c r="B569" s="40"/>
      <c r="C569" s="219" t="s">
        <v>664</v>
      </c>
      <c r="D569" s="219" t="s">
        <v>170</v>
      </c>
      <c r="E569" s="220" t="s">
        <v>665</v>
      </c>
      <c r="F569" s="221" t="s">
        <v>666</v>
      </c>
      <c r="G569" s="222" t="s">
        <v>561</v>
      </c>
      <c r="H569" s="223">
        <v>2</v>
      </c>
      <c r="I569" s="224"/>
      <c r="J569" s="225">
        <f>ROUND(I569*H569,2)</f>
        <v>0</v>
      </c>
      <c r="K569" s="221" t="s">
        <v>174</v>
      </c>
      <c r="L569" s="45"/>
      <c r="M569" s="226" t="s">
        <v>40</v>
      </c>
      <c r="N569" s="227" t="s">
        <v>48</v>
      </c>
      <c r="O569" s="85"/>
      <c r="P569" s="228">
        <f>O569*H569</f>
        <v>0</v>
      </c>
      <c r="Q569" s="228">
        <v>0.00189</v>
      </c>
      <c r="R569" s="228">
        <f>Q569*H569</f>
        <v>0.0037799999999999999</v>
      </c>
      <c r="S569" s="228">
        <v>0</v>
      </c>
      <c r="T569" s="229">
        <f>S569*H569</f>
        <v>0</v>
      </c>
      <c r="U569" s="39"/>
      <c r="V569" s="39"/>
      <c r="W569" s="39"/>
      <c r="X569" s="39"/>
      <c r="Y569" s="39"/>
      <c r="Z569" s="39"/>
      <c r="AA569" s="39"/>
      <c r="AB569" s="39"/>
      <c r="AC569" s="39"/>
      <c r="AD569" s="39"/>
      <c r="AE569" s="39"/>
      <c r="AR569" s="230" t="s">
        <v>301</v>
      </c>
      <c r="AT569" s="230" t="s">
        <v>170</v>
      </c>
      <c r="AU569" s="230" t="s">
        <v>87</v>
      </c>
      <c r="AY569" s="18" t="s">
        <v>167</v>
      </c>
      <c r="BE569" s="231">
        <f>IF(N569="základní",J569,0)</f>
        <v>0</v>
      </c>
      <c r="BF569" s="231">
        <f>IF(N569="snížená",J569,0)</f>
        <v>0</v>
      </c>
      <c r="BG569" s="231">
        <f>IF(N569="zákl. přenesená",J569,0)</f>
        <v>0</v>
      </c>
      <c r="BH569" s="231">
        <f>IF(N569="sníž. přenesená",J569,0)</f>
        <v>0</v>
      </c>
      <c r="BI569" s="231">
        <f>IF(N569="nulová",J569,0)</f>
        <v>0</v>
      </c>
      <c r="BJ569" s="18" t="s">
        <v>85</v>
      </c>
      <c r="BK569" s="231">
        <f>ROUND(I569*H569,2)</f>
        <v>0</v>
      </c>
      <c r="BL569" s="18" t="s">
        <v>301</v>
      </c>
      <c r="BM569" s="230" t="s">
        <v>667</v>
      </c>
    </row>
    <row r="570" s="2" customFormat="1">
      <c r="A570" s="39"/>
      <c r="B570" s="40"/>
      <c r="C570" s="41"/>
      <c r="D570" s="232" t="s">
        <v>177</v>
      </c>
      <c r="E570" s="41"/>
      <c r="F570" s="233" t="s">
        <v>668</v>
      </c>
      <c r="G570" s="41"/>
      <c r="H570" s="41"/>
      <c r="I570" s="137"/>
      <c r="J570" s="41"/>
      <c r="K570" s="41"/>
      <c r="L570" s="45"/>
      <c r="M570" s="234"/>
      <c r="N570" s="235"/>
      <c r="O570" s="85"/>
      <c r="P570" s="85"/>
      <c r="Q570" s="85"/>
      <c r="R570" s="85"/>
      <c r="S570" s="85"/>
      <c r="T570" s="86"/>
      <c r="U570" s="39"/>
      <c r="V570" s="39"/>
      <c r="W570" s="39"/>
      <c r="X570" s="39"/>
      <c r="Y570" s="39"/>
      <c r="Z570" s="39"/>
      <c r="AA570" s="39"/>
      <c r="AB570" s="39"/>
      <c r="AC570" s="39"/>
      <c r="AD570" s="39"/>
      <c r="AE570" s="39"/>
      <c r="AT570" s="18" t="s">
        <v>177</v>
      </c>
      <c r="AU570" s="18" t="s">
        <v>87</v>
      </c>
    </row>
    <row r="571" s="14" customFormat="1">
      <c r="A571" s="14"/>
      <c r="B571" s="247"/>
      <c r="C571" s="248"/>
      <c r="D571" s="232" t="s">
        <v>181</v>
      </c>
      <c r="E571" s="249" t="s">
        <v>40</v>
      </c>
      <c r="F571" s="250" t="s">
        <v>87</v>
      </c>
      <c r="G571" s="248"/>
      <c r="H571" s="251">
        <v>2</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181</v>
      </c>
      <c r="AU571" s="257" t="s">
        <v>87</v>
      </c>
      <c r="AV571" s="14" t="s">
        <v>87</v>
      </c>
      <c r="AW571" s="14" t="s">
        <v>38</v>
      </c>
      <c r="AX571" s="14" t="s">
        <v>77</v>
      </c>
      <c r="AY571" s="257" t="s">
        <v>167</v>
      </c>
    </row>
    <row r="572" s="15" customFormat="1">
      <c r="A572" s="15"/>
      <c r="B572" s="258"/>
      <c r="C572" s="259"/>
      <c r="D572" s="232" t="s">
        <v>181</v>
      </c>
      <c r="E572" s="260" t="s">
        <v>40</v>
      </c>
      <c r="F572" s="261" t="s">
        <v>184</v>
      </c>
      <c r="G572" s="259"/>
      <c r="H572" s="262">
        <v>2</v>
      </c>
      <c r="I572" s="263"/>
      <c r="J572" s="259"/>
      <c r="K572" s="259"/>
      <c r="L572" s="264"/>
      <c r="M572" s="265"/>
      <c r="N572" s="266"/>
      <c r="O572" s="266"/>
      <c r="P572" s="266"/>
      <c r="Q572" s="266"/>
      <c r="R572" s="266"/>
      <c r="S572" s="266"/>
      <c r="T572" s="267"/>
      <c r="U572" s="15"/>
      <c r="V572" s="15"/>
      <c r="W572" s="15"/>
      <c r="X572" s="15"/>
      <c r="Y572" s="15"/>
      <c r="Z572" s="15"/>
      <c r="AA572" s="15"/>
      <c r="AB572" s="15"/>
      <c r="AC572" s="15"/>
      <c r="AD572" s="15"/>
      <c r="AE572" s="15"/>
      <c r="AT572" s="268" t="s">
        <v>181</v>
      </c>
      <c r="AU572" s="268" t="s">
        <v>87</v>
      </c>
      <c r="AV572" s="15" t="s">
        <v>175</v>
      </c>
      <c r="AW572" s="15" t="s">
        <v>38</v>
      </c>
      <c r="AX572" s="15" t="s">
        <v>85</v>
      </c>
      <c r="AY572" s="268" t="s">
        <v>167</v>
      </c>
    </row>
    <row r="573" s="2" customFormat="1" ht="24" customHeight="1">
      <c r="A573" s="39"/>
      <c r="B573" s="40"/>
      <c r="C573" s="219" t="s">
        <v>669</v>
      </c>
      <c r="D573" s="219" t="s">
        <v>170</v>
      </c>
      <c r="E573" s="220" t="s">
        <v>670</v>
      </c>
      <c r="F573" s="221" t="s">
        <v>671</v>
      </c>
      <c r="G573" s="222" t="s">
        <v>561</v>
      </c>
      <c r="H573" s="223">
        <v>1</v>
      </c>
      <c r="I573" s="224"/>
      <c r="J573" s="225">
        <f>ROUND(I573*H573,2)</f>
        <v>0</v>
      </c>
      <c r="K573" s="221" t="s">
        <v>174</v>
      </c>
      <c r="L573" s="45"/>
      <c r="M573" s="226" t="s">
        <v>40</v>
      </c>
      <c r="N573" s="227" t="s">
        <v>48</v>
      </c>
      <c r="O573" s="85"/>
      <c r="P573" s="228">
        <f>O573*H573</f>
        <v>0</v>
      </c>
      <c r="Q573" s="228">
        <v>0.0019599999999999999</v>
      </c>
      <c r="R573" s="228">
        <f>Q573*H573</f>
        <v>0.0019599999999999999</v>
      </c>
      <c r="S573" s="228">
        <v>0</v>
      </c>
      <c r="T573" s="229">
        <f>S573*H573</f>
        <v>0</v>
      </c>
      <c r="U573" s="39"/>
      <c r="V573" s="39"/>
      <c r="W573" s="39"/>
      <c r="X573" s="39"/>
      <c r="Y573" s="39"/>
      <c r="Z573" s="39"/>
      <c r="AA573" s="39"/>
      <c r="AB573" s="39"/>
      <c r="AC573" s="39"/>
      <c r="AD573" s="39"/>
      <c r="AE573" s="39"/>
      <c r="AR573" s="230" t="s">
        <v>301</v>
      </c>
      <c r="AT573" s="230" t="s">
        <v>170</v>
      </c>
      <c r="AU573" s="230" t="s">
        <v>87</v>
      </c>
      <c r="AY573" s="18" t="s">
        <v>167</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301</v>
      </c>
      <c r="BM573" s="230" t="s">
        <v>672</v>
      </c>
    </row>
    <row r="574" s="2" customFormat="1">
      <c r="A574" s="39"/>
      <c r="B574" s="40"/>
      <c r="C574" s="41"/>
      <c r="D574" s="232" t="s">
        <v>177</v>
      </c>
      <c r="E574" s="41"/>
      <c r="F574" s="233" t="s">
        <v>673</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177</v>
      </c>
      <c r="AU574" s="18" t="s">
        <v>87</v>
      </c>
    </row>
    <row r="575" s="2" customFormat="1">
      <c r="A575" s="39"/>
      <c r="B575" s="40"/>
      <c r="C575" s="41"/>
      <c r="D575" s="232" t="s">
        <v>179</v>
      </c>
      <c r="E575" s="41"/>
      <c r="F575" s="236" t="s">
        <v>674</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179</v>
      </c>
      <c r="AU575" s="18" t="s">
        <v>87</v>
      </c>
    </row>
    <row r="576" s="2" customFormat="1" ht="16.5" customHeight="1">
      <c r="A576" s="39"/>
      <c r="B576" s="40"/>
      <c r="C576" s="219" t="s">
        <v>675</v>
      </c>
      <c r="D576" s="219" t="s">
        <v>170</v>
      </c>
      <c r="E576" s="220" t="s">
        <v>676</v>
      </c>
      <c r="F576" s="221" t="s">
        <v>677</v>
      </c>
      <c r="G576" s="222" t="s">
        <v>561</v>
      </c>
      <c r="H576" s="223">
        <v>1</v>
      </c>
      <c r="I576" s="224"/>
      <c r="J576" s="225">
        <f>ROUND(I576*H576,2)</f>
        <v>0</v>
      </c>
      <c r="K576" s="221" t="s">
        <v>174</v>
      </c>
      <c r="L576" s="45"/>
      <c r="M576" s="226" t="s">
        <v>40</v>
      </c>
      <c r="N576" s="227" t="s">
        <v>48</v>
      </c>
      <c r="O576" s="85"/>
      <c r="P576" s="228">
        <f>O576*H576</f>
        <v>0</v>
      </c>
      <c r="Q576" s="228">
        <v>0.0018400000000000001</v>
      </c>
      <c r="R576" s="228">
        <f>Q576*H576</f>
        <v>0.0018400000000000001</v>
      </c>
      <c r="S576" s="228">
        <v>0</v>
      </c>
      <c r="T576" s="229">
        <f>S576*H576</f>
        <v>0</v>
      </c>
      <c r="U576" s="39"/>
      <c r="V576" s="39"/>
      <c r="W576" s="39"/>
      <c r="X576" s="39"/>
      <c r="Y576" s="39"/>
      <c r="Z576" s="39"/>
      <c r="AA576" s="39"/>
      <c r="AB576" s="39"/>
      <c r="AC576" s="39"/>
      <c r="AD576" s="39"/>
      <c r="AE576" s="39"/>
      <c r="AR576" s="230" t="s">
        <v>301</v>
      </c>
      <c r="AT576" s="230" t="s">
        <v>170</v>
      </c>
      <c r="AU576" s="230" t="s">
        <v>87</v>
      </c>
      <c r="AY576" s="18" t="s">
        <v>167</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301</v>
      </c>
      <c r="BM576" s="230" t="s">
        <v>678</v>
      </c>
    </row>
    <row r="577" s="2" customFormat="1">
      <c r="A577" s="39"/>
      <c r="B577" s="40"/>
      <c r="C577" s="41"/>
      <c r="D577" s="232" t="s">
        <v>177</v>
      </c>
      <c r="E577" s="41"/>
      <c r="F577" s="233" t="s">
        <v>679</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177</v>
      </c>
      <c r="AU577" s="18" t="s">
        <v>87</v>
      </c>
    </row>
    <row r="578" s="2" customFormat="1">
      <c r="A578" s="39"/>
      <c r="B578" s="40"/>
      <c r="C578" s="41"/>
      <c r="D578" s="232" t="s">
        <v>179</v>
      </c>
      <c r="E578" s="41"/>
      <c r="F578" s="236" t="s">
        <v>680</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179</v>
      </c>
      <c r="AU578" s="18" t="s">
        <v>87</v>
      </c>
    </row>
    <row r="579" s="2" customFormat="1" ht="24" customHeight="1">
      <c r="A579" s="39"/>
      <c r="B579" s="40"/>
      <c r="C579" s="219" t="s">
        <v>681</v>
      </c>
      <c r="D579" s="219" t="s">
        <v>170</v>
      </c>
      <c r="E579" s="220" t="s">
        <v>682</v>
      </c>
      <c r="F579" s="221" t="s">
        <v>683</v>
      </c>
      <c r="G579" s="222" t="s">
        <v>561</v>
      </c>
      <c r="H579" s="223">
        <v>1</v>
      </c>
      <c r="I579" s="224"/>
      <c r="J579" s="225">
        <f>ROUND(I579*H579,2)</f>
        <v>0</v>
      </c>
      <c r="K579" s="221" t="s">
        <v>174</v>
      </c>
      <c r="L579" s="45"/>
      <c r="M579" s="226" t="s">
        <v>40</v>
      </c>
      <c r="N579" s="227" t="s">
        <v>48</v>
      </c>
      <c r="O579" s="85"/>
      <c r="P579" s="228">
        <f>O579*H579</f>
        <v>0</v>
      </c>
      <c r="Q579" s="228">
        <v>0.0019599999999999999</v>
      </c>
      <c r="R579" s="228">
        <f>Q579*H579</f>
        <v>0.0019599999999999999</v>
      </c>
      <c r="S579" s="228">
        <v>0</v>
      </c>
      <c r="T579" s="229">
        <f>S579*H579</f>
        <v>0</v>
      </c>
      <c r="U579" s="39"/>
      <c r="V579" s="39"/>
      <c r="W579" s="39"/>
      <c r="X579" s="39"/>
      <c r="Y579" s="39"/>
      <c r="Z579" s="39"/>
      <c r="AA579" s="39"/>
      <c r="AB579" s="39"/>
      <c r="AC579" s="39"/>
      <c r="AD579" s="39"/>
      <c r="AE579" s="39"/>
      <c r="AR579" s="230" t="s">
        <v>301</v>
      </c>
      <c r="AT579" s="230" t="s">
        <v>170</v>
      </c>
      <c r="AU579" s="230" t="s">
        <v>87</v>
      </c>
      <c r="AY579" s="18" t="s">
        <v>167</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301</v>
      </c>
      <c r="BM579" s="230" t="s">
        <v>684</v>
      </c>
    </row>
    <row r="580" s="2" customFormat="1">
      <c r="A580" s="39"/>
      <c r="B580" s="40"/>
      <c r="C580" s="41"/>
      <c r="D580" s="232" t="s">
        <v>177</v>
      </c>
      <c r="E580" s="41"/>
      <c r="F580" s="233" t="s">
        <v>685</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177</v>
      </c>
      <c r="AU580" s="18" t="s">
        <v>87</v>
      </c>
    </row>
    <row r="581" s="2" customFormat="1" ht="16.5" customHeight="1">
      <c r="A581" s="39"/>
      <c r="B581" s="40"/>
      <c r="C581" s="219" t="s">
        <v>686</v>
      </c>
      <c r="D581" s="219" t="s">
        <v>170</v>
      </c>
      <c r="E581" s="220" t="s">
        <v>687</v>
      </c>
      <c r="F581" s="221" t="s">
        <v>688</v>
      </c>
      <c r="G581" s="222" t="s">
        <v>291</v>
      </c>
      <c r="H581" s="223">
        <v>1</v>
      </c>
      <c r="I581" s="224"/>
      <c r="J581" s="225">
        <f>ROUND(I581*H581,2)</f>
        <v>0</v>
      </c>
      <c r="K581" s="221" t="s">
        <v>174</v>
      </c>
      <c r="L581" s="45"/>
      <c r="M581" s="226" t="s">
        <v>40</v>
      </c>
      <c r="N581" s="227" t="s">
        <v>48</v>
      </c>
      <c r="O581" s="85"/>
      <c r="P581" s="228">
        <f>O581*H581</f>
        <v>0</v>
      </c>
      <c r="Q581" s="228">
        <v>0.00031</v>
      </c>
      <c r="R581" s="228">
        <f>Q581*H581</f>
        <v>0.00031</v>
      </c>
      <c r="S581" s="228">
        <v>0</v>
      </c>
      <c r="T581" s="229">
        <f>S581*H581</f>
        <v>0</v>
      </c>
      <c r="U581" s="39"/>
      <c r="V581" s="39"/>
      <c r="W581" s="39"/>
      <c r="X581" s="39"/>
      <c r="Y581" s="39"/>
      <c r="Z581" s="39"/>
      <c r="AA581" s="39"/>
      <c r="AB581" s="39"/>
      <c r="AC581" s="39"/>
      <c r="AD581" s="39"/>
      <c r="AE581" s="39"/>
      <c r="AR581" s="230" t="s">
        <v>301</v>
      </c>
      <c r="AT581" s="230" t="s">
        <v>170</v>
      </c>
      <c r="AU581" s="230" t="s">
        <v>87</v>
      </c>
      <c r="AY581" s="18" t="s">
        <v>167</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301</v>
      </c>
      <c r="BM581" s="230" t="s">
        <v>689</v>
      </c>
    </row>
    <row r="582" s="2" customFormat="1">
      <c r="A582" s="39"/>
      <c r="B582" s="40"/>
      <c r="C582" s="41"/>
      <c r="D582" s="232" t="s">
        <v>177</v>
      </c>
      <c r="E582" s="41"/>
      <c r="F582" s="233" t="s">
        <v>688</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177</v>
      </c>
      <c r="AU582" s="18" t="s">
        <v>87</v>
      </c>
    </row>
    <row r="583" s="2" customFormat="1" ht="24" customHeight="1">
      <c r="A583" s="39"/>
      <c r="B583" s="40"/>
      <c r="C583" s="269" t="s">
        <v>690</v>
      </c>
      <c r="D583" s="269" t="s">
        <v>297</v>
      </c>
      <c r="E583" s="270" t="s">
        <v>691</v>
      </c>
      <c r="F583" s="271" t="s">
        <v>692</v>
      </c>
      <c r="G583" s="272" t="s">
        <v>291</v>
      </c>
      <c r="H583" s="273">
        <v>1</v>
      </c>
      <c r="I583" s="274"/>
      <c r="J583" s="275">
        <f>ROUND(I583*H583,2)</f>
        <v>0</v>
      </c>
      <c r="K583" s="271" t="s">
        <v>174</v>
      </c>
      <c r="L583" s="276"/>
      <c r="M583" s="277" t="s">
        <v>40</v>
      </c>
      <c r="N583" s="278" t="s">
        <v>48</v>
      </c>
      <c r="O583" s="85"/>
      <c r="P583" s="228">
        <f>O583*H583</f>
        <v>0</v>
      </c>
      <c r="Q583" s="228">
        <v>0.0060000000000000001</v>
      </c>
      <c r="R583" s="228">
        <f>Q583*H583</f>
        <v>0.0060000000000000001</v>
      </c>
      <c r="S583" s="228">
        <v>0</v>
      </c>
      <c r="T583" s="229">
        <f>S583*H583</f>
        <v>0</v>
      </c>
      <c r="U583" s="39"/>
      <c r="V583" s="39"/>
      <c r="W583" s="39"/>
      <c r="X583" s="39"/>
      <c r="Y583" s="39"/>
      <c r="Z583" s="39"/>
      <c r="AA583" s="39"/>
      <c r="AB583" s="39"/>
      <c r="AC583" s="39"/>
      <c r="AD583" s="39"/>
      <c r="AE583" s="39"/>
      <c r="AR583" s="230" t="s">
        <v>407</v>
      </c>
      <c r="AT583" s="230" t="s">
        <v>297</v>
      </c>
      <c r="AU583" s="230" t="s">
        <v>87</v>
      </c>
      <c r="AY583" s="18" t="s">
        <v>167</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301</v>
      </c>
      <c r="BM583" s="230" t="s">
        <v>693</v>
      </c>
    </row>
    <row r="584" s="2" customFormat="1">
      <c r="A584" s="39"/>
      <c r="B584" s="40"/>
      <c r="C584" s="41"/>
      <c r="D584" s="232" t="s">
        <v>177</v>
      </c>
      <c r="E584" s="41"/>
      <c r="F584" s="233" t="s">
        <v>692</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177</v>
      </c>
      <c r="AU584" s="18" t="s">
        <v>87</v>
      </c>
    </row>
    <row r="585" s="2" customFormat="1" ht="24" customHeight="1">
      <c r="A585" s="39"/>
      <c r="B585" s="40"/>
      <c r="C585" s="219" t="s">
        <v>694</v>
      </c>
      <c r="D585" s="219" t="s">
        <v>170</v>
      </c>
      <c r="E585" s="220" t="s">
        <v>695</v>
      </c>
      <c r="F585" s="221" t="s">
        <v>696</v>
      </c>
      <c r="G585" s="222" t="s">
        <v>398</v>
      </c>
      <c r="H585" s="223">
        <v>0.12</v>
      </c>
      <c r="I585" s="224"/>
      <c r="J585" s="225">
        <f>ROUND(I585*H585,2)</f>
        <v>0</v>
      </c>
      <c r="K585" s="221" t="s">
        <v>174</v>
      </c>
      <c r="L585" s="45"/>
      <c r="M585" s="226" t="s">
        <v>40</v>
      </c>
      <c r="N585" s="227" t="s">
        <v>48</v>
      </c>
      <c r="O585" s="85"/>
      <c r="P585" s="228">
        <f>O585*H585</f>
        <v>0</v>
      </c>
      <c r="Q585" s="228">
        <v>0</v>
      </c>
      <c r="R585" s="228">
        <f>Q585*H585</f>
        <v>0</v>
      </c>
      <c r="S585" s="228">
        <v>0</v>
      </c>
      <c r="T585" s="229">
        <f>S585*H585</f>
        <v>0</v>
      </c>
      <c r="U585" s="39"/>
      <c r="V585" s="39"/>
      <c r="W585" s="39"/>
      <c r="X585" s="39"/>
      <c r="Y585" s="39"/>
      <c r="Z585" s="39"/>
      <c r="AA585" s="39"/>
      <c r="AB585" s="39"/>
      <c r="AC585" s="39"/>
      <c r="AD585" s="39"/>
      <c r="AE585" s="39"/>
      <c r="AR585" s="230" t="s">
        <v>301</v>
      </c>
      <c r="AT585" s="230" t="s">
        <v>170</v>
      </c>
      <c r="AU585" s="230" t="s">
        <v>87</v>
      </c>
      <c r="AY585" s="18" t="s">
        <v>167</v>
      </c>
      <c r="BE585" s="231">
        <f>IF(N585="základní",J585,0)</f>
        <v>0</v>
      </c>
      <c r="BF585" s="231">
        <f>IF(N585="snížená",J585,0)</f>
        <v>0</v>
      </c>
      <c r="BG585" s="231">
        <f>IF(N585="zákl. přenesená",J585,0)</f>
        <v>0</v>
      </c>
      <c r="BH585" s="231">
        <f>IF(N585="sníž. přenesená",J585,0)</f>
        <v>0</v>
      </c>
      <c r="BI585" s="231">
        <f>IF(N585="nulová",J585,0)</f>
        <v>0</v>
      </c>
      <c r="BJ585" s="18" t="s">
        <v>85</v>
      </c>
      <c r="BK585" s="231">
        <f>ROUND(I585*H585,2)</f>
        <v>0</v>
      </c>
      <c r="BL585" s="18" t="s">
        <v>301</v>
      </c>
      <c r="BM585" s="230" t="s">
        <v>697</v>
      </c>
    </row>
    <row r="586" s="2" customFormat="1">
      <c r="A586" s="39"/>
      <c r="B586" s="40"/>
      <c r="C586" s="41"/>
      <c r="D586" s="232" t="s">
        <v>177</v>
      </c>
      <c r="E586" s="41"/>
      <c r="F586" s="233" t="s">
        <v>698</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177</v>
      </c>
      <c r="AU586" s="18" t="s">
        <v>87</v>
      </c>
    </row>
    <row r="587" s="2" customFormat="1">
      <c r="A587" s="39"/>
      <c r="B587" s="40"/>
      <c r="C587" s="41"/>
      <c r="D587" s="232" t="s">
        <v>179</v>
      </c>
      <c r="E587" s="41"/>
      <c r="F587" s="236" t="s">
        <v>699</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179</v>
      </c>
      <c r="AU587" s="18" t="s">
        <v>87</v>
      </c>
    </row>
    <row r="588" s="2" customFormat="1" ht="24" customHeight="1">
      <c r="A588" s="39"/>
      <c r="B588" s="40"/>
      <c r="C588" s="219" t="s">
        <v>700</v>
      </c>
      <c r="D588" s="219" t="s">
        <v>170</v>
      </c>
      <c r="E588" s="220" t="s">
        <v>701</v>
      </c>
      <c r="F588" s="221" t="s">
        <v>702</v>
      </c>
      <c r="G588" s="222" t="s">
        <v>398</v>
      </c>
      <c r="H588" s="223">
        <v>0.12</v>
      </c>
      <c r="I588" s="224"/>
      <c r="J588" s="225">
        <f>ROUND(I588*H588,2)</f>
        <v>0</v>
      </c>
      <c r="K588" s="221" t="s">
        <v>174</v>
      </c>
      <c r="L588" s="45"/>
      <c r="M588" s="226" t="s">
        <v>40</v>
      </c>
      <c r="N588" s="227" t="s">
        <v>48</v>
      </c>
      <c r="O588" s="85"/>
      <c r="P588" s="228">
        <f>O588*H588</f>
        <v>0</v>
      </c>
      <c r="Q588" s="228">
        <v>0</v>
      </c>
      <c r="R588" s="228">
        <f>Q588*H588</f>
        <v>0</v>
      </c>
      <c r="S588" s="228">
        <v>0</v>
      </c>
      <c r="T588" s="229">
        <f>S588*H588</f>
        <v>0</v>
      </c>
      <c r="U588" s="39"/>
      <c r="V588" s="39"/>
      <c r="W588" s="39"/>
      <c r="X588" s="39"/>
      <c r="Y588" s="39"/>
      <c r="Z588" s="39"/>
      <c r="AA588" s="39"/>
      <c r="AB588" s="39"/>
      <c r="AC588" s="39"/>
      <c r="AD588" s="39"/>
      <c r="AE588" s="39"/>
      <c r="AR588" s="230" t="s">
        <v>301</v>
      </c>
      <c r="AT588" s="230" t="s">
        <v>170</v>
      </c>
      <c r="AU588" s="230" t="s">
        <v>87</v>
      </c>
      <c r="AY588" s="18" t="s">
        <v>167</v>
      </c>
      <c r="BE588" s="231">
        <f>IF(N588="základní",J588,0)</f>
        <v>0</v>
      </c>
      <c r="BF588" s="231">
        <f>IF(N588="snížená",J588,0)</f>
        <v>0</v>
      </c>
      <c r="BG588" s="231">
        <f>IF(N588="zákl. přenesená",J588,0)</f>
        <v>0</v>
      </c>
      <c r="BH588" s="231">
        <f>IF(N588="sníž. přenesená",J588,0)</f>
        <v>0</v>
      </c>
      <c r="BI588" s="231">
        <f>IF(N588="nulová",J588,0)</f>
        <v>0</v>
      </c>
      <c r="BJ588" s="18" t="s">
        <v>85</v>
      </c>
      <c r="BK588" s="231">
        <f>ROUND(I588*H588,2)</f>
        <v>0</v>
      </c>
      <c r="BL588" s="18" t="s">
        <v>301</v>
      </c>
      <c r="BM588" s="230" t="s">
        <v>703</v>
      </c>
    </row>
    <row r="589" s="2" customFormat="1">
      <c r="A589" s="39"/>
      <c r="B589" s="40"/>
      <c r="C589" s="41"/>
      <c r="D589" s="232" t="s">
        <v>177</v>
      </c>
      <c r="E589" s="41"/>
      <c r="F589" s="233" t="s">
        <v>704</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177</v>
      </c>
      <c r="AU589" s="18" t="s">
        <v>87</v>
      </c>
    </row>
    <row r="590" s="2" customFormat="1">
      <c r="A590" s="39"/>
      <c r="B590" s="40"/>
      <c r="C590" s="41"/>
      <c r="D590" s="232" t="s">
        <v>179</v>
      </c>
      <c r="E590" s="41"/>
      <c r="F590" s="236" t="s">
        <v>699</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179</v>
      </c>
      <c r="AU590" s="18" t="s">
        <v>87</v>
      </c>
    </row>
    <row r="591" s="2" customFormat="1" ht="24" customHeight="1">
      <c r="A591" s="39"/>
      <c r="B591" s="40"/>
      <c r="C591" s="219" t="s">
        <v>705</v>
      </c>
      <c r="D591" s="219" t="s">
        <v>170</v>
      </c>
      <c r="E591" s="220" t="s">
        <v>706</v>
      </c>
      <c r="F591" s="221" t="s">
        <v>707</v>
      </c>
      <c r="G591" s="222" t="s">
        <v>398</v>
      </c>
      <c r="H591" s="223">
        <v>0.12</v>
      </c>
      <c r="I591" s="224"/>
      <c r="J591" s="225">
        <f>ROUND(I591*H591,2)</f>
        <v>0</v>
      </c>
      <c r="K591" s="221" t="s">
        <v>174</v>
      </c>
      <c r="L591" s="45"/>
      <c r="M591" s="226" t="s">
        <v>40</v>
      </c>
      <c r="N591" s="227" t="s">
        <v>48</v>
      </c>
      <c r="O591" s="85"/>
      <c r="P591" s="228">
        <f>O591*H591</f>
        <v>0</v>
      </c>
      <c r="Q591" s="228">
        <v>0</v>
      </c>
      <c r="R591" s="228">
        <f>Q591*H591</f>
        <v>0</v>
      </c>
      <c r="S591" s="228">
        <v>0</v>
      </c>
      <c r="T591" s="229">
        <f>S591*H591</f>
        <v>0</v>
      </c>
      <c r="U591" s="39"/>
      <c r="V591" s="39"/>
      <c r="W591" s="39"/>
      <c r="X591" s="39"/>
      <c r="Y591" s="39"/>
      <c r="Z591" s="39"/>
      <c r="AA591" s="39"/>
      <c r="AB591" s="39"/>
      <c r="AC591" s="39"/>
      <c r="AD591" s="39"/>
      <c r="AE591" s="39"/>
      <c r="AR591" s="230" t="s">
        <v>301</v>
      </c>
      <c r="AT591" s="230" t="s">
        <v>170</v>
      </c>
      <c r="AU591" s="230" t="s">
        <v>87</v>
      </c>
      <c r="AY591" s="18" t="s">
        <v>167</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301</v>
      </c>
      <c r="BM591" s="230" t="s">
        <v>708</v>
      </c>
    </row>
    <row r="592" s="2" customFormat="1">
      <c r="A592" s="39"/>
      <c r="B592" s="40"/>
      <c r="C592" s="41"/>
      <c r="D592" s="232" t="s">
        <v>177</v>
      </c>
      <c r="E592" s="41"/>
      <c r="F592" s="233" t="s">
        <v>709</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177</v>
      </c>
      <c r="AU592" s="18" t="s">
        <v>87</v>
      </c>
    </row>
    <row r="593" s="2" customFormat="1">
      <c r="A593" s="39"/>
      <c r="B593" s="40"/>
      <c r="C593" s="41"/>
      <c r="D593" s="232" t="s">
        <v>179</v>
      </c>
      <c r="E593" s="41"/>
      <c r="F593" s="236" t="s">
        <v>699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179</v>
      </c>
      <c r="AU593" s="18" t="s">
        <v>87</v>
      </c>
    </row>
    <row r="594" s="12" customFormat="1" ht="22.8" customHeight="1">
      <c r="A594" s="12"/>
      <c r="B594" s="203"/>
      <c r="C594" s="204"/>
      <c r="D594" s="205" t="s">
        <v>76</v>
      </c>
      <c r="E594" s="217" t="s">
        <v>710</v>
      </c>
      <c r="F594" s="217" t="s">
        <v>711</v>
      </c>
      <c r="G594" s="204"/>
      <c r="H594" s="204"/>
      <c r="I594" s="207"/>
      <c r="J594" s="218">
        <f>BK594</f>
        <v>0</v>
      </c>
      <c r="K594" s="204"/>
      <c r="L594" s="209"/>
      <c r="M594" s="210"/>
      <c r="N594" s="211"/>
      <c r="O594" s="211"/>
      <c r="P594" s="212">
        <f>SUM(P595:P621)</f>
        <v>0</v>
      </c>
      <c r="Q594" s="211"/>
      <c r="R594" s="212">
        <f>SUM(R595:R621)</f>
        <v>0.013397999999999999</v>
      </c>
      <c r="S594" s="211"/>
      <c r="T594" s="213">
        <f>SUM(T595:T621)</f>
        <v>0.044195999999999999</v>
      </c>
      <c r="U594" s="12"/>
      <c r="V594" s="12"/>
      <c r="W594" s="12"/>
      <c r="X594" s="12"/>
      <c r="Y594" s="12"/>
      <c r="Z594" s="12"/>
      <c r="AA594" s="12"/>
      <c r="AB594" s="12"/>
      <c r="AC594" s="12"/>
      <c r="AD594" s="12"/>
      <c r="AE594" s="12"/>
      <c r="AR594" s="214" t="s">
        <v>87</v>
      </c>
      <c r="AT594" s="215" t="s">
        <v>76</v>
      </c>
      <c r="AU594" s="215" t="s">
        <v>85</v>
      </c>
      <c r="AY594" s="214" t="s">
        <v>167</v>
      </c>
      <c r="BK594" s="216">
        <f>SUM(BK595:BK621)</f>
        <v>0</v>
      </c>
    </row>
    <row r="595" s="2" customFormat="1" ht="16.5" customHeight="1">
      <c r="A595" s="39"/>
      <c r="B595" s="40"/>
      <c r="C595" s="219" t="s">
        <v>712</v>
      </c>
      <c r="D595" s="219" t="s">
        <v>170</v>
      </c>
      <c r="E595" s="220" t="s">
        <v>713</v>
      </c>
      <c r="F595" s="221" t="s">
        <v>714</v>
      </c>
      <c r="G595" s="222" t="s">
        <v>187</v>
      </c>
      <c r="H595" s="223">
        <v>17.399999999999999</v>
      </c>
      <c r="I595" s="224"/>
      <c r="J595" s="225">
        <f>ROUND(I595*H595,2)</f>
        <v>0</v>
      </c>
      <c r="K595" s="221" t="s">
        <v>174</v>
      </c>
      <c r="L595" s="45"/>
      <c r="M595" s="226" t="s">
        <v>40</v>
      </c>
      <c r="N595" s="227" t="s">
        <v>48</v>
      </c>
      <c r="O595" s="85"/>
      <c r="P595" s="228">
        <f>O595*H595</f>
        <v>0</v>
      </c>
      <c r="Q595" s="228">
        <v>4.0000000000000003E-05</v>
      </c>
      <c r="R595" s="228">
        <f>Q595*H595</f>
        <v>0.000696</v>
      </c>
      <c r="S595" s="228">
        <v>0.0025400000000000002</v>
      </c>
      <c r="T595" s="229">
        <f>S595*H595</f>
        <v>0.044195999999999999</v>
      </c>
      <c r="U595" s="39"/>
      <c r="V595" s="39"/>
      <c r="W595" s="39"/>
      <c r="X595" s="39"/>
      <c r="Y595" s="39"/>
      <c r="Z595" s="39"/>
      <c r="AA595" s="39"/>
      <c r="AB595" s="39"/>
      <c r="AC595" s="39"/>
      <c r="AD595" s="39"/>
      <c r="AE595" s="39"/>
      <c r="AR595" s="230" t="s">
        <v>301</v>
      </c>
      <c r="AT595" s="230" t="s">
        <v>170</v>
      </c>
      <c r="AU595" s="230" t="s">
        <v>87</v>
      </c>
      <c r="AY595" s="18" t="s">
        <v>167</v>
      </c>
      <c r="BE595" s="231">
        <f>IF(N595="základní",J595,0)</f>
        <v>0</v>
      </c>
      <c r="BF595" s="231">
        <f>IF(N595="snížená",J595,0)</f>
        <v>0</v>
      </c>
      <c r="BG595" s="231">
        <f>IF(N595="zákl. přenesená",J595,0)</f>
        <v>0</v>
      </c>
      <c r="BH595" s="231">
        <f>IF(N595="sníž. přenesená",J595,0)</f>
        <v>0</v>
      </c>
      <c r="BI595" s="231">
        <f>IF(N595="nulová",J595,0)</f>
        <v>0</v>
      </c>
      <c r="BJ595" s="18" t="s">
        <v>85</v>
      </c>
      <c r="BK595" s="231">
        <f>ROUND(I595*H595,2)</f>
        <v>0</v>
      </c>
      <c r="BL595" s="18" t="s">
        <v>301</v>
      </c>
      <c r="BM595" s="230" t="s">
        <v>715</v>
      </c>
    </row>
    <row r="596" s="2" customFormat="1">
      <c r="A596" s="39"/>
      <c r="B596" s="40"/>
      <c r="C596" s="41"/>
      <c r="D596" s="232" t="s">
        <v>177</v>
      </c>
      <c r="E596" s="41"/>
      <c r="F596" s="233" t="s">
        <v>716</v>
      </c>
      <c r="G596" s="41"/>
      <c r="H596" s="41"/>
      <c r="I596" s="137"/>
      <c r="J596" s="41"/>
      <c r="K596" s="41"/>
      <c r="L596" s="45"/>
      <c r="M596" s="234"/>
      <c r="N596" s="235"/>
      <c r="O596" s="85"/>
      <c r="P596" s="85"/>
      <c r="Q596" s="85"/>
      <c r="R596" s="85"/>
      <c r="S596" s="85"/>
      <c r="T596" s="86"/>
      <c r="U596" s="39"/>
      <c r="V596" s="39"/>
      <c r="W596" s="39"/>
      <c r="X596" s="39"/>
      <c r="Y596" s="39"/>
      <c r="Z596" s="39"/>
      <c r="AA596" s="39"/>
      <c r="AB596" s="39"/>
      <c r="AC596" s="39"/>
      <c r="AD596" s="39"/>
      <c r="AE596" s="39"/>
      <c r="AT596" s="18" t="s">
        <v>177</v>
      </c>
      <c r="AU596" s="18" t="s">
        <v>87</v>
      </c>
    </row>
    <row r="597" s="14" customFormat="1">
      <c r="A597" s="14"/>
      <c r="B597" s="247"/>
      <c r="C597" s="248"/>
      <c r="D597" s="232" t="s">
        <v>181</v>
      </c>
      <c r="E597" s="249" t="s">
        <v>40</v>
      </c>
      <c r="F597" s="250" t="s">
        <v>717</v>
      </c>
      <c r="G597" s="248"/>
      <c r="H597" s="251">
        <v>11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181</v>
      </c>
      <c r="AU597" s="257" t="s">
        <v>87</v>
      </c>
      <c r="AV597" s="14" t="s">
        <v>87</v>
      </c>
      <c r="AW597" s="14" t="s">
        <v>38</v>
      </c>
      <c r="AX597" s="14" t="s">
        <v>77</v>
      </c>
      <c r="AY597" s="257" t="s">
        <v>167</v>
      </c>
    </row>
    <row r="598" s="14" customFormat="1">
      <c r="A598" s="14"/>
      <c r="B598" s="247"/>
      <c r="C598" s="248"/>
      <c r="D598" s="232" t="s">
        <v>181</v>
      </c>
      <c r="E598" s="249" t="s">
        <v>40</v>
      </c>
      <c r="F598" s="250" t="s">
        <v>480</v>
      </c>
      <c r="G598" s="248"/>
      <c r="H598" s="251">
        <v>6.4000000000000004</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181</v>
      </c>
      <c r="AU598" s="257" t="s">
        <v>87</v>
      </c>
      <c r="AV598" s="14" t="s">
        <v>87</v>
      </c>
      <c r="AW598" s="14" t="s">
        <v>38</v>
      </c>
      <c r="AX598" s="14" t="s">
        <v>77</v>
      </c>
      <c r="AY598" s="257" t="s">
        <v>167</v>
      </c>
    </row>
    <row r="599" s="15" customFormat="1">
      <c r="A599" s="15"/>
      <c r="B599" s="258"/>
      <c r="C599" s="259"/>
      <c r="D599" s="232" t="s">
        <v>181</v>
      </c>
      <c r="E599" s="260" t="s">
        <v>40</v>
      </c>
      <c r="F599" s="261" t="s">
        <v>184</v>
      </c>
      <c r="G599" s="259"/>
      <c r="H599" s="262">
        <v>17.399999999999999</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181</v>
      </c>
      <c r="AU599" s="268" t="s">
        <v>87</v>
      </c>
      <c r="AV599" s="15" t="s">
        <v>175</v>
      </c>
      <c r="AW599" s="15" t="s">
        <v>38</v>
      </c>
      <c r="AX599" s="15" t="s">
        <v>85</v>
      </c>
      <c r="AY599" s="268" t="s">
        <v>167</v>
      </c>
    </row>
    <row r="600" s="2" customFormat="1" ht="24" customHeight="1">
      <c r="A600" s="39"/>
      <c r="B600" s="40"/>
      <c r="C600" s="219" t="s">
        <v>718</v>
      </c>
      <c r="D600" s="219" t="s">
        <v>170</v>
      </c>
      <c r="E600" s="220" t="s">
        <v>719</v>
      </c>
      <c r="F600" s="221" t="s">
        <v>720</v>
      </c>
      <c r="G600" s="222" t="s">
        <v>187</v>
      </c>
      <c r="H600" s="223">
        <v>17.399999999999999</v>
      </c>
      <c r="I600" s="224"/>
      <c r="J600" s="225">
        <f>ROUND(I600*H600,2)</f>
        <v>0</v>
      </c>
      <c r="K600" s="221" t="s">
        <v>174</v>
      </c>
      <c r="L600" s="45"/>
      <c r="M600" s="226" t="s">
        <v>40</v>
      </c>
      <c r="N600" s="227" t="s">
        <v>48</v>
      </c>
      <c r="O600" s="85"/>
      <c r="P600" s="228">
        <f>O600*H600</f>
        <v>0</v>
      </c>
      <c r="Q600" s="228">
        <v>0.00056999999999999998</v>
      </c>
      <c r="R600" s="228">
        <f>Q600*H600</f>
        <v>0.009917999999999998</v>
      </c>
      <c r="S600" s="228">
        <v>0</v>
      </c>
      <c r="T600" s="229">
        <f>S600*H600</f>
        <v>0</v>
      </c>
      <c r="U600" s="39"/>
      <c r="V600" s="39"/>
      <c r="W600" s="39"/>
      <c r="X600" s="39"/>
      <c r="Y600" s="39"/>
      <c r="Z600" s="39"/>
      <c r="AA600" s="39"/>
      <c r="AB600" s="39"/>
      <c r="AC600" s="39"/>
      <c r="AD600" s="39"/>
      <c r="AE600" s="39"/>
      <c r="AR600" s="230" t="s">
        <v>301</v>
      </c>
      <c r="AT600" s="230" t="s">
        <v>170</v>
      </c>
      <c r="AU600" s="230" t="s">
        <v>87</v>
      </c>
      <c r="AY600" s="18" t="s">
        <v>167</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301</v>
      </c>
      <c r="BM600" s="230" t="s">
        <v>721</v>
      </c>
    </row>
    <row r="601" s="2" customFormat="1">
      <c r="A601" s="39"/>
      <c r="B601" s="40"/>
      <c r="C601" s="41"/>
      <c r="D601" s="232" t="s">
        <v>177</v>
      </c>
      <c r="E601" s="41"/>
      <c r="F601" s="233" t="s">
        <v>722</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177</v>
      </c>
      <c r="AU601" s="18" t="s">
        <v>87</v>
      </c>
    </row>
    <row r="602" s="14" customFormat="1">
      <c r="A602" s="14"/>
      <c r="B602" s="247"/>
      <c r="C602" s="248"/>
      <c r="D602" s="232" t="s">
        <v>181</v>
      </c>
      <c r="E602" s="249" t="s">
        <v>40</v>
      </c>
      <c r="F602" s="250" t="s">
        <v>717</v>
      </c>
      <c r="G602" s="248"/>
      <c r="H602" s="251">
        <v>11</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181</v>
      </c>
      <c r="AU602" s="257" t="s">
        <v>87</v>
      </c>
      <c r="AV602" s="14" t="s">
        <v>87</v>
      </c>
      <c r="AW602" s="14" t="s">
        <v>38</v>
      </c>
      <c r="AX602" s="14" t="s">
        <v>77</v>
      </c>
      <c r="AY602" s="257" t="s">
        <v>167</v>
      </c>
    </row>
    <row r="603" s="14" customFormat="1">
      <c r="A603" s="14"/>
      <c r="B603" s="247"/>
      <c r="C603" s="248"/>
      <c r="D603" s="232" t="s">
        <v>181</v>
      </c>
      <c r="E603" s="249" t="s">
        <v>40</v>
      </c>
      <c r="F603" s="250" t="s">
        <v>480</v>
      </c>
      <c r="G603" s="248"/>
      <c r="H603" s="251">
        <v>6.4000000000000004</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181</v>
      </c>
      <c r="AU603" s="257" t="s">
        <v>87</v>
      </c>
      <c r="AV603" s="14" t="s">
        <v>87</v>
      </c>
      <c r="AW603" s="14" t="s">
        <v>38</v>
      </c>
      <c r="AX603" s="14" t="s">
        <v>77</v>
      </c>
      <c r="AY603" s="257" t="s">
        <v>167</v>
      </c>
    </row>
    <row r="604" s="15" customFormat="1">
      <c r="A604" s="15"/>
      <c r="B604" s="258"/>
      <c r="C604" s="259"/>
      <c r="D604" s="232" t="s">
        <v>181</v>
      </c>
      <c r="E604" s="260" t="s">
        <v>40</v>
      </c>
      <c r="F604" s="261" t="s">
        <v>184</v>
      </c>
      <c r="G604" s="259"/>
      <c r="H604" s="262">
        <v>17.399999999999999</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181</v>
      </c>
      <c r="AU604" s="268" t="s">
        <v>87</v>
      </c>
      <c r="AV604" s="15" t="s">
        <v>175</v>
      </c>
      <c r="AW604" s="15" t="s">
        <v>38</v>
      </c>
      <c r="AX604" s="15" t="s">
        <v>85</v>
      </c>
      <c r="AY604" s="268" t="s">
        <v>167</v>
      </c>
    </row>
    <row r="605" s="2" customFormat="1" ht="16.5" customHeight="1">
      <c r="A605" s="39"/>
      <c r="B605" s="40"/>
      <c r="C605" s="219" t="s">
        <v>723</v>
      </c>
      <c r="D605" s="219" t="s">
        <v>170</v>
      </c>
      <c r="E605" s="220" t="s">
        <v>724</v>
      </c>
      <c r="F605" s="221" t="s">
        <v>725</v>
      </c>
      <c r="G605" s="222" t="s">
        <v>187</v>
      </c>
      <c r="H605" s="223">
        <v>17.399999999999999</v>
      </c>
      <c r="I605" s="224"/>
      <c r="J605" s="225">
        <f>ROUND(I605*H605,2)</f>
        <v>0</v>
      </c>
      <c r="K605" s="221" t="s">
        <v>174</v>
      </c>
      <c r="L605" s="45"/>
      <c r="M605" s="226" t="s">
        <v>40</v>
      </c>
      <c r="N605" s="227" t="s">
        <v>48</v>
      </c>
      <c r="O605" s="85"/>
      <c r="P605" s="228">
        <f>O605*H605</f>
        <v>0</v>
      </c>
      <c r="Q605" s="228">
        <v>0</v>
      </c>
      <c r="R605" s="228">
        <f>Q605*H605</f>
        <v>0</v>
      </c>
      <c r="S605" s="228">
        <v>0</v>
      </c>
      <c r="T605" s="229">
        <f>S605*H605</f>
        <v>0</v>
      </c>
      <c r="U605" s="39"/>
      <c r="V605" s="39"/>
      <c r="W605" s="39"/>
      <c r="X605" s="39"/>
      <c r="Y605" s="39"/>
      <c r="Z605" s="39"/>
      <c r="AA605" s="39"/>
      <c r="AB605" s="39"/>
      <c r="AC605" s="39"/>
      <c r="AD605" s="39"/>
      <c r="AE605" s="39"/>
      <c r="AR605" s="230" t="s">
        <v>301</v>
      </c>
      <c r="AT605" s="230" t="s">
        <v>170</v>
      </c>
      <c r="AU605" s="230" t="s">
        <v>87</v>
      </c>
      <c r="AY605" s="18" t="s">
        <v>167</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301</v>
      </c>
      <c r="BM605" s="230" t="s">
        <v>726</v>
      </c>
    </row>
    <row r="606" s="2" customFormat="1">
      <c r="A606" s="39"/>
      <c r="B606" s="40"/>
      <c r="C606" s="41"/>
      <c r="D606" s="232" t="s">
        <v>177</v>
      </c>
      <c r="E606" s="41"/>
      <c r="F606" s="233" t="s">
        <v>727</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177</v>
      </c>
      <c r="AU606" s="18" t="s">
        <v>87</v>
      </c>
    </row>
    <row r="607" s="14" customFormat="1">
      <c r="A607" s="14"/>
      <c r="B607" s="247"/>
      <c r="C607" s="248"/>
      <c r="D607" s="232" t="s">
        <v>181</v>
      </c>
      <c r="E607" s="249" t="s">
        <v>40</v>
      </c>
      <c r="F607" s="250" t="s">
        <v>717</v>
      </c>
      <c r="G607" s="248"/>
      <c r="H607" s="251">
        <v>11</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181</v>
      </c>
      <c r="AU607" s="257" t="s">
        <v>87</v>
      </c>
      <c r="AV607" s="14" t="s">
        <v>87</v>
      </c>
      <c r="AW607" s="14" t="s">
        <v>38</v>
      </c>
      <c r="AX607" s="14" t="s">
        <v>77</v>
      </c>
      <c r="AY607" s="257" t="s">
        <v>167</v>
      </c>
    </row>
    <row r="608" s="14" customFormat="1">
      <c r="A608" s="14"/>
      <c r="B608" s="247"/>
      <c r="C608" s="248"/>
      <c r="D608" s="232" t="s">
        <v>181</v>
      </c>
      <c r="E608" s="249" t="s">
        <v>40</v>
      </c>
      <c r="F608" s="250" t="s">
        <v>480</v>
      </c>
      <c r="G608" s="248"/>
      <c r="H608" s="251">
        <v>6.4000000000000004</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181</v>
      </c>
      <c r="AU608" s="257" t="s">
        <v>87</v>
      </c>
      <c r="AV608" s="14" t="s">
        <v>87</v>
      </c>
      <c r="AW608" s="14" t="s">
        <v>38</v>
      </c>
      <c r="AX608" s="14" t="s">
        <v>77</v>
      </c>
      <c r="AY608" s="257" t="s">
        <v>167</v>
      </c>
    </row>
    <row r="609" s="15" customFormat="1">
      <c r="A609" s="15"/>
      <c r="B609" s="258"/>
      <c r="C609" s="259"/>
      <c r="D609" s="232" t="s">
        <v>181</v>
      </c>
      <c r="E609" s="260" t="s">
        <v>40</v>
      </c>
      <c r="F609" s="261" t="s">
        <v>184</v>
      </c>
      <c r="G609" s="259"/>
      <c r="H609" s="262">
        <v>17.399999999999999</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181</v>
      </c>
      <c r="AU609" s="268" t="s">
        <v>87</v>
      </c>
      <c r="AV609" s="15" t="s">
        <v>175</v>
      </c>
      <c r="AW609" s="15" t="s">
        <v>38</v>
      </c>
      <c r="AX609" s="15" t="s">
        <v>85</v>
      </c>
      <c r="AY609" s="268" t="s">
        <v>167</v>
      </c>
    </row>
    <row r="610" s="2" customFormat="1" ht="24" customHeight="1">
      <c r="A610" s="39"/>
      <c r="B610" s="40"/>
      <c r="C610" s="219" t="s">
        <v>728</v>
      </c>
      <c r="D610" s="219" t="s">
        <v>170</v>
      </c>
      <c r="E610" s="220" t="s">
        <v>729</v>
      </c>
      <c r="F610" s="221" t="s">
        <v>730</v>
      </c>
      <c r="G610" s="222" t="s">
        <v>187</v>
      </c>
      <c r="H610" s="223">
        <v>17.399999999999999</v>
      </c>
      <c r="I610" s="224"/>
      <c r="J610" s="225">
        <f>ROUND(I610*H610,2)</f>
        <v>0</v>
      </c>
      <c r="K610" s="221" t="s">
        <v>174</v>
      </c>
      <c r="L610" s="45"/>
      <c r="M610" s="226" t="s">
        <v>40</v>
      </c>
      <c r="N610" s="227" t="s">
        <v>48</v>
      </c>
      <c r="O610" s="85"/>
      <c r="P610" s="228">
        <f>O610*H610</f>
        <v>0</v>
      </c>
      <c r="Q610" s="228">
        <v>0.00016000000000000001</v>
      </c>
      <c r="R610" s="228">
        <f>Q610*H610</f>
        <v>0.002784</v>
      </c>
      <c r="S610" s="228">
        <v>0</v>
      </c>
      <c r="T610" s="229">
        <f>S610*H610</f>
        <v>0</v>
      </c>
      <c r="U610" s="39"/>
      <c r="V610" s="39"/>
      <c r="W610" s="39"/>
      <c r="X610" s="39"/>
      <c r="Y610" s="39"/>
      <c r="Z610" s="39"/>
      <c r="AA610" s="39"/>
      <c r="AB610" s="39"/>
      <c r="AC610" s="39"/>
      <c r="AD610" s="39"/>
      <c r="AE610" s="39"/>
      <c r="AR610" s="230" t="s">
        <v>301</v>
      </c>
      <c r="AT610" s="230" t="s">
        <v>170</v>
      </c>
      <c r="AU610" s="230" t="s">
        <v>87</v>
      </c>
      <c r="AY610" s="18" t="s">
        <v>167</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301</v>
      </c>
      <c r="BM610" s="230" t="s">
        <v>731</v>
      </c>
    </row>
    <row r="611" s="2" customFormat="1">
      <c r="A611" s="39"/>
      <c r="B611" s="40"/>
      <c r="C611" s="41"/>
      <c r="D611" s="232" t="s">
        <v>177</v>
      </c>
      <c r="E611" s="41"/>
      <c r="F611" s="233" t="s">
        <v>732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177</v>
      </c>
      <c r="AU611" s="18" t="s">
        <v>87</v>
      </c>
    </row>
    <row r="612" s="2" customFormat="1">
      <c r="A612" s="39"/>
      <c r="B612" s="40"/>
      <c r="C612" s="41"/>
      <c r="D612" s="232" t="s">
        <v>179</v>
      </c>
      <c r="E612" s="41"/>
      <c r="F612" s="236" t="s">
        <v>570</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179</v>
      </c>
      <c r="AU612" s="18" t="s">
        <v>87</v>
      </c>
    </row>
    <row r="613" s="14" customFormat="1">
      <c r="A613" s="14"/>
      <c r="B613" s="247"/>
      <c r="C613" s="248"/>
      <c r="D613" s="232" t="s">
        <v>181</v>
      </c>
      <c r="E613" s="249" t="s">
        <v>40</v>
      </c>
      <c r="F613" s="250" t="s">
        <v>717</v>
      </c>
      <c r="G613" s="248"/>
      <c r="H613" s="251">
        <v>11</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181</v>
      </c>
      <c r="AU613" s="257" t="s">
        <v>87</v>
      </c>
      <c r="AV613" s="14" t="s">
        <v>87</v>
      </c>
      <c r="AW613" s="14" t="s">
        <v>38</v>
      </c>
      <c r="AX613" s="14" t="s">
        <v>77</v>
      </c>
      <c r="AY613" s="257" t="s">
        <v>167</v>
      </c>
    </row>
    <row r="614" s="14" customFormat="1">
      <c r="A614" s="14"/>
      <c r="B614" s="247"/>
      <c r="C614" s="248"/>
      <c r="D614" s="232" t="s">
        <v>181</v>
      </c>
      <c r="E614" s="249" t="s">
        <v>40</v>
      </c>
      <c r="F614" s="250" t="s">
        <v>480</v>
      </c>
      <c r="G614" s="248"/>
      <c r="H614" s="251">
        <v>6.4000000000000004</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181</v>
      </c>
      <c r="AU614" s="257" t="s">
        <v>87</v>
      </c>
      <c r="AV614" s="14" t="s">
        <v>87</v>
      </c>
      <c r="AW614" s="14" t="s">
        <v>38</v>
      </c>
      <c r="AX614" s="14" t="s">
        <v>77</v>
      </c>
      <c r="AY614" s="257" t="s">
        <v>167</v>
      </c>
    </row>
    <row r="615" s="15" customFormat="1">
      <c r="A615" s="15"/>
      <c r="B615" s="258"/>
      <c r="C615" s="259"/>
      <c r="D615" s="232" t="s">
        <v>181</v>
      </c>
      <c r="E615" s="260" t="s">
        <v>40</v>
      </c>
      <c r="F615" s="261" t="s">
        <v>184</v>
      </c>
      <c r="G615" s="259"/>
      <c r="H615" s="262">
        <v>17.399999999999999</v>
      </c>
      <c r="I615" s="263"/>
      <c r="J615" s="259"/>
      <c r="K615" s="259"/>
      <c r="L615" s="264"/>
      <c r="M615" s="265"/>
      <c r="N615" s="266"/>
      <c r="O615" s="266"/>
      <c r="P615" s="266"/>
      <c r="Q615" s="266"/>
      <c r="R615" s="266"/>
      <c r="S615" s="266"/>
      <c r="T615" s="267"/>
      <c r="U615" s="15"/>
      <c r="V615" s="15"/>
      <c r="W615" s="15"/>
      <c r="X615" s="15"/>
      <c r="Y615" s="15"/>
      <c r="Z615" s="15"/>
      <c r="AA615" s="15"/>
      <c r="AB615" s="15"/>
      <c r="AC615" s="15"/>
      <c r="AD615" s="15"/>
      <c r="AE615" s="15"/>
      <c r="AT615" s="268" t="s">
        <v>181</v>
      </c>
      <c r="AU615" s="268" t="s">
        <v>87</v>
      </c>
      <c r="AV615" s="15" t="s">
        <v>175</v>
      </c>
      <c r="AW615" s="15" t="s">
        <v>38</v>
      </c>
      <c r="AX615" s="15" t="s">
        <v>85</v>
      </c>
      <c r="AY615" s="268" t="s">
        <v>167</v>
      </c>
    </row>
    <row r="616" s="2" customFormat="1" ht="24" customHeight="1">
      <c r="A616" s="39"/>
      <c r="B616" s="40"/>
      <c r="C616" s="219" t="s">
        <v>733</v>
      </c>
      <c r="D616" s="219" t="s">
        <v>170</v>
      </c>
      <c r="E616" s="220" t="s">
        <v>734</v>
      </c>
      <c r="F616" s="221" t="s">
        <v>735</v>
      </c>
      <c r="G616" s="222" t="s">
        <v>398</v>
      </c>
      <c r="H616" s="223">
        <v>0.012999999999999999</v>
      </c>
      <c r="I616" s="224"/>
      <c r="J616" s="225">
        <f>ROUND(I616*H616,2)</f>
        <v>0</v>
      </c>
      <c r="K616" s="221" t="s">
        <v>174</v>
      </c>
      <c r="L616" s="45"/>
      <c r="M616" s="226" t="s">
        <v>40</v>
      </c>
      <c r="N616" s="227" t="s">
        <v>48</v>
      </c>
      <c r="O616" s="85"/>
      <c r="P616" s="228">
        <f>O616*H616</f>
        <v>0</v>
      </c>
      <c r="Q616" s="228">
        <v>0</v>
      </c>
      <c r="R616" s="228">
        <f>Q616*H616</f>
        <v>0</v>
      </c>
      <c r="S616" s="228">
        <v>0</v>
      </c>
      <c r="T616" s="229">
        <f>S616*H616</f>
        <v>0</v>
      </c>
      <c r="U616" s="39"/>
      <c r="V616" s="39"/>
      <c r="W616" s="39"/>
      <c r="X616" s="39"/>
      <c r="Y616" s="39"/>
      <c r="Z616" s="39"/>
      <c r="AA616" s="39"/>
      <c r="AB616" s="39"/>
      <c r="AC616" s="39"/>
      <c r="AD616" s="39"/>
      <c r="AE616" s="39"/>
      <c r="AR616" s="230" t="s">
        <v>301</v>
      </c>
      <c r="AT616" s="230" t="s">
        <v>170</v>
      </c>
      <c r="AU616" s="230" t="s">
        <v>87</v>
      </c>
      <c r="AY616" s="18" t="s">
        <v>167</v>
      </c>
      <c r="BE616" s="231">
        <f>IF(N616="základní",J616,0)</f>
        <v>0</v>
      </c>
      <c r="BF616" s="231">
        <f>IF(N616="snížená",J616,0)</f>
        <v>0</v>
      </c>
      <c r="BG616" s="231">
        <f>IF(N616="zákl. přenesená",J616,0)</f>
        <v>0</v>
      </c>
      <c r="BH616" s="231">
        <f>IF(N616="sníž. přenesená",J616,0)</f>
        <v>0</v>
      </c>
      <c r="BI616" s="231">
        <f>IF(N616="nulová",J616,0)</f>
        <v>0</v>
      </c>
      <c r="BJ616" s="18" t="s">
        <v>85</v>
      </c>
      <c r="BK616" s="231">
        <f>ROUND(I616*H616,2)</f>
        <v>0</v>
      </c>
      <c r="BL616" s="18" t="s">
        <v>301</v>
      </c>
      <c r="BM616" s="230" t="s">
        <v>736</v>
      </c>
    </row>
    <row r="617" s="2" customFormat="1">
      <c r="A617" s="39"/>
      <c r="B617" s="40"/>
      <c r="C617" s="41"/>
      <c r="D617" s="232" t="s">
        <v>177</v>
      </c>
      <c r="E617" s="41"/>
      <c r="F617" s="233" t="s">
        <v>737</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177</v>
      </c>
      <c r="AU617" s="18" t="s">
        <v>87</v>
      </c>
    </row>
    <row r="618" s="2" customFormat="1">
      <c r="A618" s="39"/>
      <c r="B618" s="40"/>
      <c r="C618" s="41"/>
      <c r="D618" s="232" t="s">
        <v>179</v>
      </c>
      <c r="E618" s="41"/>
      <c r="F618" s="236" t="s">
        <v>472</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179</v>
      </c>
      <c r="AU618" s="18" t="s">
        <v>87</v>
      </c>
    </row>
    <row r="619" s="2" customFormat="1" ht="24" customHeight="1">
      <c r="A619" s="39"/>
      <c r="B619" s="40"/>
      <c r="C619" s="219" t="s">
        <v>738</v>
      </c>
      <c r="D619" s="219" t="s">
        <v>170</v>
      </c>
      <c r="E619" s="220" t="s">
        <v>739</v>
      </c>
      <c r="F619" s="221" t="s">
        <v>740</v>
      </c>
      <c r="G619" s="222" t="s">
        <v>398</v>
      </c>
      <c r="H619" s="223">
        <v>0.012999999999999999</v>
      </c>
      <c r="I619" s="224"/>
      <c r="J619" s="225">
        <f>ROUND(I619*H619,2)</f>
        <v>0</v>
      </c>
      <c r="K619" s="221" t="s">
        <v>174</v>
      </c>
      <c r="L619" s="45"/>
      <c r="M619" s="226" t="s">
        <v>40</v>
      </c>
      <c r="N619" s="227" t="s">
        <v>48</v>
      </c>
      <c r="O619" s="85"/>
      <c r="P619" s="228">
        <f>O619*H619</f>
        <v>0</v>
      </c>
      <c r="Q619" s="228">
        <v>0</v>
      </c>
      <c r="R619" s="228">
        <f>Q619*H619</f>
        <v>0</v>
      </c>
      <c r="S619" s="228">
        <v>0</v>
      </c>
      <c r="T619" s="229">
        <f>S619*H619</f>
        <v>0</v>
      </c>
      <c r="U619" s="39"/>
      <c r="V619" s="39"/>
      <c r="W619" s="39"/>
      <c r="X619" s="39"/>
      <c r="Y619" s="39"/>
      <c r="Z619" s="39"/>
      <c r="AA619" s="39"/>
      <c r="AB619" s="39"/>
      <c r="AC619" s="39"/>
      <c r="AD619" s="39"/>
      <c r="AE619" s="39"/>
      <c r="AR619" s="230" t="s">
        <v>301</v>
      </c>
      <c r="AT619" s="230" t="s">
        <v>170</v>
      </c>
      <c r="AU619" s="230" t="s">
        <v>87</v>
      </c>
      <c r="AY619" s="18" t="s">
        <v>167</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301</v>
      </c>
      <c r="BM619" s="230" t="s">
        <v>741</v>
      </c>
    </row>
    <row r="620" s="2" customFormat="1">
      <c r="A620" s="39"/>
      <c r="B620" s="40"/>
      <c r="C620" s="41"/>
      <c r="D620" s="232" t="s">
        <v>177</v>
      </c>
      <c r="E620" s="41"/>
      <c r="F620" s="233" t="s">
        <v>742</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177</v>
      </c>
      <c r="AU620" s="18" t="s">
        <v>87</v>
      </c>
    </row>
    <row r="621" s="2" customFormat="1">
      <c r="A621" s="39"/>
      <c r="B621" s="40"/>
      <c r="C621" s="41"/>
      <c r="D621" s="232" t="s">
        <v>179</v>
      </c>
      <c r="E621" s="41"/>
      <c r="F621" s="236" t="s">
        <v>472</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179</v>
      </c>
      <c r="AU621" s="18" t="s">
        <v>87</v>
      </c>
    </row>
    <row r="622" s="12" customFormat="1" ht="22.8" customHeight="1">
      <c r="A622" s="12"/>
      <c r="B622" s="203"/>
      <c r="C622" s="204"/>
      <c r="D622" s="205" t="s">
        <v>76</v>
      </c>
      <c r="E622" s="217" t="s">
        <v>743</v>
      </c>
      <c r="F622" s="217" t="s">
        <v>744</v>
      </c>
      <c r="G622" s="204"/>
      <c r="H622" s="204"/>
      <c r="I622" s="207"/>
      <c r="J622" s="218">
        <f>BK622</f>
        <v>0</v>
      </c>
      <c r="K622" s="204"/>
      <c r="L622" s="209"/>
      <c r="M622" s="210"/>
      <c r="N622" s="211"/>
      <c r="O622" s="211"/>
      <c r="P622" s="212">
        <f>SUM(P623:P631)</f>
        <v>0</v>
      </c>
      <c r="Q622" s="211"/>
      <c r="R622" s="212">
        <f>SUM(R623:R631)</f>
        <v>0.00066</v>
      </c>
      <c r="S622" s="211"/>
      <c r="T622" s="213">
        <f>SUM(T623:T631)</f>
        <v>0</v>
      </c>
      <c r="U622" s="12"/>
      <c r="V622" s="12"/>
      <c r="W622" s="12"/>
      <c r="X622" s="12"/>
      <c r="Y622" s="12"/>
      <c r="Z622" s="12"/>
      <c r="AA622" s="12"/>
      <c r="AB622" s="12"/>
      <c r="AC622" s="12"/>
      <c r="AD622" s="12"/>
      <c r="AE622" s="12"/>
      <c r="AR622" s="214" t="s">
        <v>87</v>
      </c>
      <c r="AT622" s="215" t="s">
        <v>76</v>
      </c>
      <c r="AU622" s="215" t="s">
        <v>85</v>
      </c>
      <c r="AY622" s="214" t="s">
        <v>167</v>
      </c>
      <c r="BK622" s="216">
        <f>SUM(BK623:BK631)</f>
        <v>0</v>
      </c>
    </row>
    <row r="623" s="2" customFormat="1" ht="24" customHeight="1">
      <c r="A623" s="39"/>
      <c r="B623" s="40"/>
      <c r="C623" s="219" t="s">
        <v>745</v>
      </c>
      <c r="D623" s="219" t="s">
        <v>170</v>
      </c>
      <c r="E623" s="220" t="s">
        <v>746</v>
      </c>
      <c r="F623" s="221" t="s">
        <v>747</v>
      </c>
      <c r="G623" s="222" t="s">
        <v>291</v>
      </c>
      <c r="H623" s="223">
        <v>2</v>
      </c>
      <c r="I623" s="224"/>
      <c r="J623" s="225">
        <f>ROUND(I623*H623,2)</f>
        <v>0</v>
      </c>
      <c r="K623" s="221" t="s">
        <v>458</v>
      </c>
      <c r="L623" s="45"/>
      <c r="M623" s="226" t="s">
        <v>40</v>
      </c>
      <c r="N623" s="227" t="s">
        <v>48</v>
      </c>
      <c r="O623" s="85"/>
      <c r="P623" s="228">
        <f>O623*H623</f>
        <v>0</v>
      </c>
      <c r="Q623" s="228">
        <v>0.00023000000000000001</v>
      </c>
      <c r="R623" s="228">
        <f>Q623*H623</f>
        <v>0.00046000000000000001</v>
      </c>
      <c r="S623" s="228">
        <v>0</v>
      </c>
      <c r="T623" s="229">
        <f>S623*H623</f>
        <v>0</v>
      </c>
      <c r="U623" s="39"/>
      <c r="V623" s="39"/>
      <c r="W623" s="39"/>
      <c r="X623" s="39"/>
      <c r="Y623" s="39"/>
      <c r="Z623" s="39"/>
      <c r="AA623" s="39"/>
      <c r="AB623" s="39"/>
      <c r="AC623" s="39"/>
      <c r="AD623" s="39"/>
      <c r="AE623" s="39"/>
      <c r="AR623" s="230" t="s">
        <v>301</v>
      </c>
      <c r="AT623" s="230" t="s">
        <v>170</v>
      </c>
      <c r="AU623" s="230" t="s">
        <v>87</v>
      </c>
      <c r="AY623" s="18" t="s">
        <v>167</v>
      </c>
      <c r="BE623" s="231">
        <f>IF(N623="základní",J623,0)</f>
        <v>0</v>
      </c>
      <c r="BF623" s="231">
        <f>IF(N623="snížená",J623,0)</f>
        <v>0</v>
      </c>
      <c r="BG623" s="231">
        <f>IF(N623="zákl. přenesená",J623,0)</f>
        <v>0</v>
      </c>
      <c r="BH623" s="231">
        <f>IF(N623="sníž. přenesená",J623,0)</f>
        <v>0</v>
      </c>
      <c r="BI623" s="231">
        <f>IF(N623="nulová",J623,0)</f>
        <v>0</v>
      </c>
      <c r="BJ623" s="18" t="s">
        <v>85</v>
      </c>
      <c r="BK623" s="231">
        <f>ROUND(I623*H623,2)</f>
        <v>0</v>
      </c>
      <c r="BL623" s="18" t="s">
        <v>301</v>
      </c>
      <c r="BM623" s="230" t="s">
        <v>1323</v>
      </c>
    </row>
    <row r="624" s="2" customFormat="1">
      <c r="A624" s="39"/>
      <c r="B624" s="40"/>
      <c r="C624" s="41"/>
      <c r="D624" s="232" t="s">
        <v>177</v>
      </c>
      <c r="E624" s="41"/>
      <c r="F624" s="233" t="s">
        <v>749</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177</v>
      </c>
      <c r="AU624" s="18" t="s">
        <v>87</v>
      </c>
    </row>
    <row r="625" s="2" customFormat="1">
      <c r="A625" s="39"/>
      <c r="B625" s="40"/>
      <c r="C625" s="41"/>
      <c r="D625" s="232" t="s">
        <v>179</v>
      </c>
      <c r="E625" s="41"/>
      <c r="F625" s="236" t="s">
        <v>750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179</v>
      </c>
      <c r="AU625" s="18" t="s">
        <v>87</v>
      </c>
    </row>
    <row r="626" s="2" customFormat="1" ht="24" customHeight="1">
      <c r="A626" s="39"/>
      <c r="B626" s="40"/>
      <c r="C626" s="219" t="s">
        <v>751</v>
      </c>
      <c r="D626" s="219" t="s">
        <v>170</v>
      </c>
      <c r="E626" s="220" t="s">
        <v>752</v>
      </c>
      <c r="F626" s="221" t="s">
        <v>753</v>
      </c>
      <c r="G626" s="222" t="s">
        <v>291</v>
      </c>
      <c r="H626" s="223">
        <v>2</v>
      </c>
      <c r="I626" s="224"/>
      <c r="J626" s="225">
        <f>ROUND(I626*H626,2)</f>
        <v>0</v>
      </c>
      <c r="K626" s="221" t="s">
        <v>458</v>
      </c>
      <c r="L626" s="45"/>
      <c r="M626" s="226" t="s">
        <v>40</v>
      </c>
      <c r="N626" s="227" t="s">
        <v>48</v>
      </c>
      <c r="O626" s="85"/>
      <c r="P626" s="228">
        <f>O626*H626</f>
        <v>0</v>
      </c>
      <c r="Q626" s="228">
        <v>0.00010000000000000001</v>
      </c>
      <c r="R626" s="228">
        <f>Q626*H626</f>
        <v>0.00020000000000000001</v>
      </c>
      <c r="S626" s="228">
        <v>0</v>
      </c>
      <c r="T626" s="229">
        <f>S626*H626</f>
        <v>0</v>
      </c>
      <c r="U626" s="39"/>
      <c r="V626" s="39"/>
      <c r="W626" s="39"/>
      <c r="X626" s="39"/>
      <c r="Y626" s="39"/>
      <c r="Z626" s="39"/>
      <c r="AA626" s="39"/>
      <c r="AB626" s="39"/>
      <c r="AC626" s="39"/>
      <c r="AD626" s="39"/>
      <c r="AE626" s="39"/>
      <c r="AR626" s="230" t="s">
        <v>301</v>
      </c>
      <c r="AT626" s="230" t="s">
        <v>170</v>
      </c>
      <c r="AU626" s="230" t="s">
        <v>87</v>
      </c>
      <c r="AY626" s="18" t="s">
        <v>167</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301</v>
      </c>
      <c r="BM626" s="230" t="s">
        <v>1324</v>
      </c>
    </row>
    <row r="627" s="2" customFormat="1">
      <c r="A627" s="39"/>
      <c r="B627" s="40"/>
      <c r="C627" s="41"/>
      <c r="D627" s="232" t="s">
        <v>177</v>
      </c>
      <c r="E627" s="41"/>
      <c r="F627" s="233" t="s">
        <v>755</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177</v>
      </c>
      <c r="AU627" s="18" t="s">
        <v>87</v>
      </c>
    </row>
    <row r="628" s="2" customFormat="1">
      <c r="A628" s="39"/>
      <c r="B628" s="40"/>
      <c r="C628" s="41"/>
      <c r="D628" s="232" t="s">
        <v>179</v>
      </c>
      <c r="E628" s="41"/>
      <c r="F628" s="236" t="s">
        <v>756</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179</v>
      </c>
      <c r="AU628" s="18" t="s">
        <v>87</v>
      </c>
    </row>
    <row r="629" s="2" customFormat="1" ht="24" customHeight="1">
      <c r="A629" s="39"/>
      <c r="B629" s="40"/>
      <c r="C629" s="219" t="s">
        <v>757</v>
      </c>
      <c r="D629" s="219" t="s">
        <v>170</v>
      </c>
      <c r="E629" s="220" t="s">
        <v>758</v>
      </c>
      <c r="F629" s="221" t="s">
        <v>759</v>
      </c>
      <c r="G629" s="222" t="s">
        <v>398</v>
      </c>
      <c r="H629" s="223">
        <v>0.001</v>
      </c>
      <c r="I629" s="224"/>
      <c r="J629" s="225">
        <f>ROUND(I629*H629,2)</f>
        <v>0</v>
      </c>
      <c r="K629" s="221" t="s">
        <v>458</v>
      </c>
      <c r="L629" s="45"/>
      <c r="M629" s="226" t="s">
        <v>40</v>
      </c>
      <c r="N629" s="227" t="s">
        <v>48</v>
      </c>
      <c r="O629" s="85"/>
      <c r="P629" s="228">
        <f>O629*H629</f>
        <v>0</v>
      </c>
      <c r="Q629" s="228">
        <v>0</v>
      </c>
      <c r="R629" s="228">
        <f>Q629*H629</f>
        <v>0</v>
      </c>
      <c r="S629" s="228">
        <v>0</v>
      </c>
      <c r="T629" s="229">
        <f>S629*H629</f>
        <v>0</v>
      </c>
      <c r="U629" s="39"/>
      <c r="V629" s="39"/>
      <c r="W629" s="39"/>
      <c r="X629" s="39"/>
      <c r="Y629" s="39"/>
      <c r="Z629" s="39"/>
      <c r="AA629" s="39"/>
      <c r="AB629" s="39"/>
      <c r="AC629" s="39"/>
      <c r="AD629" s="39"/>
      <c r="AE629" s="39"/>
      <c r="AR629" s="230" t="s">
        <v>301</v>
      </c>
      <c r="AT629" s="230" t="s">
        <v>170</v>
      </c>
      <c r="AU629" s="230" t="s">
        <v>87</v>
      </c>
      <c r="AY629" s="18" t="s">
        <v>167</v>
      </c>
      <c r="BE629" s="231">
        <f>IF(N629="základní",J629,0)</f>
        <v>0</v>
      </c>
      <c r="BF629" s="231">
        <f>IF(N629="snížená",J629,0)</f>
        <v>0</v>
      </c>
      <c r="BG629" s="231">
        <f>IF(N629="zákl. přenesená",J629,0)</f>
        <v>0</v>
      </c>
      <c r="BH629" s="231">
        <f>IF(N629="sníž. přenesená",J629,0)</f>
        <v>0</v>
      </c>
      <c r="BI629" s="231">
        <f>IF(N629="nulová",J629,0)</f>
        <v>0</v>
      </c>
      <c r="BJ629" s="18" t="s">
        <v>85</v>
      </c>
      <c r="BK629" s="231">
        <f>ROUND(I629*H629,2)</f>
        <v>0</v>
      </c>
      <c r="BL629" s="18" t="s">
        <v>301</v>
      </c>
      <c r="BM629" s="230" t="s">
        <v>1325</v>
      </c>
    </row>
    <row r="630" s="2" customFormat="1">
      <c r="A630" s="39"/>
      <c r="B630" s="40"/>
      <c r="C630" s="41"/>
      <c r="D630" s="232" t="s">
        <v>177</v>
      </c>
      <c r="E630" s="41"/>
      <c r="F630" s="233" t="s">
        <v>761</v>
      </c>
      <c r="G630" s="41"/>
      <c r="H630" s="41"/>
      <c r="I630" s="137"/>
      <c r="J630" s="41"/>
      <c r="K630" s="41"/>
      <c r="L630" s="45"/>
      <c r="M630" s="234"/>
      <c r="N630" s="235"/>
      <c r="O630" s="85"/>
      <c r="P630" s="85"/>
      <c r="Q630" s="85"/>
      <c r="R630" s="85"/>
      <c r="S630" s="85"/>
      <c r="T630" s="86"/>
      <c r="U630" s="39"/>
      <c r="V630" s="39"/>
      <c r="W630" s="39"/>
      <c r="X630" s="39"/>
      <c r="Y630" s="39"/>
      <c r="Z630" s="39"/>
      <c r="AA630" s="39"/>
      <c r="AB630" s="39"/>
      <c r="AC630" s="39"/>
      <c r="AD630" s="39"/>
      <c r="AE630" s="39"/>
      <c r="AT630" s="18" t="s">
        <v>177</v>
      </c>
      <c r="AU630" s="18" t="s">
        <v>87</v>
      </c>
    </row>
    <row r="631" s="2" customFormat="1">
      <c r="A631" s="39"/>
      <c r="B631" s="40"/>
      <c r="C631" s="41"/>
      <c r="D631" s="232" t="s">
        <v>179</v>
      </c>
      <c r="E631" s="41"/>
      <c r="F631" s="236" t="s">
        <v>762</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179</v>
      </c>
      <c r="AU631" s="18" t="s">
        <v>87</v>
      </c>
    </row>
    <row r="632" s="12" customFormat="1" ht="22.8" customHeight="1">
      <c r="A632" s="12"/>
      <c r="B632" s="203"/>
      <c r="C632" s="204"/>
      <c r="D632" s="205" t="s">
        <v>76</v>
      </c>
      <c r="E632" s="217" t="s">
        <v>763</v>
      </c>
      <c r="F632" s="217" t="s">
        <v>764</v>
      </c>
      <c r="G632" s="204"/>
      <c r="H632" s="204"/>
      <c r="I632" s="207"/>
      <c r="J632" s="218">
        <f>BK632</f>
        <v>0</v>
      </c>
      <c r="K632" s="204"/>
      <c r="L632" s="209"/>
      <c r="M632" s="210"/>
      <c r="N632" s="211"/>
      <c r="O632" s="211"/>
      <c r="P632" s="212">
        <f>SUM(P633:P646)</f>
        <v>0</v>
      </c>
      <c r="Q632" s="211"/>
      <c r="R632" s="212">
        <f>SUM(R633:R646)</f>
        <v>0.073840000000000003</v>
      </c>
      <c r="S632" s="211"/>
      <c r="T632" s="213">
        <f>SUM(T633:T646)</f>
        <v>0.039983999999999999</v>
      </c>
      <c r="U632" s="12"/>
      <c r="V632" s="12"/>
      <c r="W632" s="12"/>
      <c r="X632" s="12"/>
      <c r="Y632" s="12"/>
      <c r="Z632" s="12"/>
      <c r="AA632" s="12"/>
      <c r="AB632" s="12"/>
      <c r="AC632" s="12"/>
      <c r="AD632" s="12"/>
      <c r="AE632" s="12"/>
      <c r="AR632" s="214" t="s">
        <v>87</v>
      </c>
      <c r="AT632" s="215" t="s">
        <v>76</v>
      </c>
      <c r="AU632" s="215" t="s">
        <v>85</v>
      </c>
      <c r="AY632" s="214" t="s">
        <v>167</v>
      </c>
      <c r="BK632" s="216">
        <f>SUM(BK633:BK646)</f>
        <v>0</v>
      </c>
    </row>
    <row r="633" s="2" customFormat="1" ht="16.5" customHeight="1">
      <c r="A633" s="39"/>
      <c r="B633" s="40"/>
      <c r="C633" s="219" t="s">
        <v>765</v>
      </c>
      <c r="D633" s="219" t="s">
        <v>170</v>
      </c>
      <c r="E633" s="220" t="s">
        <v>766</v>
      </c>
      <c r="F633" s="221" t="s">
        <v>767</v>
      </c>
      <c r="G633" s="222" t="s">
        <v>173</v>
      </c>
      <c r="H633" s="223">
        <v>1.6799999999999999</v>
      </c>
      <c r="I633" s="224"/>
      <c r="J633" s="225">
        <f>ROUND(I633*H633,2)</f>
        <v>0</v>
      </c>
      <c r="K633" s="221" t="s">
        <v>174</v>
      </c>
      <c r="L633" s="45"/>
      <c r="M633" s="226" t="s">
        <v>40</v>
      </c>
      <c r="N633" s="227" t="s">
        <v>48</v>
      </c>
      <c r="O633" s="85"/>
      <c r="P633" s="228">
        <f>O633*H633</f>
        <v>0</v>
      </c>
      <c r="Q633" s="228">
        <v>0</v>
      </c>
      <c r="R633" s="228">
        <f>Q633*H633</f>
        <v>0</v>
      </c>
      <c r="S633" s="228">
        <v>0.023800000000000002</v>
      </c>
      <c r="T633" s="229">
        <f>S633*H633</f>
        <v>0.039983999999999999</v>
      </c>
      <c r="U633" s="39"/>
      <c r="V633" s="39"/>
      <c r="W633" s="39"/>
      <c r="X633" s="39"/>
      <c r="Y633" s="39"/>
      <c r="Z633" s="39"/>
      <c r="AA633" s="39"/>
      <c r="AB633" s="39"/>
      <c r="AC633" s="39"/>
      <c r="AD633" s="39"/>
      <c r="AE633" s="39"/>
      <c r="AR633" s="230" t="s">
        <v>301</v>
      </c>
      <c r="AT633" s="230" t="s">
        <v>170</v>
      </c>
      <c r="AU633" s="230" t="s">
        <v>87</v>
      </c>
      <c r="AY633" s="18" t="s">
        <v>167</v>
      </c>
      <c r="BE633" s="231">
        <f>IF(N633="základní",J633,0)</f>
        <v>0</v>
      </c>
      <c r="BF633" s="231">
        <f>IF(N633="snížená",J633,0)</f>
        <v>0</v>
      </c>
      <c r="BG633" s="231">
        <f>IF(N633="zákl. přenesená",J633,0)</f>
        <v>0</v>
      </c>
      <c r="BH633" s="231">
        <f>IF(N633="sníž. přenesená",J633,0)</f>
        <v>0</v>
      </c>
      <c r="BI633" s="231">
        <f>IF(N633="nulová",J633,0)</f>
        <v>0</v>
      </c>
      <c r="BJ633" s="18" t="s">
        <v>85</v>
      </c>
      <c r="BK633" s="231">
        <f>ROUND(I633*H633,2)</f>
        <v>0</v>
      </c>
      <c r="BL633" s="18" t="s">
        <v>301</v>
      </c>
      <c r="BM633" s="230" t="s">
        <v>768</v>
      </c>
    </row>
    <row r="634" s="2" customFormat="1">
      <c r="A634" s="39"/>
      <c r="B634" s="40"/>
      <c r="C634" s="41"/>
      <c r="D634" s="232" t="s">
        <v>177</v>
      </c>
      <c r="E634" s="41"/>
      <c r="F634" s="233" t="s">
        <v>769</v>
      </c>
      <c r="G634" s="41"/>
      <c r="H634" s="41"/>
      <c r="I634" s="137"/>
      <c r="J634" s="41"/>
      <c r="K634" s="41"/>
      <c r="L634" s="45"/>
      <c r="M634" s="234"/>
      <c r="N634" s="235"/>
      <c r="O634" s="85"/>
      <c r="P634" s="85"/>
      <c r="Q634" s="85"/>
      <c r="R634" s="85"/>
      <c r="S634" s="85"/>
      <c r="T634" s="86"/>
      <c r="U634" s="39"/>
      <c r="V634" s="39"/>
      <c r="W634" s="39"/>
      <c r="X634" s="39"/>
      <c r="Y634" s="39"/>
      <c r="Z634" s="39"/>
      <c r="AA634" s="39"/>
      <c r="AB634" s="39"/>
      <c r="AC634" s="39"/>
      <c r="AD634" s="39"/>
      <c r="AE634" s="39"/>
      <c r="AT634" s="18" t="s">
        <v>177</v>
      </c>
      <c r="AU634" s="18" t="s">
        <v>87</v>
      </c>
    </row>
    <row r="635" s="14" customFormat="1">
      <c r="A635" s="14"/>
      <c r="B635" s="247"/>
      <c r="C635" s="248"/>
      <c r="D635" s="232" t="s">
        <v>181</v>
      </c>
      <c r="E635" s="249" t="s">
        <v>40</v>
      </c>
      <c r="F635" s="250" t="s">
        <v>770</v>
      </c>
      <c r="G635" s="248"/>
      <c r="H635" s="251">
        <v>1.6799999999999999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181</v>
      </c>
      <c r="AU635" s="257" t="s">
        <v>87</v>
      </c>
      <c r="AV635" s="14" t="s">
        <v>87</v>
      </c>
      <c r="AW635" s="14" t="s">
        <v>38</v>
      </c>
      <c r="AX635" s="14" t="s">
        <v>77</v>
      </c>
      <c r="AY635" s="257" t="s">
        <v>167</v>
      </c>
    </row>
    <row r="636" s="15" customFormat="1">
      <c r="A636" s="15"/>
      <c r="B636" s="258"/>
      <c r="C636" s="259"/>
      <c r="D636" s="232" t="s">
        <v>181</v>
      </c>
      <c r="E636" s="260" t="s">
        <v>40</v>
      </c>
      <c r="F636" s="261" t="s">
        <v>184</v>
      </c>
      <c r="G636" s="259"/>
      <c r="H636" s="262">
        <v>1.6799999999999999</v>
      </c>
      <c r="I636" s="263"/>
      <c r="J636" s="259"/>
      <c r="K636" s="259"/>
      <c r="L636" s="264"/>
      <c r="M636" s="265"/>
      <c r="N636" s="266"/>
      <c r="O636" s="266"/>
      <c r="P636" s="266"/>
      <c r="Q636" s="266"/>
      <c r="R636" s="266"/>
      <c r="S636" s="266"/>
      <c r="T636" s="267"/>
      <c r="U636" s="15"/>
      <c r="V636" s="15"/>
      <c r="W636" s="15"/>
      <c r="X636" s="15"/>
      <c r="Y636" s="15"/>
      <c r="Z636" s="15"/>
      <c r="AA636" s="15"/>
      <c r="AB636" s="15"/>
      <c r="AC636" s="15"/>
      <c r="AD636" s="15"/>
      <c r="AE636" s="15"/>
      <c r="AT636" s="268" t="s">
        <v>181</v>
      </c>
      <c r="AU636" s="268" t="s">
        <v>87</v>
      </c>
      <c r="AV636" s="15" t="s">
        <v>175</v>
      </c>
      <c r="AW636" s="15" t="s">
        <v>38</v>
      </c>
      <c r="AX636" s="15" t="s">
        <v>85</v>
      </c>
      <c r="AY636" s="268" t="s">
        <v>167</v>
      </c>
    </row>
    <row r="637" s="2" customFormat="1" ht="36" customHeight="1">
      <c r="A637" s="39"/>
      <c r="B637" s="40"/>
      <c r="C637" s="219" t="s">
        <v>771</v>
      </c>
      <c r="D637" s="219" t="s">
        <v>170</v>
      </c>
      <c r="E637" s="220" t="s">
        <v>772</v>
      </c>
      <c r="F637" s="221" t="s">
        <v>773</v>
      </c>
      <c r="G637" s="222" t="s">
        <v>291</v>
      </c>
      <c r="H637" s="223">
        <v>2</v>
      </c>
      <c r="I637" s="224"/>
      <c r="J637" s="225">
        <f>ROUND(I637*H637,2)</f>
        <v>0</v>
      </c>
      <c r="K637" s="221" t="s">
        <v>174</v>
      </c>
      <c r="L637" s="45"/>
      <c r="M637" s="226" t="s">
        <v>40</v>
      </c>
      <c r="N637" s="227" t="s">
        <v>48</v>
      </c>
      <c r="O637" s="85"/>
      <c r="P637" s="228">
        <f>O637*H637</f>
        <v>0</v>
      </c>
      <c r="Q637" s="228">
        <v>0.036920000000000001</v>
      </c>
      <c r="R637" s="228">
        <f>Q637*H637</f>
        <v>0.073840000000000003</v>
      </c>
      <c r="S637" s="228">
        <v>0</v>
      </c>
      <c r="T637" s="229">
        <f>S637*H637</f>
        <v>0</v>
      </c>
      <c r="U637" s="39"/>
      <c r="V637" s="39"/>
      <c r="W637" s="39"/>
      <c r="X637" s="39"/>
      <c r="Y637" s="39"/>
      <c r="Z637" s="39"/>
      <c r="AA637" s="39"/>
      <c r="AB637" s="39"/>
      <c r="AC637" s="39"/>
      <c r="AD637" s="39"/>
      <c r="AE637" s="39"/>
      <c r="AR637" s="230" t="s">
        <v>301</v>
      </c>
      <c r="AT637" s="230" t="s">
        <v>170</v>
      </c>
      <c r="AU637" s="230" t="s">
        <v>87</v>
      </c>
      <c r="AY637" s="18" t="s">
        <v>167</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301</v>
      </c>
      <c r="BM637" s="230" t="s">
        <v>774</v>
      </c>
    </row>
    <row r="638" s="2" customFormat="1">
      <c r="A638" s="39"/>
      <c r="B638" s="40"/>
      <c r="C638" s="41"/>
      <c r="D638" s="232" t="s">
        <v>177</v>
      </c>
      <c r="E638" s="41"/>
      <c r="F638" s="233" t="s">
        <v>775</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177</v>
      </c>
      <c r="AU638" s="18" t="s">
        <v>87</v>
      </c>
    </row>
    <row r="639" s="14" customFormat="1">
      <c r="A639" s="14"/>
      <c r="B639" s="247"/>
      <c r="C639" s="248"/>
      <c r="D639" s="232" t="s">
        <v>181</v>
      </c>
      <c r="E639" s="249" t="s">
        <v>40</v>
      </c>
      <c r="F639" s="250" t="s">
        <v>87</v>
      </c>
      <c r="G639" s="248"/>
      <c r="H639" s="251">
        <v>2</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181</v>
      </c>
      <c r="AU639" s="257" t="s">
        <v>87</v>
      </c>
      <c r="AV639" s="14" t="s">
        <v>87</v>
      </c>
      <c r="AW639" s="14" t="s">
        <v>38</v>
      </c>
      <c r="AX639" s="14" t="s">
        <v>77</v>
      </c>
      <c r="AY639" s="257" t="s">
        <v>167</v>
      </c>
    </row>
    <row r="640" s="15" customFormat="1">
      <c r="A640" s="15"/>
      <c r="B640" s="258"/>
      <c r="C640" s="259"/>
      <c r="D640" s="232" t="s">
        <v>181</v>
      </c>
      <c r="E640" s="260" t="s">
        <v>40</v>
      </c>
      <c r="F640" s="261" t="s">
        <v>184</v>
      </c>
      <c r="G640" s="259"/>
      <c r="H640" s="262">
        <v>2</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181</v>
      </c>
      <c r="AU640" s="268" t="s">
        <v>87</v>
      </c>
      <c r="AV640" s="15" t="s">
        <v>175</v>
      </c>
      <c r="AW640" s="15" t="s">
        <v>38</v>
      </c>
      <c r="AX640" s="15" t="s">
        <v>85</v>
      </c>
      <c r="AY640" s="268" t="s">
        <v>167</v>
      </c>
    </row>
    <row r="641" s="2" customFormat="1" ht="24" customHeight="1">
      <c r="A641" s="39"/>
      <c r="B641" s="40"/>
      <c r="C641" s="219" t="s">
        <v>776</v>
      </c>
      <c r="D641" s="219" t="s">
        <v>170</v>
      </c>
      <c r="E641" s="220" t="s">
        <v>777</v>
      </c>
      <c r="F641" s="221" t="s">
        <v>778</v>
      </c>
      <c r="G641" s="222" t="s">
        <v>398</v>
      </c>
      <c r="H641" s="223">
        <v>0.073999999999999996</v>
      </c>
      <c r="I641" s="224"/>
      <c r="J641" s="225">
        <f>ROUND(I641*H641,2)</f>
        <v>0</v>
      </c>
      <c r="K641" s="221" t="s">
        <v>174</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301</v>
      </c>
      <c r="AT641" s="230" t="s">
        <v>170</v>
      </c>
      <c r="AU641" s="230" t="s">
        <v>87</v>
      </c>
      <c r="AY641" s="18" t="s">
        <v>167</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301</v>
      </c>
      <c r="BM641" s="230" t="s">
        <v>779</v>
      </c>
    </row>
    <row r="642" s="2" customFormat="1">
      <c r="A642" s="39"/>
      <c r="B642" s="40"/>
      <c r="C642" s="41"/>
      <c r="D642" s="232" t="s">
        <v>177</v>
      </c>
      <c r="E642" s="41"/>
      <c r="F642" s="233" t="s">
        <v>780</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177</v>
      </c>
      <c r="AU642" s="18" t="s">
        <v>87</v>
      </c>
    </row>
    <row r="643" s="2" customFormat="1">
      <c r="A643" s="39"/>
      <c r="B643" s="40"/>
      <c r="C643" s="41"/>
      <c r="D643" s="232" t="s">
        <v>179</v>
      </c>
      <c r="E643" s="41"/>
      <c r="F643" s="236" t="s">
        <v>699</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179</v>
      </c>
      <c r="AU643" s="18" t="s">
        <v>87</v>
      </c>
    </row>
    <row r="644" s="2" customFormat="1" ht="24" customHeight="1">
      <c r="A644" s="39"/>
      <c r="B644" s="40"/>
      <c r="C644" s="219" t="s">
        <v>781</v>
      </c>
      <c r="D644" s="219" t="s">
        <v>170</v>
      </c>
      <c r="E644" s="220" t="s">
        <v>782</v>
      </c>
      <c r="F644" s="221" t="s">
        <v>783</v>
      </c>
      <c r="G644" s="222" t="s">
        <v>398</v>
      </c>
      <c r="H644" s="223">
        <v>0.073999999999999996</v>
      </c>
      <c r="I644" s="224"/>
      <c r="J644" s="225">
        <f>ROUND(I644*H644,2)</f>
        <v>0</v>
      </c>
      <c r="K644" s="221" t="s">
        <v>174</v>
      </c>
      <c r="L644" s="45"/>
      <c r="M644" s="226" t="s">
        <v>40</v>
      </c>
      <c r="N644" s="227" t="s">
        <v>48</v>
      </c>
      <c r="O644" s="85"/>
      <c r="P644" s="228">
        <f>O644*H644</f>
        <v>0</v>
      </c>
      <c r="Q644" s="228">
        <v>0</v>
      </c>
      <c r="R644" s="228">
        <f>Q644*H644</f>
        <v>0</v>
      </c>
      <c r="S644" s="228">
        <v>0</v>
      </c>
      <c r="T644" s="229">
        <f>S644*H644</f>
        <v>0</v>
      </c>
      <c r="U644" s="39"/>
      <c r="V644" s="39"/>
      <c r="W644" s="39"/>
      <c r="X644" s="39"/>
      <c r="Y644" s="39"/>
      <c r="Z644" s="39"/>
      <c r="AA644" s="39"/>
      <c r="AB644" s="39"/>
      <c r="AC644" s="39"/>
      <c r="AD644" s="39"/>
      <c r="AE644" s="39"/>
      <c r="AR644" s="230" t="s">
        <v>301</v>
      </c>
      <c r="AT644" s="230" t="s">
        <v>170</v>
      </c>
      <c r="AU644" s="230" t="s">
        <v>87</v>
      </c>
      <c r="AY644" s="18" t="s">
        <v>167</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301</v>
      </c>
      <c r="BM644" s="230" t="s">
        <v>784</v>
      </c>
    </row>
    <row r="645" s="2" customFormat="1">
      <c r="A645" s="39"/>
      <c r="B645" s="40"/>
      <c r="C645" s="41"/>
      <c r="D645" s="232" t="s">
        <v>177</v>
      </c>
      <c r="E645" s="41"/>
      <c r="F645" s="233" t="s">
        <v>785</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177</v>
      </c>
      <c r="AU645" s="18" t="s">
        <v>87</v>
      </c>
    </row>
    <row r="646" s="2" customFormat="1">
      <c r="A646" s="39"/>
      <c r="B646" s="40"/>
      <c r="C646" s="41"/>
      <c r="D646" s="232" t="s">
        <v>179</v>
      </c>
      <c r="E646" s="41"/>
      <c r="F646" s="236" t="s">
        <v>699</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179</v>
      </c>
      <c r="AU646" s="18" t="s">
        <v>87</v>
      </c>
    </row>
    <row r="647" s="12" customFormat="1" ht="22.8" customHeight="1">
      <c r="A647" s="12"/>
      <c r="B647" s="203"/>
      <c r="C647" s="204"/>
      <c r="D647" s="205" t="s">
        <v>76</v>
      </c>
      <c r="E647" s="217" t="s">
        <v>786</v>
      </c>
      <c r="F647" s="217" t="s">
        <v>787</v>
      </c>
      <c r="G647" s="204"/>
      <c r="H647" s="204"/>
      <c r="I647" s="207"/>
      <c r="J647" s="218">
        <f>BK647</f>
        <v>0</v>
      </c>
      <c r="K647" s="204"/>
      <c r="L647" s="209"/>
      <c r="M647" s="210"/>
      <c r="N647" s="211"/>
      <c r="O647" s="211"/>
      <c r="P647" s="212">
        <f>SUM(P648:P682)</f>
        <v>0</v>
      </c>
      <c r="Q647" s="211"/>
      <c r="R647" s="212">
        <f>SUM(R648:R682)</f>
        <v>0.069640000000000007</v>
      </c>
      <c r="S647" s="211"/>
      <c r="T647" s="213">
        <f>SUM(T648:T682)</f>
        <v>0</v>
      </c>
      <c r="U647" s="12"/>
      <c r="V647" s="12"/>
      <c r="W647" s="12"/>
      <c r="X647" s="12"/>
      <c r="Y647" s="12"/>
      <c r="Z647" s="12"/>
      <c r="AA647" s="12"/>
      <c r="AB647" s="12"/>
      <c r="AC647" s="12"/>
      <c r="AD647" s="12"/>
      <c r="AE647" s="12"/>
      <c r="AR647" s="214" t="s">
        <v>87</v>
      </c>
      <c r="AT647" s="215" t="s">
        <v>76</v>
      </c>
      <c r="AU647" s="215" t="s">
        <v>85</v>
      </c>
      <c r="AY647" s="214" t="s">
        <v>167</v>
      </c>
      <c r="BK647" s="216">
        <f>SUM(BK648:BK682)</f>
        <v>0</v>
      </c>
    </row>
    <row r="648" s="2" customFormat="1" ht="24" customHeight="1">
      <c r="A648" s="39"/>
      <c r="B648" s="40"/>
      <c r="C648" s="219" t="s">
        <v>788</v>
      </c>
      <c r="D648" s="219" t="s">
        <v>170</v>
      </c>
      <c r="E648" s="220" t="s">
        <v>789</v>
      </c>
      <c r="F648" s="221" t="s">
        <v>790</v>
      </c>
      <c r="G648" s="222" t="s">
        <v>187</v>
      </c>
      <c r="H648" s="223">
        <v>54</v>
      </c>
      <c r="I648" s="224"/>
      <c r="J648" s="225">
        <f>ROUND(I648*H648,2)</f>
        <v>0</v>
      </c>
      <c r="K648" s="221" t="s">
        <v>174</v>
      </c>
      <c r="L648" s="45"/>
      <c r="M648" s="226" t="s">
        <v>40</v>
      </c>
      <c r="N648" s="227" t="s">
        <v>48</v>
      </c>
      <c r="O648" s="85"/>
      <c r="P648" s="228">
        <f>O648*H648</f>
        <v>0</v>
      </c>
      <c r="Q648" s="228">
        <v>0</v>
      </c>
      <c r="R648" s="228">
        <f>Q648*H648</f>
        <v>0</v>
      </c>
      <c r="S648" s="228">
        <v>0</v>
      </c>
      <c r="T648" s="229">
        <f>S648*H648</f>
        <v>0</v>
      </c>
      <c r="U648" s="39"/>
      <c r="V648" s="39"/>
      <c r="W648" s="39"/>
      <c r="X648" s="39"/>
      <c r="Y648" s="39"/>
      <c r="Z648" s="39"/>
      <c r="AA648" s="39"/>
      <c r="AB648" s="39"/>
      <c r="AC648" s="39"/>
      <c r="AD648" s="39"/>
      <c r="AE648" s="39"/>
      <c r="AR648" s="230" t="s">
        <v>301</v>
      </c>
      <c r="AT648" s="230" t="s">
        <v>170</v>
      </c>
      <c r="AU648" s="230" t="s">
        <v>87</v>
      </c>
      <c r="AY648" s="18" t="s">
        <v>167</v>
      </c>
      <c r="BE648" s="231">
        <f>IF(N648="základní",J648,0)</f>
        <v>0</v>
      </c>
      <c r="BF648" s="231">
        <f>IF(N648="snížená",J648,0)</f>
        <v>0</v>
      </c>
      <c r="BG648" s="231">
        <f>IF(N648="zákl. přenesená",J648,0)</f>
        <v>0</v>
      </c>
      <c r="BH648" s="231">
        <f>IF(N648="sníž. přenesená",J648,0)</f>
        <v>0</v>
      </c>
      <c r="BI648" s="231">
        <f>IF(N648="nulová",J648,0)</f>
        <v>0</v>
      </c>
      <c r="BJ648" s="18" t="s">
        <v>85</v>
      </c>
      <c r="BK648" s="231">
        <f>ROUND(I648*H648,2)</f>
        <v>0</v>
      </c>
      <c r="BL648" s="18" t="s">
        <v>301</v>
      </c>
      <c r="BM648" s="230" t="s">
        <v>791</v>
      </c>
    </row>
    <row r="649" s="2" customFormat="1">
      <c r="A649" s="39"/>
      <c r="B649" s="40"/>
      <c r="C649" s="41"/>
      <c r="D649" s="232" t="s">
        <v>177</v>
      </c>
      <c r="E649" s="41"/>
      <c r="F649" s="233" t="s">
        <v>792</v>
      </c>
      <c r="G649" s="41"/>
      <c r="H649" s="41"/>
      <c r="I649" s="137"/>
      <c r="J649" s="41"/>
      <c r="K649" s="41"/>
      <c r="L649" s="45"/>
      <c r="M649" s="234"/>
      <c r="N649" s="235"/>
      <c r="O649" s="85"/>
      <c r="P649" s="85"/>
      <c r="Q649" s="85"/>
      <c r="R649" s="85"/>
      <c r="S649" s="85"/>
      <c r="T649" s="86"/>
      <c r="U649" s="39"/>
      <c r="V649" s="39"/>
      <c r="W649" s="39"/>
      <c r="X649" s="39"/>
      <c r="Y649" s="39"/>
      <c r="Z649" s="39"/>
      <c r="AA649" s="39"/>
      <c r="AB649" s="39"/>
      <c r="AC649" s="39"/>
      <c r="AD649" s="39"/>
      <c r="AE649" s="39"/>
      <c r="AT649" s="18" t="s">
        <v>177</v>
      </c>
      <c r="AU649" s="18" t="s">
        <v>87</v>
      </c>
    </row>
    <row r="650" s="14" customFormat="1">
      <c r="A650" s="14"/>
      <c r="B650" s="247"/>
      <c r="C650" s="248"/>
      <c r="D650" s="232" t="s">
        <v>181</v>
      </c>
      <c r="E650" s="249" t="s">
        <v>40</v>
      </c>
      <c r="F650" s="250" t="s">
        <v>552</v>
      </c>
      <c r="G650" s="248"/>
      <c r="H650" s="251">
        <v>54</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181</v>
      </c>
      <c r="AU650" s="257" t="s">
        <v>87</v>
      </c>
      <c r="AV650" s="14" t="s">
        <v>87</v>
      </c>
      <c r="AW650" s="14" t="s">
        <v>38</v>
      </c>
      <c r="AX650" s="14" t="s">
        <v>77</v>
      </c>
      <c r="AY650" s="257" t="s">
        <v>167</v>
      </c>
    </row>
    <row r="651" s="15" customFormat="1">
      <c r="A651" s="15"/>
      <c r="B651" s="258"/>
      <c r="C651" s="259"/>
      <c r="D651" s="232" t="s">
        <v>181</v>
      </c>
      <c r="E651" s="260" t="s">
        <v>40</v>
      </c>
      <c r="F651" s="261" t="s">
        <v>184</v>
      </c>
      <c r="G651" s="259"/>
      <c r="H651" s="262">
        <v>54</v>
      </c>
      <c r="I651" s="263"/>
      <c r="J651" s="259"/>
      <c r="K651" s="259"/>
      <c r="L651" s="264"/>
      <c r="M651" s="265"/>
      <c r="N651" s="266"/>
      <c r="O651" s="266"/>
      <c r="P651" s="266"/>
      <c r="Q651" s="266"/>
      <c r="R651" s="266"/>
      <c r="S651" s="266"/>
      <c r="T651" s="267"/>
      <c r="U651" s="15"/>
      <c r="V651" s="15"/>
      <c r="W651" s="15"/>
      <c r="X651" s="15"/>
      <c r="Y651" s="15"/>
      <c r="Z651" s="15"/>
      <c r="AA651" s="15"/>
      <c r="AB651" s="15"/>
      <c r="AC651" s="15"/>
      <c r="AD651" s="15"/>
      <c r="AE651" s="15"/>
      <c r="AT651" s="268" t="s">
        <v>181</v>
      </c>
      <c r="AU651" s="268" t="s">
        <v>87</v>
      </c>
      <c r="AV651" s="15" t="s">
        <v>175</v>
      </c>
      <c r="AW651" s="15" t="s">
        <v>38</v>
      </c>
      <c r="AX651" s="15" t="s">
        <v>85</v>
      </c>
      <c r="AY651" s="268" t="s">
        <v>167</v>
      </c>
    </row>
    <row r="652" s="2" customFormat="1" ht="24" customHeight="1">
      <c r="A652" s="39"/>
      <c r="B652" s="40"/>
      <c r="C652" s="269" t="s">
        <v>793</v>
      </c>
      <c r="D652" s="269" t="s">
        <v>297</v>
      </c>
      <c r="E652" s="270" t="s">
        <v>794</v>
      </c>
      <c r="F652" s="271" t="s">
        <v>795</v>
      </c>
      <c r="G652" s="272" t="s">
        <v>187</v>
      </c>
      <c r="H652" s="273">
        <v>54</v>
      </c>
      <c r="I652" s="274"/>
      <c r="J652" s="275">
        <f>ROUND(I652*H652,2)</f>
        <v>0</v>
      </c>
      <c r="K652" s="271" t="s">
        <v>174</v>
      </c>
      <c r="L652" s="276"/>
      <c r="M652" s="277" t="s">
        <v>40</v>
      </c>
      <c r="N652" s="278" t="s">
        <v>48</v>
      </c>
      <c r="O652" s="85"/>
      <c r="P652" s="228">
        <f>O652*H652</f>
        <v>0</v>
      </c>
      <c r="Q652" s="228">
        <v>0.00012999999999999999</v>
      </c>
      <c r="R652" s="228">
        <f>Q652*H652</f>
        <v>0.0070199999999999993</v>
      </c>
      <c r="S652" s="228">
        <v>0</v>
      </c>
      <c r="T652" s="229">
        <f>S652*H652</f>
        <v>0</v>
      </c>
      <c r="U652" s="39"/>
      <c r="V652" s="39"/>
      <c r="W652" s="39"/>
      <c r="X652" s="39"/>
      <c r="Y652" s="39"/>
      <c r="Z652" s="39"/>
      <c r="AA652" s="39"/>
      <c r="AB652" s="39"/>
      <c r="AC652" s="39"/>
      <c r="AD652" s="39"/>
      <c r="AE652" s="39"/>
      <c r="AR652" s="230" t="s">
        <v>407</v>
      </c>
      <c r="AT652" s="230" t="s">
        <v>297</v>
      </c>
      <c r="AU652" s="230" t="s">
        <v>87</v>
      </c>
      <c r="AY652" s="18" t="s">
        <v>167</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301</v>
      </c>
      <c r="BM652" s="230" t="s">
        <v>796</v>
      </c>
    </row>
    <row r="653" s="2" customFormat="1">
      <c r="A653" s="39"/>
      <c r="B653" s="40"/>
      <c r="C653" s="41"/>
      <c r="D653" s="232" t="s">
        <v>177</v>
      </c>
      <c r="E653" s="41"/>
      <c r="F653" s="233" t="s">
        <v>795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177</v>
      </c>
      <c r="AU653" s="18" t="s">
        <v>87</v>
      </c>
    </row>
    <row r="654" s="2" customFormat="1" ht="24" customHeight="1">
      <c r="A654" s="39"/>
      <c r="B654" s="40"/>
      <c r="C654" s="219" t="s">
        <v>797</v>
      </c>
      <c r="D654" s="219" t="s">
        <v>170</v>
      </c>
      <c r="E654" s="220" t="s">
        <v>798</v>
      </c>
      <c r="F654" s="221" t="s">
        <v>799</v>
      </c>
      <c r="G654" s="222" t="s">
        <v>291</v>
      </c>
      <c r="H654" s="223">
        <v>24</v>
      </c>
      <c r="I654" s="224"/>
      <c r="J654" s="225">
        <f>ROUND(I654*H654,2)</f>
        <v>0</v>
      </c>
      <c r="K654" s="221" t="s">
        <v>174</v>
      </c>
      <c r="L654" s="45"/>
      <c r="M654" s="226" t="s">
        <v>40</v>
      </c>
      <c r="N654" s="227" t="s">
        <v>48</v>
      </c>
      <c r="O654" s="85"/>
      <c r="P654" s="228">
        <f>O654*H654</f>
        <v>0</v>
      </c>
      <c r="Q654" s="228">
        <v>0</v>
      </c>
      <c r="R654" s="228">
        <f>Q654*H654</f>
        <v>0</v>
      </c>
      <c r="S654" s="228">
        <v>0</v>
      </c>
      <c r="T654" s="229">
        <f>S654*H654</f>
        <v>0</v>
      </c>
      <c r="U654" s="39"/>
      <c r="V654" s="39"/>
      <c r="W654" s="39"/>
      <c r="X654" s="39"/>
      <c r="Y654" s="39"/>
      <c r="Z654" s="39"/>
      <c r="AA654" s="39"/>
      <c r="AB654" s="39"/>
      <c r="AC654" s="39"/>
      <c r="AD654" s="39"/>
      <c r="AE654" s="39"/>
      <c r="AR654" s="230" t="s">
        <v>301</v>
      </c>
      <c r="AT654" s="230" t="s">
        <v>170</v>
      </c>
      <c r="AU654" s="230" t="s">
        <v>87</v>
      </c>
      <c r="AY654" s="18" t="s">
        <v>167</v>
      </c>
      <c r="BE654" s="231">
        <f>IF(N654="základní",J654,0)</f>
        <v>0</v>
      </c>
      <c r="BF654" s="231">
        <f>IF(N654="snížená",J654,0)</f>
        <v>0</v>
      </c>
      <c r="BG654" s="231">
        <f>IF(N654="zákl. přenesená",J654,0)</f>
        <v>0</v>
      </c>
      <c r="BH654" s="231">
        <f>IF(N654="sníž. přenesená",J654,0)</f>
        <v>0</v>
      </c>
      <c r="BI654" s="231">
        <f>IF(N654="nulová",J654,0)</f>
        <v>0</v>
      </c>
      <c r="BJ654" s="18" t="s">
        <v>85</v>
      </c>
      <c r="BK654" s="231">
        <f>ROUND(I654*H654,2)</f>
        <v>0</v>
      </c>
      <c r="BL654" s="18" t="s">
        <v>301</v>
      </c>
      <c r="BM654" s="230" t="s">
        <v>800</v>
      </c>
    </row>
    <row r="655" s="2" customFormat="1">
      <c r="A655" s="39"/>
      <c r="B655" s="40"/>
      <c r="C655" s="41"/>
      <c r="D655" s="232" t="s">
        <v>177</v>
      </c>
      <c r="E655" s="41"/>
      <c r="F655" s="233" t="s">
        <v>801</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177</v>
      </c>
      <c r="AU655" s="18" t="s">
        <v>87</v>
      </c>
    </row>
    <row r="656" s="14" customFormat="1">
      <c r="A656" s="14"/>
      <c r="B656" s="247"/>
      <c r="C656" s="248"/>
      <c r="D656" s="232" t="s">
        <v>181</v>
      </c>
      <c r="E656" s="249" t="s">
        <v>40</v>
      </c>
      <c r="F656" s="250" t="s">
        <v>345</v>
      </c>
      <c r="G656" s="248"/>
      <c r="H656" s="251">
        <v>24</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181</v>
      </c>
      <c r="AU656" s="257" t="s">
        <v>87</v>
      </c>
      <c r="AV656" s="14" t="s">
        <v>87</v>
      </c>
      <c r="AW656" s="14" t="s">
        <v>38</v>
      </c>
      <c r="AX656" s="14" t="s">
        <v>77</v>
      </c>
      <c r="AY656" s="257" t="s">
        <v>167</v>
      </c>
    </row>
    <row r="657" s="15" customFormat="1">
      <c r="A657" s="15"/>
      <c r="B657" s="258"/>
      <c r="C657" s="259"/>
      <c r="D657" s="232" t="s">
        <v>181</v>
      </c>
      <c r="E657" s="260" t="s">
        <v>40</v>
      </c>
      <c r="F657" s="261" t="s">
        <v>184</v>
      </c>
      <c r="G657" s="259"/>
      <c r="H657" s="262">
        <v>24</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181</v>
      </c>
      <c r="AU657" s="268" t="s">
        <v>87</v>
      </c>
      <c r="AV657" s="15" t="s">
        <v>175</v>
      </c>
      <c r="AW657" s="15" t="s">
        <v>38</v>
      </c>
      <c r="AX657" s="15" t="s">
        <v>85</v>
      </c>
      <c r="AY657" s="268" t="s">
        <v>167</v>
      </c>
    </row>
    <row r="658" s="2" customFormat="1" ht="24" customHeight="1">
      <c r="A658" s="39"/>
      <c r="B658" s="40"/>
      <c r="C658" s="219" t="s">
        <v>802</v>
      </c>
      <c r="D658" s="219" t="s">
        <v>170</v>
      </c>
      <c r="E658" s="220" t="s">
        <v>803</v>
      </c>
      <c r="F658" s="221" t="s">
        <v>804</v>
      </c>
      <c r="G658" s="222" t="s">
        <v>291</v>
      </c>
      <c r="H658" s="223">
        <v>1</v>
      </c>
      <c r="I658" s="224"/>
      <c r="J658" s="225">
        <f>ROUND(I658*H658,2)</f>
        <v>0</v>
      </c>
      <c r="K658" s="221" t="s">
        <v>174</v>
      </c>
      <c r="L658" s="45"/>
      <c r="M658" s="226" t="s">
        <v>40</v>
      </c>
      <c r="N658" s="227" t="s">
        <v>48</v>
      </c>
      <c r="O658" s="85"/>
      <c r="P658" s="228">
        <f>O658*H658</f>
        <v>0</v>
      </c>
      <c r="Q658" s="228">
        <v>0</v>
      </c>
      <c r="R658" s="228">
        <f>Q658*H658</f>
        <v>0</v>
      </c>
      <c r="S658" s="228">
        <v>0</v>
      </c>
      <c r="T658" s="229">
        <f>S658*H658</f>
        <v>0</v>
      </c>
      <c r="U658" s="39"/>
      <c r="V658" s="39"/>
      <c r="W658" s="39"/>
      <c r="X658" s="39"/>
      <c r="Y658" s="39"/>
      <c r="Z658" s="39"/>
      <c r="AA658" s="39"/>
      <c r="AB658" s="39"/>
      <c r="AC658" s="39"/>
      <c r="AD658" s="39"/>
      <c r="AE658" s="39"/>
      <c r="AR658" s="230" t="s">
        <v>301</v>
      </c>
      <c r="AT658" s="230" t="s">
        <v>170</v>
      </c>
      <c r="AU658" s="230" t="s">
        <v>87</v>
      </c>
      <c r="AY658" s="18" t="s">
        <v>167</v>
      </c>
      <c r="BE658" s="231">
        <f>IF(N658="základní",J658,0)</f>
        <v>0</v>
      </c>
      <c r="BF658" s="231">
        <f>IF(N658="snížená",J658,0)</f>
        <v>0</v>
      </c>
      <c r="BG658" s="231">
        <f>IF(N658="zákl. přenesená",J658,0)</f>
        <v>0</v>
      </c>
      <c r="BH658" s="231">
        <f>IF(N658="sníž. přenesená",J658,0)</f>
        <v>0</v>
      </c>
      <c r="BI658" s="231">
        <f>IF(N658="nulová",J658,0)</f>
        <v>0</v>
      </c>
      <c r="BJ658" s="18" t="s">
        <v>85</v>
      </c>
      <c r="BK658" s="231">
        <f>ROUND(I658*H658,2)</f>
        <v>0</v>
      </c>
      <c r="BL658" s="18" t="s">
        <v>301</v>
      </c>
      <c r="BM658" s="230" t="s">
        <v>805</v>
      </c>
    </row>
    <row r="659" s="2" customFormat="1">
      <c r="A659" s="39"/>
      <c r="B659" s="40"/>
      <c r="C659" s="41"/>
      <c r="D659" s="232" t="s">
        <v>177</v>
      </c>
      <c r="E659" s="41"/>
      <c r="F659" s="233" t="s">
        <v>806</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177</v>
      </c>
      <c r="AU659" s="18" t="s">
        <v>87</v>
      </c>
    </row>
    <row r="660" s="2" customFormat="1" ht="24" customHeight="1">
      <c r="A660" s="39"/>
      <c r="B660" s="40"/>
      <c r="C660" s="269" t="s">
        <v>807</v>
      </c>
      <c r="D660" s="269" t="s">
        <v>297</v>
      </c>
      <c r="E660" s="270" t="s">
        <v>808</v>
      </c>
      <c r="F660" s="271" t="s">
        <v>809</v>
      </c>
      <c r="G660" s="272" t="s">
        <v>291</v>
      </c>
      <c r="H660" s="273">
        <v>1</v>
      </c>
      <c r="I660" s="274"/>
      <c r="J660" s="275">
        <f>ROUND(I660*H660,2)</f>
        <v>0</v>
      </c>
      <c r="K660" s="271" t="s">
        <v>174</v>
      </c>
      <c r="L660" s="276"/>
      <c r="M660" s="277" t="s">
        <v>40</v>
      </c>
      <c r="N660" s="278" t="s">
        <v>48</v>
      </c>
      <c r="O660" s="85"/>
      <c r="P660" s="228">
        <f>O660*H660</f>
        <v>0</v>
      </c>
      <c r="Q660" s="228">
        <v>0.00282</v>
      </c>
      <c r="R660" s="228">
        <f>Q660*H660</f>
        <v>0.00282</v>
      </c>
      <c r="S660" s="228">
        <v>0</v>
      </c>
      <c r="T660" s="229">
        <f>S660*H660</f>
        <v>0</v>
      </c>
      <c r="U660" s="39"/>
      <c r="V660" s="39"/>
      <c r="W660" s="39"/>
      <c r="X660" s="39"/>
      <c r="Y660" s="39"/>
      <c r="Z660" s="39"/>
      <c r="AA660" s="39"/>
      <c r="AB660" s="39"/>
      <c r="AC660" s="39"/>
      <c r="AD660" s="39"/>
      <c r="AE660" s="39"/>
      <c r="AR660" s="230" t="s">
        <v>407</v>
      </c>
      <c r="AT660" s="230" t="s">
        <v>297</v>
      </c>
      <c r="AU660" s="230" t="s">
        <v>87</v>
      </c>
      <c r="AY660" s="18" t="s">
        <v>167</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301</v>
      </c>
      <c r="BM660" s="230" t="s">
        <v>810</v>
      </c>
    </row>
    <row r="661" s="2" customFormat="1">
      <c r="A661" s="39"/>
      <c r="B661" s="40"/>
      <c r="C661" s="41"/>
      <c r="D661" s="232" t="s">
        <v>177</v>
      </c>
      <c r="E661" s="41"/>
      <c r="F661" s="233" t="s">
        <v>809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177</v>
      </c>
      <c r="AU661" s="18" t="s">
        <v>87</v>
      </c>
    </row>
    <row r="662" s="2" customFormat="1" ht="24" customHeight="1">
      <c r="A662" s="39"/>
      <c r="B662" s="40"/>
      <c r="C662" s="219" t="s">
        <v>811</v>
      </c>
      <c r="D662" s="219" t="s">
        <v>170</v>
      </c>
      <c r="E662" s="220" t="s">
        <v>812</v>
      </c>
      <c r="F662" s="221" t="s">
        <v>813</v>
      </c>
      <c r="G662" s="222" t="s">
        <v>291</v>
      </c>
      <c r="H662" s="223">
        <v>4</v>
      </c>
      <c r="I662" s="224"/>
      <c r="J662" s="225">
        <f>ROUND(I662*H662,2)</f>
        <v>0</v>
      </c>
      <c r="K662" s="221" t="s">
        <v>174</v>
      </c>
      <c r="L662" s="45"/>
      <c r="M662" s="226" t="s">
        <v>40</v>
      </c>
      <c r="N662" s="227" t="s">
        <v>48</v>
      </c>
      <c r="O662" s="85"/>
      <c r="P662" s="228">
        <f>O662*H662</f>
        <v>0</v>
      </c>
      <c r="Q662" s="228">
        <v>0</v>
      </c>
      <c r="R662" s="228">
        <f>Q662*H662</f>
        <v>0</v>
      </c>
      <c r="S662" s="228">
        <v>0</v>
      </c>
      <c r="T662" s="229">
        <f>S662*H662</f>
        <v>0</v>
      </c>
      <c r="U662" s="39"/>
      <c r="V662" s="39"/>
      <c r="W662" s="39"/>
      <c r="X662" s="39"/>
      <c r="Y662" s="39"/>
      <c r="Z662" s="39"/>
      <c r="AA662" s="39"/>
      <c r="AB662" s="39"/>
      <c r="AC662" s="39"/>
      <c r="AD662" s="39"/>
      <c r="AE662" s="39"/>
      <c r="AR662" s="230" t="s">
        <v>301</v>
      </c>
      <c r="AT662" s="230" t="s">
        <v>170</v>
      </c>
      <c r="AU662" s="230" t="s">
        <v>87</v>
      </c>
      <c r="AY662" s="18" t="s">
        <v>167</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301</v>
      </c>
      <c r="BM662" s="230" t="s">
        <v>814</v>
      </c>
    </row>
    <row r="663" s="2" customFormat="1">
      <c r="A663" s="39"/>
      <c r="B663" s="40"/>
      <c r="C663" s="41"/>
      <c r="D663" s="232" t="s">
        <v>177</v>
      </c>
      <c r="E663" s="41"/>
      <c r="F663" s="233" t="s">
        <v>815</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177</v>
      </c>
      <c r="AU663" s="18" t="s">
        <v>87</v>
      </c>
    </row>
    <row r="664" s="14" customFormat="1">
      <c r="A664" s="14"/>
      <c r="B664" s="247"/>
      <c r="C664" s="248"/>
      <c r="D664" s="232" t="s">
        <v>181</v>
      </c>
      <c r="E664" s="249" t="s">
        <v>40</v>
      </c>
      <c r="F664" s="250" t="s">
        <v>175</v>
      </c>
      <c r="G664" s="248"/>
      <c r="H664" s="251">
        <v>4</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181</v>
      </c>
      <c r="AU664" s="257" t="s">
        <v>87</v>
      </c>
      <c r="AV664" s="14" t="s">
        <v>87</v>
      </c>
      <c r="AW664" s="14" t="s">
        <v>38</v>
      </c>
      <c r="AX664" s="14" t="s">
        <v>77</v>
      </c>
      <c r="AY664" s="257" t="s">
        <v>167</v>
      </c>
    </row>
    <row r="665" s="15" customFormat="1">
      <c r="A665" s="15"/>
      <c r="B665" s="258"/>
      <c r="C665" s="259"/>
      <c r="D665" s="232" t="s">
        <v>181</v>
      </c>
      <c r="E665" s="260" t="s">
        <v>40</v>
      </c>
      <c r="F665" s="261" t="s">
        <v>184</v>
      </c>
      <c r="G665" s="259"/>
      <c r="H665" s="262">
        <v>4</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181</v>
      </c>
      <c r="AU665" s="268" t="s">
        <v>87</v>
      </c>
      <c r="AV665" s="15" t="s">
        <v>175</v>
      </c>
      <c r="AW665" s="15" t="s">
        <v>38</v>
      </c>
      <c r="AX665" s="15" t="s">
        <v>85</v>
      </c>
      <c r="AY665" s="268" t="s">
        <v>167</v>
      </c>
    </row>
    <row r="666" s="2" customFormat="1" ht="24" customHeight="1">
      <c r="A666" s="39"/>
      <c r="B666" s="40"/>
      <c r="C666" s="269" t="s">
        <v>816</v>
      </c>
      <c r="D666" s="269" t="s">
        <v>297</v>
      </c>
      <c r="E666" s="270" t="s">
        <v>817</v>
      </c>
      <c r="F666" s="271" t="s">
        <v>818</v>
      </c>
      <c r="G666" s="272" t="s">
        <v>291</v>
      </c>
      <c r="H666" s="273">
        <v>4</v>
      </c>
      <c r="I666" s="274"/>
      <c r="J666" s="275">
        <f>ROUND(I666*H666,2)</f>
        <v>0</v>
      </c>
      <c r="K666" s="271" t="s">
        <v>174</v>
      </c>
      <c r="L666" s="276"/>
      <c r="M666" s="277" t="s">
        <v>40</v>
      </c>
      <c r="N666" s="278" t="s">
        <v>48</v>
      </c>
      <c r="O666" s="85"/>
      <c r="P666" s="228">
        <f>O666*H666</f>
        <v>0</v>
      </c>
      <c r="Q666" s="228">
        <v>0.00038999999999999999</v>
      </c>
      <c r="R666" s="228">
        <f>Q666*H666</f>
        <v>0.00156</v>
      </c>
      <c r="S666" s="228">
        <v>0</v>
      </c>
      <c r="T666" s="229">
        <f>S666*H666</f>
        <v>0</v>
      </c>
      <c r="U666" s="39"/>
      <c r="V666" s="39"/>
      <c r="W666" s="39"/>
      <c r="X666" s="39"/>
      <c r="Y666" s="39"/>
      <c r="Z666" s="39"/>
      <c r="AA666" s="39"/>
      <c r="AB666" s="39"/>
      <c r="AC666" s="39"/>
      <c r="AD666" s="39"/>
      <c r="AE666" s="39"/>
      <c r="AR666" s="230" t="s">
        <v>407</v>
      </c>
      <c r="AT666" s="230" t="s">
        <v>297</v>
      </c>
      <c r="AU666" s="230" t="s">
        <v>87</v>
      </c>
      <c r="AY666" s="18" t="s">
        <v>167</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301</v>
      </c>
      <c r="BM666" s="230" t="s">
        <v>819</v>
      </c>
    </row>
    <row r="667" s="2" customFormat="1">
      <c r="A667" s="39"/>
      <c r="B667" s="40"/>
      <c r="C667" s="41"/>
      <c r="D667" s="232" t="s">
        <v>177</v>
      </c>
      <c r="E667" s="41"/>
      <c r="F667" s="233" t="s">
        <v>818</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177</v>
      </c>
      <c r="AU667" s="18" t="s">
        <v>87</v>
      </c>
    </row>
    <row r="668" s="2" customFormat="1" ht="24" customHeight="1">
      <c r="A668" s="39"/>
      <c r="B668" s="40"/>
      <c r="C668" s="219" t="s">
        <v>820</v>
      </c>
      <c r="D668" s="219" t="s">
        <v>170</v>
      </c>
      <c r="E668" s="220" t="s">
        <v>821</v>
      </c>
      <c r="F668" s="221" t="s">
        <v>822</v>
      </c>
      <c r="G668" s="222" t="s">
        <v>291</v>
      </c>
      <c r="H668" s="223">
        <v>8</v>
      </c>
      <c r="I668" s="224"/>
      <c r="J668" s="225">
        <f>ROUND(I668*H668,2)</f>
        <v>0</v>
      </c>
      <c r="K668" s="221" t="s">
        <v>174</v>
      </c>
      <c r="L668" s="45"/>
      <c r="M668" s="226" t="s">
        <v>40</v>
      </c>
      <c r="N668" s="227" t="s">
        <v>48</v>
      </c>
      <c r="O668" s="85"/>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301</v>
      </c>
      <c r="AT668" s="230" t="s">
        <v>170</v>
      </c>
      <c r="AU668" s="230" t="s">
        <v>87</v>
      </c>
      <c r="AY668" s="18" t="s">
        <v>167</v>
      </c>
      <c r="BE668" s="231">
        <f>IF(N668="základní",J668,0)</f>
        <v>0</v>
      </c>
      <c r="BF668" s="231">
        <f>IF(N668="snížená",J668,0)</f>
        <v>0</v>
      </c>
      <c r="BG668" s="231">
        <f>IF(N668="zákl. přenesená",J668,0)</f>
        <v>0</v>
      </c>
      <c r="BH668" s="231">
        <f>IF(N668="sníž. přenesená",J668,0)</f>
        <v>0</v>
      </c>
      <c r="BI668" s="231">
        <f>IF(N668="nulová",J668,0)</f>
        <v>0</v>
      </c>
      <c r="BJ668" s="18" t="s">
        <v>85</v>
      </c>
      <c r="BK668" s="231">
        <f>ROUND(I668*H668,2)</f>
        <v>0</v>
      </c>
      <c r="BL668" s="18" t="s">
        <v>301</v>
      </c>
      <c r="BM668" s="230" t="s">
        <v>823</v>
      </c>
    </row>
    <row r="669" s="2" customFormat="1">
      <c r="A669" s="39"/>
      <c r="B669" s="40"/>
      <c r="C669" s="41"/>
      <c r="D669" s="232" t="s">
        <v>177</v>
      </c>
      <c r="E669" s="41"/>
      <c r="F669" s="233" t="s">
        <v>824</v>
      </c>
      <c r="G669" s="41"/>
      <c r="H669" s="41"/>
      <c r="I669" s="137"/>
      <c r="J669" s="41"/>
      <c r="K669" s="41"/>
      <c r="L669" s="45"/>
      <c r="M669" s="234"/>
      <c r="N669" s="235"/>
      <c r="O669" s="85"/>
      <c r="P669" s="85"/>
      <c r="Q669" s="85"/>
      <c r="R669" s="85"/>
      <c r="S669" s="85"/>
      <c r="T669" s="86"/>
      <c r="U669" s="39"/>
      <c r="V669" s="39"/>
      <c r="W669" s="39"/>
      <c r="X669" s="39"/>
      <c r="Y669" s="39"/>
      <c r="Z669" s="39"/>
      <c r="AA669" s="39"/>
      <c r="AB669" s="39"/>
      <c r="AC669" s="39"/>
      <c r="AD669" s="39"/>
      <c r="AE669" s="39"/>
      <c r="AT669" s="18" t="s">
        <v>177</v>
      </c>
      <c r="AU669" s="18" t="s">
        <v>87</v>
      </c>
    </row>
    <row r="670" s="14" customFormat="1">
      <c r="A670" s="14"/>
      <c r="B670" s="247"/>
      <c r="C670" s="248"/>
      <c r="D670" s="232" t="s">
        <v>181</v>
      </c>
      <c r="E670" s="249" t="s">
        <v>40</v>
      </c>
      <c r="F670" s="250" t="s">
        <v>244</v>
      </c>
      <c r="G670" s="248"/>
      <c r="H670" s="251">
        <v>8</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181</v>
      </c>
      <c r="AU670" s="257" t="s">
        <v>87</v>
      </c>
      <c r="AV670" s="14" t="s">
        <v>87</v>
      </c>
      <c r="AW670" s="14" t="s">
        <v>38</v>
      </c>
      <c r="AX670" s="14" t="s">
        <v>77</v>
      </c>
      <c r="AY670" s="257" t="s">
        <v>167</v>
      </c>
    </row>
    <row r="671" s="15" customFormat="1">
      <c r="A671" s="15"/>
      <c r="B671" s="258"/>
      <c r="C671" s="259"/>
      <c r="D671" s="232" t="s">
        <v>181</v>
      </c>
      <c r="E671" s="260" t="s">
        <v>40</v>
      </c>
      <c r="F671" s="261" t="s">
        <v>184</v>
      </c>
      <c r="G671" s="259"/>
      <c r="H671" s="262">
        <v>8</v>
      </c>
      <c r="I671" s="263"/>
      <c r="J671" s="259"/>
      <c r="K671" s="259"/>
      <c r="L671" s="264"/>
      <c r="M671" s="265"/>
      <c r="N671" s="266"/>
      <c r="O671" s="266"/>
      <c r="P671" s="266"/>
      <c r="Q671" s="266"/>
      <c r="R671" s="266"/>
      <c r="S671" s="266"/>
      <c r="T671" s="267"/>
      <c r="U671" s="15"/>
      <c r="V671" s="15"/>
      <c r="W671" s="15"/>
      <c r="X671" s="15"/>
      <c r="Y671" s="15"/>
      <c r="Z671" s="15"/>
      <c r="AA671" s="15"/>
      <c r="AB671" s="15"/>
      <c r="AC671" s="15"/>
      <c r="AD671" s="15"/>
      <c r="AE671" s="15"/>
      <c r="AT671" s="268" t="s">
        <v>181</v>
      </c>
      <c r="AU671" s="268" t="s">
        <v>87</v>
      </c>
      <c r="AV671" s="15" t="s">
        <v>175</v>
      </c>
      <c r="AW671" s="15" t="s">
        <v>38</v>
      </c>
      <c r="AX671" s="15" t="s">
        <v>85</v>
      </c>
      <c r="AY671" s="268" t="s">
        <v>167</v>
      </c>
    </row>
    <row r="672" s="2" customFormat="1" ht="16.5" customHeight="1">
      <c r="A672" s="39"/>
      <c r="B672" s="40"/>
      <c r="C672" s="269" t="s">
        <v>825</v>
      </c>
      <c r="D672" s="269" t="s">
        <v>297</v>
      </c>
      <c r="E672" s="270" t="s">
        <v>826</v>
      </c>
      <c r="F672" s="271" t="s">
        <v>827</v>
      </c>
      <c r="G672" s="272" t="s">
        <v>291</v>
      </c>
      <c r="H672" s="273">
        <v>8</v>
      </c>
      <c r="I672" s="274"/>
      <c r="J672" s="275">
        <f>ROUND(I672*H672,2)</f>
        <v>0</v>
      </c>
      <c r="K672" s="271" t="s">
        <v>174</v>
      </c>
      <c r="L672" s="276"/>
      <c r="M672" s="277" t="s">
        <v>40</v>
      </c>
      <c r="N672" s="278" t="s">
        <v>48</v>
      </c>
      <c r="O672" s="85"/>
      <c r="P672" s="228">
        <f>O672*H672</f>
        <v>0</v>
      </c>
      <c r="Q672" s="228">
        <v>0.00027999999999999998</v>
      </c>
      <c r="R672" s="228">
        <f>Q672*H672</f>
        <v>0.0022399999999999998</v>
      </c>
      <c r="S672" s="228">
        <v>0</v>
      </c>
      <c r="T672" s="229">
        <f>S672*H672</f>
        <v>0</v>
      </c>
      <c r="U672" s="39"/>
      <c r="V672" s="39"/>
      <c r="W672" s="39"/>
      <c r="X672" s="39"/>
      <c r="Y672" s="39"/>
      <c r="Z672" s="39"/>
      <c r="AA672" s="39"/>
      <c r="AB672" s="39"/>
      <c r="AC672" s="39"/>
      <c r="AD672" s="39"/>
      <c r="AE672" s="39"/>
      <c r="AR672" s="230" t="s">
        <v>407</v>
      </c>
      <c r="AT672" s="230" t="s">
        <v>297</v>
      </c>
      <c r="AU672" s="230" t="s">
        <v>87</v>
      </c>
      <c r="AY672" s="18" t="s">
        <v>167</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301</v>
      </c>
      <c r="BM672" s="230" t="s">
        <v>828</v>
      </c>
    </row>
    <row r="673" s="2" customFormat="1">
      <c r="A673" s="39"/>
      <c r="B673" s="40"/>
      <c r="C673" s="41"/>
      <c r="D673" s="232" t="s">
        <v>177</v>
      </c>
      <c r="E673" s="41"/>
      <c r="F673" s="233" t="s">
        <v>827</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177</v>
      </c>
      <c r="AU673" s="18" t="s">
        <v>87</v>
      </c>
    </row>
    <row r="674" s="2" customFormat="1" ht="24" customHeight="1">
      <c r="A674" s="39"/>
      <c r="B674" s="40"/>
      <c r="C674" s="219" t="s">
        <v>829</v>
      </c>
      <c r="D674" s="219" t="s">
        <v>170</v>
      </c>
      <c r="E674" s="220" t="s">
        <v>830</v>
      </c>
      <c r="F674" s="221" t="s">
        <v>831</v>
      </c>
      <c r="G674" s="222" t="s">
        <v>291</v>
      </c>
      <c r="H674" s="223">
        <v>5</v>
      </c>
      <c r="I674" s="224"/>
      <c r="J674" s="225">
        <f>ROUND(I674*H674,2)</f>
        <v>0</v>
      </c>
      <c r="K674" s="221" t="s">
        <v>174</v>
      </c>
      <c r="L674" s="45"/>
      <c r="M674" s="226" t="s">
        <v>40</v>
      </c>
      <c r="N674" s="227" t="s">
        <v>48</v>
      </c>
      <c r="O674" s="85"/>
      <c r="P674" s="228">
        <f>O674*H674</f>
        <v>0</v>
      </c>
      <c r="Q674" s="228">
        <v>0</v>
      </c>
      <c r="R674" s="228">
        <f>Q674*H674</f>
        <v>0</v>
      </c>
      <c r="S674" s="228">
        <v>0</v>
      </c>
      <c r="T674" s="229">
        <f>S674*H674</f>
        <v>0</v>
      </c>
      <c r="U674" s="39"/>
      <c r="V674" s="39"/>
      <c r="W674" s="39"/>
      <c r="X674" s="39"/>
      <c r="Y674" s="39"/>
      <c r="Z674" s="39"/>
      <c r="AA674" s="39"/>
      <c r="AB674" s="39"/>
      <c r="AC674" s="39"/>
      <c r="AD674" s="39"/>
      <c r="AE674" s="39"/>
      <c r="AR674" s="230" t="s">
        <v>301</v>
      </c>
      <c r="AT674" s="230" t="s">
        <v>170</v>
      </c>
      <c r="AU674" s="230" t="s">
        <v>87</v>
      </c>
      <c r="AY674" s="18" t="s">
        <v>167</v>
      </c>
      <c r="BE674" s="231">
        <f>IF(N674="základní",J674,0)</f>
        <v>0</v>
      </c>
      <c r="BF674" s="231">
        <f>IF(N674="snížená",J674,0)</f>
        <v>0</v>
      </c>
      <c r="BG674" s="231">
        <f>IF(N674="zákl. přenesená",J674,0)</f>
        <v>0</v>
      </c>
      <c r="BH674" s="231">
        <f>IF(N674="sníž. přenesená",J674,0)</f>
        <v>0</v>
      </c>
      <c r="BI674" s="231">
        <f>IF(N674="nulová",J674,0)</f>
        <v>0</v>
      </c>
      <c r="BJ674" s="18" t="s">
        <v>85</v>
      </c>
      <c r="BK674" s="231">
        <f>ROUND(I674*H674,2)</f>
        <v>0</v>
      </c>
      <c r="BL674" s="18" t="s">
        <v>301</v>
      </c>
      <c r="BM674" s="230" t="s">
        <v>832</v>
      </c>
    </row>
    <row r="675" s="2" customFormat="1">
      <c r="A675" s="39"/>
      <c r="B675" s="40"/>
      <c r="C675" s="41"/>
      <c r="D675" s="232" t="s">
        <v>177</v>
      </c>
      <c r="E675" s="41"/>
      <c r="F675" s="233" t="s">
        <v>833</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177</v>
      </c>
      <c r="AU675" s="18" t="s">
        <v>87</v>
      </c>
    </row>
    <row r="676" s="14" customFormat="1">
      <c r="A676" s="14"/>
      <c r="B676" s="247"/>
      <c r="C676" s="248"/>
      <c r="D676" s="232" t="s">
        <v>181</v>
      </c>
      <c r="E676" s="249" t="s">
        <v>40</v>
      </c>
      <c r="F676" s="250" t="s">
        <v>212</v>
      </c>
      <c r="G676" s="248"/>
      <c r="H676" s="251">
        <v>5</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181</v>
      </c>
      <c r="AU676" s="257" t="s">
        <v>87</v>
      </c>
      <c r="AV676" s="14" t="s">
        <v>87</v>
      </c>
      <c r="AW676" s="14" t="s">
        <v>38</v>
      </c>
      <c r="AX676" s="14" t="s">
        <v>77</v>
      </c>
      <c r="AY676" s="257" t="s">
        <v>167</v>
      </c>
    </row>
    <row r="677" s="15" customFormat="1">
      <c r="A677" s="15"/>
      <c r="B677" s="258"/>
      <c r="C677" s="259"/>
      <c r="D677" s="232" t="s">
        <v>181</v>
      </c>
      <c r="E677" s="260" t="s">
        <v>40</v>
      </c>
      <c r="F677" s="261" t="s">
        <v>184</v>
      </c>
      <c r="G677" s="259"/>
      <c r="H677" s="262">
        <v>5</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181</v>
      </c>
      <c r="AU677" s="268" t="s">
        <v>87</v>
      </c>
      <c r="AV677" s="15" t="s">
        <v>175</v>
      </c>
      <c r="AW677" s="15" t="s">
        <v>38</v>
      </c>
      <c r="AX677" s="15" t="s">
        <v>85</v>
      </c>
      <c r="AY677" s="268" t="s">
        <v>167</v>
      </c>
    </row>
    <row r="678" s="2" customFormat="1" ht="24" customHeight="1">
      <c r="A678" s="39"/>
      <c r="B678" s="40"/>
      <c r="C678" s="269" t="s">
        <v>834</v>
      </c>
      <c r="D678" s="269" t="s">
        <v>297</v>
      </c>
      <c r="E678" s="270" t="s">
        <v>835</v>
      </c>
      <c r="F678" s="271" t="s">
        <v>836</v>
      </c>
      <c r="G678" s="272" t="s">
        <v>291</v>
      </c>
      <c r="H678" s="273">
        <v>5</v>
      </c>
      <c r="I678" s="274"/>
      <c r="J678" s="275">
        <f>ROUND(I678*H678,2)</f>
        <v>0</v>
      </c>
      <c r="K678" s="271" t="s">
        <v>174</v>
      </c>
      <c r="L678" s="276"/>
      <c r="M678" s="277" t="s">
        <v>40</v>
      </c>
      <c r="N678" s="278" t="s">
        <v>48</v>
      </c>
      <c r="O678" s="85"/>
      <c r="P678" s="228">
        <f>O678*H678</f>
        <v>0</v>
      </c>
      <c r="Q678" s="228">
        <v>0.0112</v>
      </c>
      <c r="R678" s="228">
        <f>Q678*H678</f>
        <v>0.056000000000000001</v>
      </c>
      <c r="S678" s="228">
        <v>0</v>
      </c>
      <c r="T678" s="229">
        <f>S678*H678</f>
        <v>0</v>
      </c>
      <c r="U678" s="39"/>
      <c r="V678" s="39"/>
      <c r="W678" s="39"/>
      <c r="X678" s="39"/>
      <c r="Y678" s="39"/>
      <c r="Z678" s="39"/>
      <c r="AA678" s="39"/>
      <c r="AB678" s="39"/>
      <c r="AC678" s="39"/>
      <c r="AD678" s="39"/>
      <c r="AE678" s="39"/>
      <c r="AR678" s="230" t="s">
        <v>407</v>
      </c>
      <c r="AT678" s="230" t="s">
        <v>297</v>
      </c>
      <c r="AU678" s="230" t="s">
        <v>87</v>
      </c>
      <c r="AY678" s="18" t="s">
        <v>167</v>
      </c>
      <c r="BE678" s="231">
        <f>IF(N678="základní",J678,0)</f>
        <v>0</v>
      </c>
      <c r="BF678" s="231">
        <f>IF(N678="snížená",J678,0)</f>
        <v>0</v>
      </c>
      <c r="BG678" s="231">
        <f>IF(N678="zákl. přenesená",J678,0)</f>
        <v>0</v>
      </c>
      <c r="BH678" s="231">
        <f>IF(N678="sníž. přenesená",J678,0)</f>
        <v>0</v>
      </c>
      <c r="BI678" s="231">
        <f>IF(N678="nulová",J678,0)</f>
        <v>0</v>
      </c>
      <c r="BJ678" s="18" t="s">
        <v>85</v>
      </c>
      <c r="BK678" s="231">
        <f>ROUND(I678*H678,2)</f>
        <v>0</v>
      </c>
      <c r="BL678" s="18" t="s">
        <v>301</v>
      </c>
      <c r="BM678" s="230" t="s">
        <v>837</v>
      </c>
    </row>
    <row r="679" s="2" customFormat="1">
      <c r="A679" s="39"/>
      <c r="B679" s="40"/>
      <c r="C679" s="41"/>
      <c r="D679" s="232" t="s">
        <v>177</v>
      </c>
      <c r="E679" s="41"/>
      <c r="F679" s="233" t="s">
        <v>836</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177</v>
      </c>
      <c r="AU679" s="18" t="s">
        <v>87</v>
      </c>
    </row>
    <row r="680" s="2" customFormat="1" ht="24" customHeight="1">
      <c r="A680" s="39"/>
      <c r="B680" s="40"/>
      <c r="C680" s="219" t="s">
        <v>838</v>
      </c>
      <c r="D680" s="219" t="s">
        <v>170</v>
      </c>
      <c r="E680" s="220" t="s">
        <v>839</v>
      </c>
      <c r="F680" s="221" t="s">
        <v>840</v>
      </c>
      <c r="G680" s="222" t="s">
        <v>291</v>
      </c>
      <c r="H680" s="223">
        <v>8</v>
      </c>
      <c r="I680" s="224"/>
      <c r="J680" s="225">
        <f>ROUND(I680*H680,2)</f>
        <v>0</v>
      </c>
      <c r="K680" s="221" t="s">
        <v>174</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301</v>
      </c>
      <c r="AT680" s="230" t="s">
        <v>170</v>
      </c>
      <c r="AU680" s="230" t="s">
        <v>87</v>
      </c>
      <c r="AY680" s="18" t="s">
        <v>167</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301</v>
      </c>
      <c r="BM680" s="230" t="s">
        <v>841</v>
      </c>
    </row>
    <row r="681" s="2" customFormat="1">
      <c r="A681" s="39"/>
      <c r="B681" s="40"/>
      <c r="C681" s="41"/>
      <c r="D681" s="232" t="s">
        <v>177</v>
      </c>
      <c r="E681" s="41"/>
      <c r="F681" s="233" t="s">
        <v>842</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177</v>
      </c>
      <c r="AU681" s="18" t="s">
        <v>87</v>
      </c>
    </row>
    <row r="682" s="2" customFormat="1">
      <c r="A682" s="39"/>
      <c r="B682" s="40"/>
      <c r="C682" s="41"/>
      <c r="D682" s="232" t="s">
        <v>179</v>
      </c>
      <c r="E682" s="41"/>
      <c r="F682" s="236" t="s">
        <v>843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179</v>
      </c>
      <c r="AU682" s="18" t="s">
        <v>87</v>
      </c>
    </row>
    <row r="683" s="12" customFormat="1" ht="22.8" customHeight="1">
      <c r="A683" s="12"/>
      <c r="B683" s="203"/>
      <c r="C683" s="204"/>
      <c r="D683" s="205" t="s">
        <v>76</v>
      </c>
      <c r="E683" s="217" t="s">
        <v>844</v>
      </c>
      <c r="F683" s="217" t="s">
        <v>845</v>
      </c>
      <c r="G683" s="204"/>
      <c r="H683" s="204"/>
      <c r="I683" s="207"/>
      <c r="J683" s="218">
        <f>BK683</f>
        <v>0</v>
      </c>
      <c r="K683" s="204"/>
      <c r="L683" s="209"/>
      <c r="M683" s="210"/>
      <c r="N683" s="211"/>
      <c r="O683" s="211"/>
      <c r="P683" s="212">
        <f>SUM(P684:P703)</f>
        <v>0</v>
      </c>
      <c r="Q683" s="211"/>
      <c r="R683" s="212">
        <f>SUM(R684:R703)</f>
        <v>0.0061899999999999993</v>
      </c>
      <c r="S683" s="211"/>
      <c r="T683" s="213">
        <f>SUM(T684:T703)</f>
        <v>0</v>
      </c>
      <c r="U683" s="12"/>
      <c r="V683" s="12"/>
      <c r="W683" s="12"/>
      <c r="X683" s="12"/>
      <c r="Y683" s="12"/>
      <c r="Z683" s="12"/>
      <c r="AA683" s="12"/>
      <c r="AB683" s="12"/>
      <c r="AC683" s="12"/>
      <c r="AD683" s="12"/>
      <c r="AE683" s="12"/>
      <c r="AR683" s="214" t="s">
        <v>87</v>
      </c>
      <c r="AT683" s="215" t="s">
        <v>76</v>
      </c>
      <c r="AU683" s="215" t="s">
        <v>85</v>
      </c>
      <c r="AY683" s="214" t="s">
        <v>167</v>
      </c>
      <c r="BK683" s="216">
        <f>SUM(BK684:BK703)</f>
        <v>0</v>
      </c>
    </row>
    <row r="684" s="2" customFormat="1" ht="24" customHeight="1">
      <c r="A684" s="39"/>
      <c r="B684" s="40"/>
      <c r="C684" s="219" t="s">
        <v>846</v>
      </c>
      <c r="D684" s="219" t="s">
        <v>170</v>
      </c>
      <c r="E684" s="220" t="s">
        <v>847</v>
      </c>
      <c r="F684" s="221" t="s">
        <v>848</v>
      </c>
      <c r="G684" s="222" t="s">
        <v>291</v>
      </c>
      <c r="H684" s="223">
        <v>5</v>
      </c>
      <c r="I684" s="224"/>
      <c r="J684" s="225">
        <f>ROUND(I684*H684,2)</f>
        <v>0</v>
      </c>
      <c r="K684" s="221" t="s">
        <v>174</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301</v>
      </c>
      <c r="AT684" s="230" t="s">
        <v>170</v>
      </c>
      <c r="AU684" s="230" t="s">
        <v>87</v>
      </c>
      <c r="AY684" s="18" t="s">
        <v>167</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301</v>
      </c>
      <c r="BM684" s="230" t="s">
        <v>849</v>
      </c>
    </row>
    <row r="685" s="2" customFormat="1">
      <c r="A685" s="39"/>
      <c r="B685" s="40"/>
      <c r="C685" s="41"/>
      <c r="D685" s="232" t="s">
        <v>177</v>
      </c>
      <c r="E685" s="41"/>
      <c r="F685" s="233" t="s">
        <v>850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177</v>
      </c>
      <c r="AU685" s="18" t="s">
        <v>87</v>
      </c>
    </row>
    <row r="686" s="14" customFormat="1">
      <c r="A686" s="14"/>
      <c r="B686" s="247"/>
      <c r="C686" s="248"/>
      <c r="D686" s="232" t="s">
        <v>181</v>
      </c>
      <c r="E686" s="249" t="s">
        <v>40</v>
      </c>
      <c r="F686" s="250" t="s">
        <v>212</v>
      </c>
      <c r="G686" s="248"/>
      <c r="H686" s="251">
        <v>5</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181</v>
      </c>
      <c r="AU686" s="257" t="s">
        <v>87</v>
      </c>
      <c r="AV686" s="14" t="s">
        <v>87</v>
      </c>
      <c r="AW686" s="14" t="s">
        <v>38</v>
      </c>
      <c r="AX686" s="14" t="s">
        <v>77</v>
      </c>
      <c r="AY686" s="257" t="s">
        <v>167</v>
      </c>
    </row>
    <row r="687" s="15" customFormat="1">
      <c r="A687" s="15"/>
      <c r="B687" s="258"/>
      <c r="C687" s="259"/>
      <c r="D687" s="232" t="s">
        <v>181</v>
      </c>
      <c r="E687" s="260" t="s">
        <v>40</v>
      </c>
      <c r="F687" s="261" t="s">
        <v>184</v>
      </c>
      <c r="G687" s="259"/>
      <c r="H687" s="262">
        <v>5</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181</v>
      </c>
      <c r="AU687" s="268" t="s">
        <v>87</v>
      </c>
      <c r="AV687" s="15" t="s">
        <v>175</v>
      </c>
      <c r="AW687" s="15" t="s">
        <v>38</v>
      </c>
      <c r="AX687" s="15" t="s">
        <v>85</v>
      </c>
      <c r="AY687" s="268" t="s">
        <v>167</v>
      </c>
    </row>
    <row r="688" s="2" customFormat="1" ht="16.5" customHeight="1">
      <c r="A688" s="39"/>
      <c r="B688" s="40"/>
      <c r="C688" s="269" t="s">
        <v>851</v>
      </c>
      <c r="D688" s="269" t="s">
        <v>297</v>
      </c>
      <c r="E688" s="270" t="s">
        <v>852</v>
      </c>
      <c r="F688" s="271" t="s">
        <v>853</v>
      </c>
      <c r="G688" s="272" t="s">
        <v>291</v>
      </c>
      <c r="H688" s="273">
        <v>5</v>
      </c>
      <c r="I688" s="274"/>
      <c r="J688" s="275">
        <f>ROUND(I688*H688,2)</f>
        <v>0</v>
      </c>
      <c r="K688" s="271" t="s">
        <v>174</v>
      </c>
      <c r="L688" s="276"/>
      <c r="M688" s="277" t="s">
        <v>40</v>
      </c>
      <c r="N688" s="278" t="s">
        <v>48</v>
      </c>
      <c r="O688" s="85"/>
      <c r="P688" s="228">
        <f>O688*H688</f>
        <v>0</v>
      </c>
      <c r="Q688" s="228">
        <v>6.0000000000000002E-05</v>
      </c>
      <c r="R688" s="228">
        <f>Q688*H688</f>
        <v>0.00030000000000000003</v>
      </c>
      <c r="S688" s="228">
        <v>0</v>
      </c>
      <c r="T688" s="229">
        <f>S688*H688</f>
        <v>0</v>
      </c>
      <c r="U688" s="39"/>
      <c r="V688" s="39"/>
      <c r="W688" s="39"/>
      <c r="X688" s="39"/>
      <c r="Y688" s="39"/>
      <c r="Z688" s="39"/>
      <c r="AA688" s="39"/>
      <c r="AB688" s="39"/>
      <c r="AC688" s="39"/>
      <c r="AD688" s="39"/>
      <c r="AE688" s="39"/>
      <c r="AR688" s="230" t="s">
        <v>407</v>
      </c>
      <c r="AT688" s="230" t="s">
        <v>297</v>
      </c>
      <c r="AU688" s="230" t="s">
        <v>87</v>
      </c>
      <c r="AY688" s="18" t="s">
        <v>167</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301</v>
      </c>
      <c r="BM688" s="230" t="s">
        <v>854</v>
      </c>
    </row>
    <row r="689" s="2" customFormat="1">
      <c r="A689" s="39"/>
      <c r="B689" s="40"/>
      <c r="C689" s="41"/>
      <c r="D689" s="232" t="s">
        <v>177</v>
      </c>
      <c r="E689" s="41"/>
      <c r="F689" s="233" t="s">
        <v>853</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177</v>
      </c>
      <c r="AU689" s="18" t="s">
        <v>87</v>
      </c>
    </row>
    <row r="690" s="2" customFormat="1" ht="16.5" customHeight="1">
      <c r="A690" s="39"/>
      <c r="B690" s="40"/>
      <c r="C690" s="219" t="s">
        <v>855</v>
      </c>
      <c r="D690" s="219" t="s">
        <v>170</v>
      </c>
      <c r="E690" s="220" t="s">
        <v>856</v>
      </c>
      <c r="F690" s="221" t="s">
        <v>857</v>
      </c>
      <c r="G690" s="222" t="s">
        <v>187</v>
      </c>
      <c r="H690" s="223">
        <v>15.5</v>
      </c>
      <c r="I690" s="224"/>
      <c r="J690" s="225">
        <f>ROUND(I690*H690,2)</f>
        <v>0</v>
      </c>
      <c r="K690" s="221" t="s">
        <v>174</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301</v>
      </c>
      <c r="AT690" s="230" t="s">
        <v>170</v>
      </c>
      <c r="AU690" s="230" t="s">
        <v>87</v>
      </c>
      <c r="AY690" s="18" t="s">
        <v>167</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301</v>
      </c>
      <c r="BM690" s="230" t="s">
        <v>858</v>
      </c>
    </row>
    <row r="691" s="2" customFormat="1">
      <c r="A691" s="39"/>
      <c r="B691" s="40"/>
      <c r="C691" s="41"/>
      <c r="D691" s="232" t="s">
        <v>177</v>
      </c>
      <c r="E691" s="41"/>
      <c r="F691" s="233" t="s">
        <v>859</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177</v>
      </c>
      <c r="AU691" s="18" t="s">
        <v>87</v>
      </c>
    </row>
    <row r="692" s="2" customFormat="1">
      <c r="A692" s="39"/>
      <c r="B692" s="40"/>
      <c r="C692" s="41"/>
      <c r="D692" s="232" t="s">
        <v>179</v>
      </c>
      <c r="E692" s="41"/>
      <c r="F692" s="236" t="s">
        <v>860</v>
      </c>
      <c r="G692" s="41"/>
      <c r="H692" s="41"/>
      <c r="I692" s="137"/>
      <c r="J692" s="41"/>
      <c r="K692" s="41"/>
      <c r="L692" s="45"/>
      <c r="M692" s="234"/>
      <c r="N692" s="235"/>
      <c r="O692" s="85"/>
      <c r="P692" s="85"/>
      <c r="Q692" s="85"/>
      <c r="R692" s="85"/>
      <c r="S692" s="85"/>
      <c r="T692" s="86"/>
      <c r="U692" s="39"/>
      <c r="V692" s="39"/>
      <c r="W692" s="39"/>
      <c r="X692" s="39"/>
      <c r="Y692" s="39"/>
      <c r="Z692" s="39"/>
      <c r="AA692" s="39"/>
      <c r="AB692" s="39"/>
      <c r="AC692" s="39"/>
      <c r="AD692" s="39"/>
      <c r="AE692" s="39"/>
      <c r="AT692" s="18" t="s">
        <v>179</v>
      </c>
      <c r="AU692" s="18" t="s">
        <v>87</v>
      </c>
    </row>
    <row r="693" s="14" customFormat="1">
      <c r="A693" s="14"/>
      <c r="B693" s="247"/>
      <c r="C693" s="248"/>
      <c r="D693" s="232" t="s">
        <v>181</v>
      </c>
      <c r="E693" s="249" t="s">
        <v>40</v>
      </c>
      <c r="F693" s="250" t="s">
        <v>861</v>
      </c>
      <c r="G693" s="248"/>
      <c r="H693" s="251">
        <v>15.5</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181</v>
      </c>
      <c r="AU693" s="257" t="s">
        <v>87</v>
      </c>
      <c r="AV693" s="14" t="s">
        <v>87</v>
      </c>
      <c r="AW693" s="14" t="s">
        <v>38</v>
      </c>
      <c r="AX693" s="14" t="s">
        <v>77</v>
      </c>
      <c r="AY693" s="257" t="s">
        <v>167</v>
      </c>
    </row>
    <row r="694" s="15" customFormat="1">
      <c r="A694" s="15"/>
      <c r="B694" s="258"/>
      <c r="C694" s="259"/>
      <c r="D694" s="232" t="s">
        <v>181</v>
      </c>
      <c r="E694" s="260" t="s">
        <v>40</v>
      </c>
      <c r="F694" s="261" t="s">
        <v>184</v>
      </c>
      <c r="G694" s="259"/>
      <c r="H694" s="262">
        <v>15.5</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181</v>
      </c>
      <c r="AU694" s="268" t="s">
        <v>87</v>
      </c>
      <c r="AV694" s="15" t="s">
        <v>175</v>
      </c>
      <c r="AW694" s="15" t="s">
        <v>38</v>
      </c>
      <c r="AX694" s="15" t="s">
        <v>85</v>
      </c>
      <c r="AY694" s="268" t="s">
        <v>167</v>
      </c>
    </row>
    <row r="695" s="2" customFormat="1" ht="16.5" customHeight="1">
      <c r="A695" s="39"/>
      <c r="B695" s="40"/>
      <c r="C695" s="269" t="s">
        <v>862</v>
      </c>
      <c r="D695" s="269" t="s">
        <v>297</v>
      </c>
      <c r="E695" s="270" t="s">
        <v>863</v>
      </c>
      <c r="F695" s="271" t="s">
        <v>864</v>
      </c>
      <c r="G695" s="272" t="s">
        <v>187</v>
      </c>
      <c r="H695" s="273">
        <v>15.5</v>
      </c>
      <c r="I695" s="274"/>
      <c r="J695" s="275">
        <f>ROUND(I695*H695,2)</f>
        <v>0</v>
      </c>
      <c r="K695" s="271" t="s">
        <v>174</v>
      </c>
      <c r="L695" s="276"/>
      <c r="M695" s="277" t="s">
        <v>40</v>
      </c>
      <c r="N695" s="278" t="s">
        <v>48</v>
      </c>
      <c r="O695" s="85"/>
      <c r="P695" s="228">
        <f>O695*H695</f>
        <v>0</v>
      </c>
      <c r="Q695" s="228">
        <v>8.0000000000000007E-05</v>
      </c>
      <c r="R695" s="228">
        <f>Q695*H695</f>
        <v>0.00124</v>
      </c>
      <c r="S695" s="228">
        <v>0</v>
      </c>
      <c r="T695" s="229">
        <f>S695*H695</f>
        <v>0</v>
      </c>
      <c r="U695" s="39"/>
      <c r="V695" s="39"/>
      <c r="W695" s="39"/>
      <c r="X695" s="39"/>
      <c r="Y695" s="39"/>
      <c r="Z695" s="39"/>
      <c r="AA695" s="39"/>
      <c r="AB695" s="39"/>
      <c r="AC695" s="39"/>
      <c r="AD695" s="39"/>
      <c r="AE695" s="39"/>
      <c r="AR695" s="230" t="s">
        <v>407</v>
      </c>
      <c r="AT695" s="230" t="s">
        <v>297</v>
      </c>
      <c r="AU695" s="230" t="s">
        <v>87</v>
      </c>
      <c r="AY695" s="18" t="s">
        <v>167</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301</v>
      </c>
      <c r="BM695" s="230" t="s">
        <v>865</v>
      </c>
    </row>
    <row r="696" s="2" customFormat="1">
      <c r="A696" s="39"/>
      <c r="B696" s="40"/>
      <c r="C696" s="41"/>
      <c r="D696" s="232" t="s">
        <v>177</v>
      </c>
      <c r="E696" s="41"/>
      <c r="F696" s="233" t="s">
        <v>864</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177</v>
      </c>
      <c r="AU696" s="18" t="s">
        <v>87</v>
      </c>
    </row>
    <row r="697" s="2" customFormat="1" ht="24" customHeight="1">
      <c r="A697" s="39"/>
      <c r="B697" s="40"/>
      <c r="C697" s="219" t="s">
        <v>866</v>
      </c>
      <c r="D697" s="219" t="s">
        <v>170</v>
      </c>
      <c r="E697" s="220" t="s">
        <v>867</v>
      </c>
      <c r="F697" s="221" t="s">
        <v>868</v>
      </c>
      <c r="G697" s="222" t="s">
        <v>187</v>
      </c>
      <c r="H697" s="223">
        <v>15.5</v>
      </c>
      <c r="I697" s="224"/>
      <c r="J697" s="225">
        <f>ROUND(I697*H697,2)</f>
        <v>0</v>
      </c>
      <c r="K697" s="221" t="s">
        <v>174</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301</v>
      </c>
      <c r="AT697" s="230" t="s">
        <v>170</v>
      </c>
      <c r="AU697" s="230" t="s">
        <v>87</v>
      </c>
      <c r="AY697" s="18" t="s">
        <v>167</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301</v>
      </c>
      <c r="BM697" s="230" t="s">
        <v>869</v>
      </c>
    </row>
    <row r="698" s="2" customFormat="1">
      <c r="A698" s="39"/>
      <c r="B698" s="40"/>
      <c r="C698" s="41"/>
      <c r="D698" s="232" t="s">
        <v>177</v>
      </c>
      <c r="E698" s="41"/>
      <c r="F698" s="233" t="s">
        <v>870</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177</v>
      </c>
      <c r="AU698" s="18" t="s">
        <v>87</v>
      </c>
    </row>
    <row r="699" s="2" customFormat="1">
      <c r="A699" s="39"/>
      <c r="B699" s="40"/>
      <c r="C699" s="41"/>
      <c r="D699" s="232" t="s">
        <v>179</v>
      </c>
      <c r="E699" s="41"/>
      <c r="F699" s="236" t="s">
        <v>860</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179</v>
      </c>
      <c r="AU699" s="18" t="s">
        <v>87</v>
      </c>
    </row>
    <row r="700" s="14" customFormat="1">
      <c r="A700" s="14"/>
      <c r="B700" s="247"/>
      <c r="C700" s="248"/>
      <c r="D700" s="232" t="s">
        <v>181</v>
      </c>
      <c r="E700" s="249" t="s">
        <v>40</v>
      </c>
      <c r="F700" s="250" t="s">
        <v>861</v>
      </c>
      <c r="G700" s="248"/>
      <c r="H700" s="251">
        <v>15.5</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181</v>
      </c>
      <c r="AU700" s="257" t="s">
        <v>87</v>
      </c>
      <c r="AV700" s="14" t="s">
        <v>87</v>
      </c>
      <c r="AW700" s="14" t="s">
        <v>38</v>
      </c>
      <c r="AX700" s="14" t="s">
        <v>77</v>
      </c>
      <c r="AY700" s="257" t="s">
        <v>167</v>
      </c>
    </row>
    <row r="701" s="15" customFormat="1">
      <c r="A701" s="15"/>
      <c r="B701" s="258"/>
      <c r="C701" s="259"/>
      <c r="D701" s="232" t="s">
        <v>181</v>
      </c>
      <c r="E701" s="260" t="s">
        <v>40</v>
      </c>
      <c r="F701" s="261" t="s">
        <v>184</v>
      </c>
      <c r="G701" s="259"/>
      <c r="H701" s="262">
        <v>15.5</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181</v>
      </c>
      <c r="AU701" s="268" t="s">
        <v>87</v>
      </c>
      <c r="AV701" s="15" t="s">
        <v>175</v>
      </c>
      <c r="AW701" s="15" t="s">
        <v>38</v>
      </c>
      <c r="AX701" s="15" t="s">
        <v>85</v>
      </c>
      <c r="AY701" s="268" t="s">
        <v>167</v>
      </c>
    </row>
    <row r="702" s="2" customFormat="1" ht="16.5" customHeight="1">
      <c r="A702" s="39"/>
      <c r="B702" s="40"/>
      <c r="C702" s="269" t="s">
        <v>871</v>
      </c>
      <c r="D702" s="269" t="s">
        <v>297</v>
      </c>
      <c r="E702" s="270" t="s">
        <v>872</v>
      </c>
      <c r="F702" s="271" t="s">
        <v>873</v>
      </c>
      <c r="G702" s="272" t="s">
        <v>187</v>
      </c>
      <c r="H702" s="273">
        <v>15.5</v>
      </c>
      <c r="I702" s="274"/>
      <c r="J702" s="275">
        <f>ROUND(I702*H702,2)</f>
        <v>0</v>
      </c>
      <c r="K702" s="271" t="s">
        <v>174</v>
      </c>
      <c r="L702" s="276"/>
      <c r="M702" s="277" t="s">
        <v>40</v>
      </c>
      <c r="N702" s="278" t="s">
        <v>48</v>
      </c>
      <c r="O702" s="85"/>
      <c r="P702" s="228">
        <f>O702*H702</f>
        <v>0</v>
      </c>
      <c r="Q702" s="228">
        <v>0.00029999999999999997</v>
      </c>
      <c r="R702" s="228">
        <f>Q702*H702</f>
        <v>0.0046499999999999996</v>
      </c>
      <c r="S702" s="228">
        <v>0</v>
      </c>
      <c r="T702" s="229">
        <f>S702*H702</f>
        <v>0</v>
      </c>
      <c r="U702" s="39"/>
      <c r="V702" s="39"/>
      <c r="W702" s="39"/>
      <c r="X702" s="39"/>
      <c r="Y702" s="39"/>
      <c r="Z702" s="39"/>
      <c r="AA702" s="39"/>
      <c r="AB702" s="39"/>
      <c r="AC702" s="39"/>
      <c r="AD702" s="39"/>
      <c r="AE702" s="39"/>
      <c r="AR702" s="230" t="s">
        <v>407</v>
      </c>
      <c r="AT702" s="230" t="s">
        <v>297</v>
      </c>
      <c r="AU702" s="230" t="s">
        <v>87</v>
      </c>
      <c r="AY702" s="18" t="s">
        <v>167</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301</v>
      </c>
      <c r="BM702" s="230" t="s">
        <v>874</v>
      </c>
    </row>
    <row r="703" s="2" customFormat="1">
      <c r="A703" s="39"/>
      <c r="B703" s="40"/>
      <c r="C703" s="41"/>
      <c r="D703" s="232" t="s">
        <v>177</v>
      </c>
      <c r="E703" s="41"/>
      <c r="F703" s="233" t="s">
        <v>873</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177</v>
      </c>
      <c r="AU703" s="18" t="s">
        <v>87</v>
      </c>
    </row>
    <row r="704" s="12" customFormat="1" ht="22.8" customHeight="1">
      <c r="A704" s="12"/>
      <c r="B704" s="203"/>
      <c r="C704" s="204"/>
      <c r="D704" s="205" t="s">
        <v>76</v>
      </c>
      <c r="E704" s="217" t="s">
        <v>875</v>
      </c>
      <c r="F704" s="217" t="s">
        <v>876</v>
      </c>
      <c r="G704" s="204"/>
      <c r="H704" s="204"/>
      <c r="I704" s="207"/>
      <c r="J704" s="218">
        <f>BK704</f>
        <v>0</v>
      </c>
      <c r="K704" s="204"/>
      <c r="L704" s="209"/>
      <c r="M704" s="210"/>
      <c r="N704" s="211"/>
      <c r="O704" s="211"/>
      <c r="P704" s="212">
        <f>SUM(P705:P723)</f>
        <v>0</v>
      </c>
      <c r="Q704" s="211"/>
      <c r="R704" s="212">
        <f>SUM(R705:R723)</f>
        <v>0.010537499999999998</v>
      </c>
      <c r="S704" s="211"/>
      <c r="T704" s="213">
        <f>SUM(T705:T723)</f>
        <v>0</v>
      </c>
      <c r="U704" s="12"/>
      <c r="V704" s="12"/>
      <c r="W704" s="12"/>
      <c r="X704" s="12"/>
      <c r="Y704" s="12"/>
      <c r="Z704" s="12"/>
      <c r="AA704" s="12"/>
      <c r="AB704" s="12"/>
      <c r="AC704" s="12"/>
      <c r="AD704" s="12"/>
      <c r="AE704" s="12"/>
      <c r="AR704" s="214" t="s">
        <v>87</v>
      </c>
      <c r="AT704" s="215" t="s">
        <v>76</v>
      </c>
      <c r="AU704" s="215" t="s">
        <v>85</v>
      </c>
      <c r="AY704" s="214" t="s">
        <v>167</v>
      </c>
      <c r="BK704" s="216">
        <f>SUM(BK705:BK723)</f>
        <v>0</v>
      </c>
    </row>
    <row r="705" s="2" customFormat="1" ht="16.5" customHeight="1">
      <c r="A705" s="39"/>
      <c r="B705" s="40"/>
      <c r="C705" s="219" t="s">
        <v>877</v>
      </c>
      <c r="D705" s="219" t="s">
        <v>170</v>
      </c>
      <c r="E705" s="220" t="s">
        <v>878</v>
      </c>
      <c r="F705" s="221" t="s">
        <v>879</v>
      </c>
      <c r="G705" s="222" t="s">
        <v>291</v>
      </c>
      <c r="H705" s="223">
        <v>1</v>
      </c>
      <c r="I705" s="224"/>
      <c r="J705" s="225">
        <f>ROUND(I705*H705,2)</f>
        <v>0</v>
      </c>
      <c r="K705" s="221" t="s">
        <v>174</v>
      </c>
      <c r="L705" s="45"/>
      <c r="M705" s="226" t="s">
        <v>40</v>
      </c>
      <c r="N705" s="227" t="s">
        <v>48</v>
      </c>
      <c r="O705" s="85"/>
      <c r="P705" s="228">
        <f>O705*H705</f>
        <v>0</v>
      </c>
      <c r="Q705" s="228">
        <v>0</v>
      </c>
      <c r="R705" s="228">
        <f>Q705*H705</f>
        <v>0</v>
      </c>
      <c r="S705" s="228">
        <v>0</v>
      </c>
      <c r="T705" s="229">
        <f>S705*H705</f>
        <v>0</v>
      </c>
      <c r="U705" s="39"/>
      <c r="V705" s="39"/>
      <c r="W705" s="39"/>
      <c r="X705" s="39"/>
      <c r="Y705" s="39"/>
      <c r="Z705" s="39"/>
      <c r="AA705" s="39"/>
      <c r="AB705" s="39"/>
      <c r="AC705" s="39"/>
      <c r="AD705" s="39"/>
      <c r="AE705" s="39"/>
      <c r="AR705" s="230" t="s">
        <v>301</v>
      </c>
      <c r="AT705" s="230" t="s">
        <v>170</v>
      </c>
      <c r="AU705" s="230" t="s">
        <v>87</v>
      </c>
      <c r="AY705" s="18" t="s">
        <v>167</v>
      </c>
      <c r="BE705" s="231">
        <f>IF(N705="základní",J705,0)</f>
        <v>0</v>
      </c>
      <c r="BF705" s="231">
        <f>IF(N705="snížená",J705,0)</f>
        <v>0</v>
      </c>
      <c r="BG705" s="231">
        <f>IF(N705="zákl. přenesená",J705,0)</f>
        <v>0</v>
      </c>
      <c r="BH705" s="231">
        <f>IF(N705="sníž. přenesená",J705,0)</f>
        <v>0</v>
      </c>
      <c r="BI705" s="231">
        <f>IF(N705="nulová",J705,0)</f>
        <v>0</v>
      </c>
      <c r="BJ705" s="18" t="s">
        <v>85</v>
      </c>
      <c r="BK705" s="231">
        <f>ROUND(I705*H705,2)</f>
        <v>0</v>
      </c>
      <c r="BL705" s="18" t="s">
        <v>301</v>
      </c>
      <c r="BM705" s="230" t="s">
        <v>880</v>
      </c>
    </row>
    <row r="706" s="2" customFormat="1">
      <c r="A706" s="39"/>
      <c r="B706" s="40"/>
      <c r="C706" s="41"/>
      <c r="D706" s="232" t="s">
        <v>177</v>
      </c>
      <c r="E706" s="41"/>
      <c r="F706" s="233" t="s">
        <v>881</v>
      </c>
      <c r="G706" s="41"/>
      <c r="H706" s="41"/>
      <c r="I706" s="137"/>
      <c r="J706" s="41"/>
      <c r="K706" s="41"/>
      <c r="L706" s="45"/>
      <c r="M706" s="234"/>
      <c r="N706" s="235"/>
      <c r="O706" s="85"/>
      <c r="P706" s="85"/>
      <c r="Q706" s="85"/>
      <c r="R706" s="85"/>
      <c r="S706" s="85"/>
      <c r="T706" s="86"/>
      <c r="U706" s="39"/>
      <c r="V706" s="39"/>
      <c r="W706" s="39"/>
      <c r="X706" s="39"/>
      <c r="Y706" s="39"/>
      <c r="Z706" s="39"/>
      <c r="AA706" s="39"/>
      <c r="AB706" s="39"/>
      <c r="AC706" s="39"/>
      <c r="AD706" s="39"/>
      <c r="AE706" s="39"/>
      <c r="AT706" s="18" t="s">
        <v>177</v>
      </c>
      <c r="AU706" s="18" t="s">
        <v>87</v>
      </c>
    </row>
    <row r="707" s="2" customFormat="1" ht="24" customHeight="1">
      <c r="A707" s="39"/>
      <c r="B707" s="40"/>
      <c r="C707" s="269" t="s">
        <v>882</v>
      </c>
      <c r="D707" s="269" t="s">
        <v>297</v>
      </c>
      <c r="E707" s="270" t="s">
        <v>883</v>
      </c>
      <c r="F707" s="271" t="s">
        <v>884</v>
      </c>
      <c r="G707" s="272" t="s">
        <v>291</v>
      </c>
      <c r="H707" s="273">
        <v>1</v>
      </c>
      <c r="I707" s="274"/>
      <c r="J707" s="275">
        <f>ROUND(I707*H707,2)</f>
        <v>0</v>
      </c>
      <c r="K707" s="271" t="s">
        <v>174</v>
      </c>
      <c r="L707" s="276"/>
      <c r="M707" s="277" t="s">
        <v>40</v>
      </c>
      <c r="N707" s="278" t="s">
        <v>48</v>
      </c>
      <c r="O707" s="85"/>
      <c r="P707" s="228">
        <f>O707*H707</f>
        <v>0</v>
      </c>
      <c r="Q707" s="228">
        <v>0.0035999999999999999</v>
      </c>
      <c r="R707" s="228">
        <f>Q707*H707</f>
        <v>0.0035999999999999999</v>
      </c>
      <c r="S707" s="228">
        <v>0</v>
      </c>
      <c r="T707" s="229">
        <f>S707*H707</f>
        <v>0</v>
      </c>
      <c r="U707" s="39"/>
      <c r="V707" s="39"/>
      <c r="W707" s="39"/>
      <c r="X707" s="39"/>
      <c r="Y707" s="39"/>
      <c r="Z707" s="39"/>
      <c r="AA707" s="39"/>
      <c r="AB707" s="39"/>
      <c r="AC707" s="39"/>
      <c r="AD707" s="39"/>
      <c r="AE707" s="39"/>
      <c r="AR707" s="230" t="s">
        <v>407</v>
      </c>
      <c r="AT707" s="230" t="s">
        <v>297</v>
      </c>
      <c r="AU707" s="230" t="s">
        <v>87</v>
      </c>
      <c r="AY707" s="18" t="s">
        <v>167</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301</v>
      </c>
      <c r="BM707" s="230" t="s">
        <v>885</v>
      </c>
    </row>
    <row r="708" s="2" customFormat="1">
      <c r="A708" s="39"/>
      <c r="B708" s="40"/>
      <c r="C708" s="41"/>
      <c r="D708" s="232" t="s">
        <v>177</v>
      </c>
      <c r="E708" s="41"/>
      <c r="F708" s="233" t="s">
        <v>884</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177</v>
      </c>
      <c r="AU708" s="18" t="s">
        <v>87</v>
      </c>
    </row>
    <row r="709" s="2" customFormat="1" ht="24" customHeight="1">
      <c r="A709" s="39"/>
      <c r="B709" s="40"/>
      <c r="C709" s="219" t="s">
        <v>886</v>
      </c>
      <c r="D709" s="219" t="s">
        <v>170</v>
      </c>
      <c r="E709" s="220" t="s">
        <v>887</v>
      </c>
      <c r="F709" s="221" t="s">
        <v>888</v>
      </c>
      <c r="G709" s="222" t="s">
        <v>187</v>
      </c>
      <c r="H709" s="223">
        <v>4.875</v>
      </c>
      <c r="I709" s="224"/>
      <c r="J709" s="225">
        <f>ROUND(I709*H709,2)</f>
        <v>0</v>
      </c>
      <c r="K709" s="221" t="s">
        <v>458</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301</v>
      </c>
      <c r="AT709" s="230" t="s">
        <v>170</v>
      </c>
      <c r="AU709" s="230" t="s">
        <v>87</v>
      </c>
      <c r="AY709" s="18" t="s">
        <v>167</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301</v>
      </c>
      <c r="BM709" s="230" t="s">
        <v>1326</v>
      </c>
    </row>
    <row r="710" s="2" customFormat="1">
      <c r="A710" s="39"/>
      <c r="B710" s="40"/>
      <c r="C710" s="41"/>
      <c r="D710" s="232" t="s">
        <v>177</v>
      </c>
      <c r="E710" s="41"/>
      <c r="F710" s="233" t="s">
        <v>890</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177</v>
      </c>
      <c r="AU710" s="18" t="s">
        <v>87</v>
      </c>
    </row>
    <row r="711" s="14" customFormat="1">
      <c r="A711" s="14"/>
      <c r="B711" s="247"/>
      <c r="C711" s="248"/>
      <c r="D711" s="232" t="s">
        <v>181</v>
      </c>
      <c r="E711" s="249" t="s">
        <v>40</v>
      </c>
      <c r="F711" s="250" t="s">
        <v>891</v>
      </c>
      <c r="G711" s="248"/>
      <c r="H711" s="251">
        <v>3.2999999999999998</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181</v>
      </c>
      <c r="AU711" s="257" t="s">
        <v>87</v>
      </c>
      <c r="AV711" s="14" t="s">
        <v>87</v>
      </c>
      <c r="AW711" s="14" t="s">
        <v>38</v>
      </c>
      <c r="AX711" s="14" t="s">
        <v>77</v>
      </c>
      <c r="AY711" s="257" t="s">
        <v>167</v>
      </c>
    </row>
    <row r="712" s="14" customFormat="1">
      <c r="A712" s="14"/>
      <c r="B712" s="247"/>
      <c r="C712" s="248"/>
      <c r="D712" s="232" t="s">
        <v>181</v>
      </c>
      <c r="E712" s="249" t="s">
        <v>40</v>
      </c>
      <c r="F712" s="250" t="s">
        <v>892</v>
      </c>
      <c r="G712" s="248"/>
      <c r="H712" s="251">
        <v>1.575</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181</v>
      </c>
      <c r="AU712" s="257" t="s">
        <v>87</v>
      </c>
      <c r="AV712" s="14" t="s">
        <v>87</v>
      </c>
      <c r="AW712" s="14" t="s">
        <v>38</v>
      </c>
      <c r="AX712" s="14" t="s">
        <v>77</v>
      </c>
      <c r="AY712" s="257" t="s">
        <v>167</v>
      </c>
    </row>
    <row r="713" s="15" customFormat="1">
      <c r="A713" s="15"/>
      <c r="B713" s="258"/>
      <c r="C713" s="259"/>
      <c r="D713" s="232" t="s">
        <v>181</v>
      </c>
      <c r="E713" s="260" t="s">
        <v>40</v>
      </c>
      <c r="F713" s="261" t="s">
        <v>184</v>
      </c>
      <c r="G713" s="259"/>
      <c r="H713" s="262">
        <v>4.875</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181</v>
      </c>
      <c r="AU713" s="268" t="s">
        <v>87</v>
      </c>
      <c r="AV713" s="15" t="s">
        <v>175</v>
      </c>
      <c r="AW713" s="15" t="s">
        <v>38</v>
      </c>
      <c r="AX713" s="15" t="s">
        <v>85</v>
      </c>
      <c r="AY713" s="268" t="s">
        <v>167</v>
      </c>
    </row>
    <row r="714" s="2" customFormat="1" ht="24" customHeight="1">
      <c r="A714" s="39"/>
      <c r="B714" s="40"/>
      <c r="C714" s="269" t="s">
        <v>893</v>
      </c>
      <c r="D714" s="269" t="s">
        <v>297</v>
      </c>
      <c r="E714" s="270" t="s">
        <v>894</v>
      </c>
      <c r="F714" s="271" t="s">
        <v>895</v>
      </c>
      <c r="G714" s="272" t="s">
        <v>187</v>
      </c>
      <c r="H714" s="273">
        <v>4.875</v>
      </c>
      <c r="I714" s="274"/>
      <c r="J714" s="275">
        <f>ROUND(I714*H714,2)</f>
        <v>0</v>
      </c>
      <c r="K714" s="271" t="s">
        <v>458</v>
      </c>
      <c r="L714" s="276"/>
      <c r="M714" s="277" t="s">
        <v>40</v>
      </c>
      <c r="N714" s="278" t="s">
        <v>48</v>
      </c>
      <c r="O714" s="85"/>
      <c r="P714" s="228">
        <f>O714*H714</f>
        <v>0</v>
      </c>
      <c r="Q714" s="228">
        <v>0.0012999999999999999</v>
      </c>
      <c r="R714" s="228">
        <f>Q714*H714</f>
        <v>0.0063374999999999994</v>
      </c>
      <c r="S714" s="228">
        <v>0</v>
      </c>
      <c r="T714" s="229">
        <f>S714*H714</f>
        <v>0</v>
      </c>
      <c r="U714" s="39"/>
      <c r="V714" s="39"/>
      <c r="W714" s="39"/>
      <c r="X714" s="39"/>
      <c r="Y714" s="39"/>
      <c r="Z714" s="39"/>
      <c r="AA714" s="39"/>
      <c r="AB714" s="39"/>
      <c r="AC714" s="39"/>
      <c r="AD714" s="39"/>
      <c r="AE714" s="39"/>
      <c r="AR714" s="230" t="s">
        <v>407</v>
      </c>
      <c r="AT714" s="230" t="s">
        <v>297</v>
      </c>
      <c r="AU714" s="230" t="s">
        <v>87</v>
      </c>
      <c r="AY714" s="18" t="s">
        <v>167</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301</v>
      </c>
      <c r="BM714" s="230" t="s">
        <v>1327</v>
      </c>
    </row>
    <row r="715" s="2" customFormat="1">
      <c r="A715" s="39"/>
      <c r="B715" s="40"/>
      <c r="C715" s="41"/>
      <c r="D715" s="232" t="s">
        <v>177</v>
      </c>
      <c r="E715" s="41"/>
      <c r="F715" s="233" t="s">
        <v>895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177</v>
      </c>
      <c r="AU715" s="18" t="s">
        <v>87</v>
      </c>
    </row>
    <row r="716" s="14" customFormat="1">
      <c r="A716" s="14"/>
      <c r="B716" s="247"/>
      <c r="C716" s="248"/>
      <c r="D716" s="232" t="s">
        <v>181</v>
      </c>
      <c r="E716" s="249" t="s">
        <v>40</v>
      </c>
      <c r="F716" s="250" t="s">
        <v>891</v>
      </c>
      <c r="G716" s="248"/>
      <c r="H716" s="251">
        <v>3.2999999999999998</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181</v>
      </c>
      <c r="AU716" s="257" t="s">
        <v>87</v>
      </c>
      <c r="AV716" s="14" t="s">
        <v>87</v>
      </c>
      <c r="AW716" s="14" t="s">
        <v>38</v>
      </c>
      <c r="AX716" s="14" t="s">
        <v>77</v>
      </c>
      <c r="AY716" s="257" t="s">
        <v>167</v>
      </c>
    </row>
    <row r="717" s="14" customFormat="1">
      <c r="A717" s="14"/>
      <c r="B717" s="247"/>
      <c r="C717" s="248"/>
      <c r="D717" s="232" t="s">
        <v>181</v>
      </c>
      <c r="E717" s="249" t="s">
        <v>40</v>
      </c>
      <c r="F717" s="250" t="s">
        <v>892</v>
      </c>
      <c r="G717" s="248"/>
      <c r="H717" s="251">
        <v>1.575</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181</v>
      </c>
      <c r="AU717" s="257" t="s">
        <v>87</v>
      </c>
      <c r="AV717" s="14" t="s">
        <v>87</v>
      </c>
      <c r="AW717" s="14" t="s">
        <v>38</v>
      </c>
      <c r="AX717" s="14" t="s">
        <v>77</v>
      </c>
      <c r="AY717" s="257" t="s">
        <v>167</v>
      </c>
    </row>
    <row r="718" s="15" customFormat="1">
      <c r="A718" s="15"/>
      <c r="B718" s="258"/>
      <c r="C718" s="259"/>
      <c r="D718" s="232" t="s">
        <v>181</v>
      </c>
      <c r="E718" s="260" t="s">
        <v>40</v>
      </c>
      <c r="F718" s="261" t="s">
        <v>184</v>
      </c>
      <c r="G718" s="259"/>
      <c r="H718" s="262">
        <v>4.875</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181</v>
      </c>
      <c r="AU718" s="268" t="s">
        <v>87</v>
      </c>
      <c r="AV718" s="15" t="s">
        <v>175</v>
      </c>
      <c r="AW718" s="15" t="s">
        <v>38</v>
      </c>
      <c r="AX718" s="15" t="s">
        <v>85</v>
      </c>
      <c r="AY718" s="268" t="s">
        <v>167</v>
      </c>
    </row>
    <row r="719" s="2" customFormat="1" ht="16.5" customHeight="1">
      <c r="A719" s="39"/>
      <c r="B719" s="40"/>
      <c r="C719" s="269" t="s">
        <v>897</v>
      </c>
      <c r="D719" s="269" t="s">
        <v>297</v>
      </c>
      <c r="E719" s="270" t="s">
        <v>898</v>
      </c>
      <c r="F719" s="271" t="s">
        <v>899</v>
      </c>
      <c r="G719" s="272" t="s">
        <v>291</v>
      </c>
      <c r="H719" s="273">
        <v>1</v>
      </c>
      <c r="I719" s="274"/>
      <c r="J719" s="275">
        <f>ROUND(I719*H719,2)</f>
        <v>0</v>
      </c>
      <c r="K719" s="271" t="s">
        <v>458</v>
      </c>
      <c r="L719" s="276"/>
      <c r="M719" s="277" t="s">
        <v>40</v>
      </c>
      <c r="N719" s="278" t="s">
        <v>48</v>
      </c>
      <c r="O719" s="85"/>
      <c r="P719" s="228">
        <f>O719*H719</f>
        <v>0</v>
      </c>
      <c r="Q719" s="228">
        <v>0.00059999999999999995</v>
      </c>
      <c r="R719" s="228">
        <f>Q719*H719</f>
        <v>0.00059999999999999995</v>
      </c>
      <c r="S719" s="228">
        <v>0</v>
      </c>
      <c r="T719" s="229">
        <f>S719*H719</f>
        <v>0</v>
      </c>
      <c r="U719" s="39"/>
      <c r="V719" s="39"/>
      <c r="W719" s="39"/>
      <c r="X719" s="39"/>
      <c r="Y719" s="39"/>
      <c r="Z719" s="39"/>
      <c r="AA719" s="39"/>
      <c r="AB719" s="39"/>
      <c r="AC719" s="39"/>
      <c r="AD719" s="39"/>
      <c r="AE719" s="39"/>
      <c r="AR719" s="230" t="s">
        <v>407</v>
      </c>
      <c r="AT719" s="230" t="s">
        <v>297</v>
      </c>
      <c r="AU719" s="230" t="s">
        <v>87</v>
      </c>
      <c r="AY719" s="18" t="s">
        <v>167</v>
      </c>
      <c r="BE719" s="231">
        <f>IF(N719="základní",J719,0)</f>
        <v>0</v>
      </c>
      <c r="BF719" s="231">
        <f>IF(N719="snížená",J719,0)</f>
        <v>0</v>
      </c>
      <c r="BG719" s="231">
        <f>IF(N719="zákl. přenesená",J719,0)</f>
        <v>0</v>
      </c>
      <c r="BH719" s="231">
        <f>IF(N719="sníž. přenesená",J719,0)</f>
        <v>0</v>
      </c>
      <c r="BI719" s="231">
        <f>IF(N719="nulová",J719,0)</f>
        <v>0</v>
      </c>
      <c r="BJ719" s="18" t="s">
        <v>85</v>
      </c>
      <c r="BK719" s="231">
        <f>ROUND(I719*H719,2)</f>
        <v>0</v>
      </c>
      <c r="BL719" s="18" t="s">
        <v>301</v>
      </c>
      <c r="BM719" s="230" t="s">
        <v>1328</v>
      </c>
    </row>
    <row r="720" s="2" customFormat="1">
      <c r="A720" s="39"/>
      <c r="B720" s="40"/>
      <c r="C720" s="41"/>
      <c r="D720" s="232" t="s">
        <v>177</v>
      </c>
      <c r="E720" s="41"/>
      <c r="F720" s="233" t="s">
        <v>899</v>
      </c>
      <c r="G720" s="41"/>
      <c r="H720" s="41"/>
      <c r="I720" s="137"/>
      <c r="J720" s="41"/>
      <c r="K720" s="41"/>
      <c r="L720" s="45"/>
      <c r="M720" s="234"/>
      <c r="N720" s="235"/>
      <c r="O720" s="85"/>
      <c r="P720" s="85"/>
      <c r="Q720" s="85"/>
      <c r="R720" s="85"/>
      <c r="S720" s="85"/>
      <c r="T720" s="86"/>
      <c r="U720" s="39"/>
      <c r="V720" s="39"/>
      <c r="W720" s="39"/>
      <c r="X720" s="39"/>
      <c r="Y720" s="39"/>
      <c r="Z720" s="39"/>
      <c r="AA720" s="39"/>
      <c r="AB720" s="39"/>
      <c r="AC720" s="39"/>
      <c r="AD720" s="39"/>
      <c r="AE720" s="39"/>
      <c r="AT720" s="18" t="s">
        <v>177</v>
      </c>
      <c r="AU720" s="18" t="s">
        <v>87</v>
      </c>
    </row>
    <row r="721" s="2" customFormat="1" ht="24" customHeight="1">
      <c r="A721" s="39"/>
      <c r="B721" s="40"/>
      <c r="C721" s="219" t="s">
        <v>901</v>
      </c>
      <c r="D721" s="219" t="s">
        <v>170</v>
      </c>
      <c r="E721" s="220" t="s">
        <v>902</v>
      </c>
      <c r="F721" s="221" t="s">
        <v>903</v>
      </c>
      <c r="G721" s="222" t="s">
        <v>398</v>
      </c>
      <c r="H721" s="223">
        <v>0.010999999999999999</v>
      </c>
      <c r="I721" s="224"/>
      <c r="J721" s="225">
        <f>ROUND(I721*H721,2)</f>
        <v>0</v>
      </c>
      <c r="K721" s="221" t="s">
        <v>174</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301</v>
      </c>
      <c r="AT721" s="230" t="s">
        <v>170</v>
      </c>
      <c r="AU721" s="230" t="s">
        <v>87</v>
      </c>
      <c r="AY721" s="18" t="s">
        <v>167</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301</v>
      </c>
      <c r="BM721" s="230" t="s">
        <v>904</v>
      </c>
    </row>
    <row r="722" s="2" customFormat="1">
      <c r="A722" s="39"/>
      <c r="B722" s="40"/>
      <c r="C722" s="41"/>
      <c r="D722" s="232" t="s">
        <v>177</v>
      </c>
      <c r="E722" s="41"/>
      <c r="F722" s="233" t="s">
        <v>905</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177</v>
      </c>
      <c r="AU722" s="18" t="s">
        <v>87</v>
      </c>
    </row>
    <row r="723" s="2" customFormat="1">
      <c r="A723" s="39"/>
      <c r="B723" s="40"/>
      <c r="C723" s="41"/>
      <c r="D723" s="232" t="s">
        <v>179</v>
      </c>
      <c r="E723" s="41"/>
      <c r="F723" s="236" t="s">
        <v>452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179</v>
      </c>
      <c r="AU723" s="18" t="s">
        <v>87</v>
      </c>
    </row>
    <row r="724" s="12" customFormat="1" ht="22.8" customHeight="1">
      <c r="A724" s="12"/>
      <c r="B724" s="203"/>
      <c r="C724" s="204"/>
      <c r="D724" s="205" t="s">
        <v>76</v>
      </c>
      <c r="E724" s="217" t="s">
        <v>906</v>
      </c>
      <c r="F724" s="217" t="s">
        <v>907</v>
      </c>
      <c r="G724" s="204"/>
      <c r="H724" s="204"/>
      <c r="I724" s="207"/>
      <c r="J724" s="218">
        <f>BK724</f>
        <v>0</v>
      </c>
      <c r="K724" s="204"/>
      <c r="L724" s="209"/>
      <c r="M724" s="210"/>
      <c r="N724" s="211"/>
      <c r="O724" s="211"/>
      <c r="P724" s="212">
        <f>SUM(P725:P790)</f>
        <v>0</v>
      </c>
      <c r="Q724" s="211"/>
      <c r="R724" s="212">
        <f>SUM(R725:R790)</f>
        <v>0.35558399999999996</v>
      </c>
      <c r="S724" s="211"/>
      <c r="T724" s="213">
        <f>SUM(T725:T790)</f>
        <v>0</v>
      </c>
      <c r="U724" s="12"/>
      <c r="V724" s="12"/>
      <c r="W724" s="12"/>
      <c r="X724" s="12"/>
      <c r="Y724" s="12"/>
      <c r="Z724" s="12"/>
      <c r="AA724" s="12"/>
      <c r="AB724" s="12"/>
      <c r="AC724" s="12"/>
      <c r="AD724" s="12"/>
      <c r="AE724" s="12"/>
      <c r="AR724" s="214" t="s">
        <v>87</v>
      </c>
      <c r="AT724" s="215" t="s">
        <v>76</v>
      </c>
      <c r="AU724" s="215" t="s">
        <v>85</v>
      </c>
      <c r="AY724" s="214" t="s">
        <v>167</v>
      </c>
      <c r="BK724" s="216">
        <f>SUM(BK725:BK790)</f>
        <v>0</v>
      </c>
    </row>
    <row r="725" s="2" customFormat="1" ht="24" customHeight="1">
      <c r="A725" s="39"/>
      <c r="B725" s="40"/>
      <c r="C725" s="219" t="s">
        <v>908</v>
      </c>
      <c r="D725" s="219" t="s">
        <v>170</v>
      </c>
      <c r="E725" s="220" t="s">
        <v>909</v>
      </c>
      <c r="F725" s="221" t="s">
        <v>910</v>
      </c>
      <c r="G725" s="222" t="s">
        <v>291</v>
      </c>
      <c r="H725" s="223">
        <v>2</v>
      </c>
      <c r="I725" s="224"/>
      <c r="J725" s="225">
        <f>ROUND(I725*H725,2)</f>
        <v>0</v>
      </c>
      <c r="K725" s="221" t="s">
        <v>458</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301</v>
      </c>
      <c r="AT725" s="230" t="s">
        <v>170</v>
      </c>
      <c r="AU725" s="230" t="s">
        <v>87</v>
      </c>
      <c r="AY725" s="18" t="s">
        <v>167</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301</v>
      </c>
      <c r="BM725" s="230" t="s">
        <v>1329</v>
      </c>
    </row>
    <row r="726" s="2" customFormat="1">
      <c r="A726" s="39"/>
      <c r="B726" s="40"/>
      <c r="C726" s="41"/>
      <c r="D726" s="232" t="s">
        <v>177</v>
      </c>
      <c r="E726" s="41"/>
      <c r="F726" s="233" t="s">
        <v>910</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177</v>
      </c>
      <c r="AU726" s="18" t="s">
        <v>87</v>
      </c>
    </row>
    <row r="727" s="2" customFormat="1" ht="24" customHeight="1">
      <c r="A727" s="39"/>
      <c r="B727" s="40"/>
      <c r="C727" s="219" t="s">
        <v>912</v>
      </c>
      <c r="D727" s="219" t="s">
        <v>170</v>
      </c>
      <c r="E727" s="220" t="s">
        <v>913</v>
      </c>
      <c r="F727" s="221" t="s">
        <v>914</v>
      </c>
      <c r="G727" s="222" t="s">
        <v>291</v>
      </c>
      <c r="H727" s="223">
        <v>2</v>
      </c>
      <c r="I727" s="224"/>
      <c r="J727" s="225">
        <f>ROUND(I727*H727,2)</f>
        <v>0</v>
      </c>
      <c r="K727" s="221" t="s">
        <v>458</v>
      </c>
      <c r="L727" s="45"/>
      <c r="M727" s="226" t="s">
        <v>40</v>
      </c>
      <c r="N727" s="227" t="s">
        <v>48</v>
      </c>
      <c r="O727" s="85"/>
      <c r="P727" s="228">
        <f>O727*H727</f>
        <v>0</v>
      </c>
      <c r="Q727" s="228">
        <v>0</v>
      </c>
      <c r="R727" s="228">
        <f>Q727*H727</f>
        <v>0</v>
      </c>
      <c r="S727" s="228">
        <v>0</v>
      </c>
      <c r="T727" s="229">
        <f>S727*H727</f>
        <v>0</v>
      </c>
      <c r="U727" s="39"/>
      <c r="V727" s="39"/>
      <c r="W727" s="39"/>
      <c r="X727" s="39"/>
      <c r="Y727" s="39"/>
      <c r="Z727" s="39"/>
      <c r="AA727" s="39"/>
      <c r="AB727" s="39"/>
      <c r="AC727" s="39"/>
      <c r="AD727" s="39"/>
      <c r="AE727" s="39"/>
      <c r="AR727" s="230" t="s">
        <v>301</v>
      </c>
      <c r="AT727" s="230" t="s">
        <v>170</v>
      </c>
      <c r="AU727" s="230" t="s">
        <v>87</v>
      </c>
      <c r="AY727" s="18" t="s">
        <v>167</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301</v>
      </c>
      <c r="BM727" s="230" t="s">
        <v>1330</v>
      </c>
    </row>
    <row r="728" s="2" customFormat="1">
      <c r="A728" s="39"/>
      <c r="B728" s="40"/>
      <c r="C728" s="41"/>
      <c r="D728" s="232" t="s">
        <v>177</v>
      </c>
      <c r="E728" s="41"/>
      <c r="F728" s="233" t="s">
        <v>916</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177</v>
      </c>
      <c r="AU728" s="18" t="s">
        <v>87</v>
      </c>
    </row>
    <row r="729" s="2" customFormat="1" ht="24" customHeight="1">
      <c r="A729" s="39"/>
      <c r="B729" s="40"/>
      <c r="C729" s="219" t="s">
        <v>917</v>
      </c>
      <c r="D729" s="219" t="s">
        <v>170</v>
      </c>
      <c r="E729" s="220" t="s">
        <v>918</v>
      </c>
      <c r="F729" s="221" t="s">
        <v>919</v>
      </c>
      <c r="G729" s="222" t="s">
        <v>173</v>
      </c>
      <c r="H729" s="223">
        <v>2.0249999999999999</v>
      </c>
      <c r="I729" s="224"/>
      <c r="J729" s="225">
        <f>ROUND(I729*H729,2)</f>
        <v>0</v>
      </c>
      <c r="K729" s="221" t="s">
        <v>174</v>
      </c>
      <c r="L729" s="45"/>
      <c r="M729" s="226" t="s">
        <v>40</v>
      </c>
      <c r="N729" s="227" t="s">
        <v>48</v>
      </c>
      <c r="O729" s="85"/>
      <c r="P729" s="228">
        <f>O729*H729</f>
        <v>0</v>
      </c>
      <c r="Q729" s="228">
        <v>0.00025999999999999998</v>
      </c>
      <c r="R729" s="228">
        <f>Q729*H729</f>
        <v>0.00052649999999999995</v>
      </c>
      <c r="S729" s="228">
        <v>0</v>
      </c>
      <c r="T729" s="229">
        <f>S729*H729</f>
        <v>0</v>
      </c>
      <c r="U729" s="39"/>
      <c r="V729" s="39"/>
      <c r="W729" s="39"/>
      <c r="X729" s="39"/>
      <c r="Y729" s="39"/>
      <c r="Z729" s="39"/>
      <c r="AA729" s="39"/>
      <c r="AB729" s="39"/>
      <c r="AC729" s="39"/>
      <c r="AD729" s="39"/>
      <c r="AE729" s="39"/>
      <c r="AR729" s="230" t="s">
        <v>301</v>
      </c>
      <c r="AT729" s="230" t="s">
        <v>170</v>
      </c>
      <c r="AU729" s="230" t="s">
        <v>87</v>
      </c>
      <c r="AY729" s="18" t="s">
        <v>167</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301</v>
      </c>
      <c r="BM729" s="230" t="s">
        <v>920</v>
      </c>
    </row>
    <row r="730" s="2" customFormat="1">
      <c r="A730" s="39"/>
      <c r="B730" s="40"/>
      <c r="C730" s="41"/>
      <c r="D730" s="232" t="s">
        <v>177</v>
      </c>
      <c r="E730" s="41"/>
      <c r="F730" s="233" t="s">
        <v>921</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177</v>
      </c>
      <c r="AU730" s="18" t="s">
        <v>87</v>
      </c>
    </row>
    <row r="731" s="2" customFormat="1">
      <c r="A731" s="39"/>
      <c r="B731" s="40"/>
      <c r="C731" s="41"/>
      <c r="D731" s="232" t="s">
        <v>179</v>
      </c>
      <c r="E731" s="41"/>
      <c r="F731" s="236" t="s">
        <v>922</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179</v>
      </c>
      <c r="AU731" s="18" t="s">
        <v>87</v>
      </c>
    </row>
    <row r="732" s="14" customFormat="1">
      <c r="A732" s="14"/>
      <c r="B732" s="247"/>
      <c r="C732" s="248"/>
      <c r="D732" s="232" t="s">
        <v>181</v>
      </c>
      <c r="E732" s="249" t="s">
        <v>40</v>
      </c>
      <c r="F732" s="250" t="s">
        <v>1331</v>
      </c>
      <c r="G732" s="248"/>
      <c r="H732" s="251">
        <v>2.0249999999999999</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181</v>
      </c>
      <c r="AU732" s="257" t="s">
        <v>87</v>
      </c>
      <c r="AV732" s="14" t="s">
        <v>87</v>
      </c>
      <c r="AW732" s="14" t="s">
        <v>38</v>
      </c>
      <c r="AX732" s="14" t="s">
        <v>77</v>
      </c>
      <c r="AY732" s="257" t="s">
        <v>167</v>
      </c>
    </row>
    <row r="733" s="15" customFormat="1">
      <c r="A733" s="15"/>
      <c r="B733" s="258"/>
      <c r="C733" s="259"/>
      <c r="D733" s="232" t="s">
        <v>181</v>
      </c>
      <c r="E733" s="260" t="s">
        <v>40</v>
      </c>
      <c r="F733" s="261" t="s">
        <v>184</v>
      </c>
      <c r="G733" s="259"/>
      <c r="H733" s="262">
        <v>2.0249999999999999</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181</v>
      </c>
      <c r="AU733" s="268" t="s">
        <v>87</v>
      </c>
      <c r="AV733" s="15" t="s">
        <v>175</v>
      </c>
      <c r="AW733" s="15" t="s">
        <v>38</v>
      </c>
      <c r="AX733" s="15" t="s">
        <v>85</v>
      </c>
      <c r="AY733" s="268" t="s">
        <v>167</v>
      </c>
    </row>
    <row r="734" s="2" customFormat="1" ht="24" customHeight="1">
      <c r="A734" s="39"/>
      <c r="B734" s="40"/>
      <c r="C734" s="269" t="s">
        <v>923</v>
      </c>
      <c r="D734" s="269" t="s">
        <v>297</v>
      </c>
      <c r="E734" s="270" t="s">
        <v>924</v>
      </c>
      <c r="F734" s="271" t="s">
        <v>925</v>
      </c>
      <c r="G734" s="272" t="s">
        <v>291</v>
      </c>
      <c r="H734" s="273">
        <v>1</v>
      </c>
      <c r="I734" s="274"/>
      <c r="J734" s="275">
        <f>ROUND(I734*H734,2)</f>
        <v>0</v>
      </c>
      <c r="K734" s="271" t="s">
        <v>926</v>
      </c>
      <c r="L734" s="276"/>
      <c r="M734" s="277" t="s">
        <v>40</v>
      </c>
      <c r="N734" s="278" t="s">
        <v>48</v>
      </c>
      <c r="O734" s="85"/>
      <c r="P734" s="228">
        <f>O734*H734</f>
        <v>0</v>
      </c>
      <c r="Q734" s="228">
        <v>0.071999999999999995</v>
      </c>
      <c r="R734" s="228">
        <f>Q734*H734</f>
        <v>0.071999999999999995</v>
      </c>
      <c r="S734" s="228">
        <v>0</v>
      </c>
      <c r="T734" s="229">
        <f>S734*H734</f>
        <v>0</v>
      </c>
      <c r="U734" s="39"/>
      <c r="V734" s="39"/>
      <c r="W734" s="39"/>
      <c r="X734" s="39"/>
      <c r="Y734" s="39"/>
      <c r="Z734" s="39"/>
      <c r="AA734" s="39"/>
      <c r="AB734" s="39"/>
      <c r="AC734" s="39"/>
      <c r="AD734" s="39"/>
      <c r="AE734" s="39"/>
      <c r="AR734" s="230" t="s">
        <v>407</v>
      </c>
      <c r="AT734" s="230" t="s">
        <v>297</v>
      </c>
      <c r="AU734" s="230" t="s">
        <v>87</v>
      </c>
      <c r="AY734" s="18" t="s">
        <v>167</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301</v>
      </c>
      <c r="BM734" s="230" t="s">
        <v>927</v>
      </c>
    </row>
    <row r="735" s="2" customFormat="1">
      <c r="A735" s="39"/>
      <c r="B735" s="40"/>
      <c r="C735" s="41"/>
      <c r="D735" s="232" t="s">
        <v>177</v>
      </c>
      <c r="E735" s="41"/>
      <c r="F735" s="233" t="s">
        <v>928</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177</v>
      </c>
      <c r="AU735" s="18" t="s">
        <v>87</v>
      </c>
    </row>
    <row r="736" s="2" customFormat="1" ht="24" customHeight="1">
      <c r="A736" s="39"/>
      <c r="B736" s="40"/>
      <c r="C736" s="219" t="s">
        <v>929</v>
      </c>
      <c r="D736" s="219" t="s">
        <v>170</v>
      </c>
      <c r="E736" s="220" t="s">
        <v>1332</v>
      </c>
      <c r="F736" s="221" t="s">
        <v>1333</v>
      </c>
      <c r="G736" s="222" t="s">
        <v>291</v>
      </c>
      <c r="H736" s="223">
        <v>1</v>
      </c>
      <c r="I736" s="224"/>
      <c r="J736" s="225">
        <f>ROUND(I736*H736,2)</f>
        <v>0</v>
      </c>
      <c r="K736" s="221" t="s">
        <v>458</v>
      </c>
      <c r="L736" s="45"/>
      <c r="M736" s="226" t="s">
        <v>40</v>
      </c>
      <c r="N736" s="227" t="s">
        <v>48</v>
      </c>
      <c r="O736" s="85"/>
      <c r="P736" s="228">
        <f>O736*H736</f>
        <v>0</v>
      </c>
      <c r="Q736" s="228">
        <v>0.00027</v>
      </c>
      <c r="R736" s="228">
        <f>Q736*H736</f>
        <v>0.00027</v>
      </c>
      <c r="S736" s="228">
        <v>0</v>
      </c>
      <c r="T736" s="229">
        <f>S736*H736</f>
        <v>0</v>
      </c>
      <c r="U736" s="39"/>
      <c r="V736" s="39"/>
      <c r="W736" s="39"/>
      <c r="X736" s="39"/>
      <c r="Y736" s="39"/>
      <c r="Z736" s="39"/>
      <c r="AA736" s="39"/>
      <c r="AB736" s="39"/>
      <c r="AC736" s="39"/>
      <c r="AD736" s="39"/>
      <c r="AE736" s="39"/>
      <c r="AR736" s="230" t="s">
        <v>301</v>
      </c>
      <c r="AT736" s="230" t="s">
        <v>170</v>
      </c>
      <c r="AU736" s="230" t="s">
        <v>87</v>
      </c>
      <c r="AY736" s="18" t="s">
        <v>167</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301</v>
      </c>
      <c r="BM736" s="230" t="s">
        <v>1334</v>
      </c>
    </row>
    <row r="737" s="2" customFormat="1">
      <c r="A737" s="39"/>
      <c r="B737" s="40"/>
      <c r="C737" s="41"/>
      <c r="D737" s="232" t="s">
        <v>177</v>
      </c>
      <c r="E737" s="41"/>
      <c r="F737" s="233" t="s">
        <v>1335</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177</v>
      </c>
      <c r="AU737" s="18" t="s">
        <v>87</v>
      </c>
    </row>
    <row r="738" s="2" customFormat="1">
      <c r="A738" s="39"/>
      <c r="B738" s="40"/>
      <c r="C738" s="41"/>
      <c r="D738" s="232" t="s">
        <v>179</v>
      </c>
      <c r="E738" s="41"/>
      <c r="F738" s="236" t="s">
        <v>1336</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179</v>
      </c>
      <c r="AU738" s="18" t="s">
        <v>87</v>
      </c>
    </row>
    <row r="739" s="2" customFormat="1" ht="16.5" customHeight="1">
      <c r="A739" s="39"/>
      <c r="B739" s="40"/>
      <c r="C739" s="269" t="s">
        <v>935</v>
      </c>
      <c r="D739" s="269" t="s">
        <v>297</v>
      </c>
      <c r="E739" s="270" t="s">
        <v>1337</v>
      </c>
      <c r="F739" s="271" t="s">
        <v>1338</v>
      </c>
      <c r="G739" s="272" t="s">
        <v>173</v>
      </c>
      <c r="H739" s="273">
        <v>3.375</v>
      </c>
      <c r="I739" s="274"/>
      <c r="J739" s="275">
        <f>ROUND(I739*H739,2)</f>
        <v>0</v>
      </c>
      <c r="K739" s="271" t="s">
        <v>458</v>
      </c>
      <c r="L739" s="276"/>
      <c r="M739" s="277" t="s">
        <v>40</v>
      </c>
      <c r="N739" s="278" t="s">
        <v>48</v>
      </c>
      <c r="O739" s="85"/>
      <c r="P739" s="228">
        <f>O739*H739</f>
        <v>0</v>
      </c>
      <c r="Q739" s="228">
        <v>0.027140000000000001</v>
      </c>
      <c r="R739" s="228">
        <f>Q739*H739</f>
        <v>0.091597499999999998</v>
      </c>
      <c r="S739" s="228">
        <v>0</v>
      </c>
      <c r="T739" s="229">
        <f>S739*H739</f>
        <v>0</v>
      </c>
      <c r="U739" s="39"/>
      <c r="V739" s="39"/>
      <c r="W739" s="39"/>
      <c r="X739" s="39"/>
      <c r="Y739" s="39"/>
      <c r="Z739" s="39"/>
      <c r="AA739" s="39"/>
      <c r="AB739" s="39"/>
      <c r="AC739" s="39"/>
      <c r="AD739" s="39"/>
      <c r="AE739" s="39"/>
      <c r="AR739" s="230" t="s">
        <v>407</v>
      </c>
      <c r="AT739" s="230" t="s">
        <v>297</v>
      </c>
      <c r="AU739" s="230" t="s">
        <v>87</v>
      </c>
      <c r="AY739" s="18" t="s">
        <v>167</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301</v>
      </c>
      <c r="BM739" s="230" t="s">
        <v>1339</v>
      </c>
    </row>
    <row r="740" s="2" customFormat="1">
      <c r="A740" s="39"/>
      <c r="B740" s="40"/>
      <c r="C740" s="41"/>
      <c r="D740" s="232" t="s">
        <v>177</v>
      </c>
      <c r="E740" s="41"/>
      <c r="F740" s="233" t="s">
        <v>1338</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177</v>
      </c>
      <c r="AU740" s="18" t="s">
        <v>87</v>
      </c>
    </row>
    <row r="741" s="14" customFormat="1">
      <c r="A741" s="14"/>
      <c r="B741" s="247"/>
      <c r="C741" s="248"/>
      <c r="D741" s="232" t="s">
        <v>181</v>
      </c>
      <c r="E741" s="249" t="s">
        <v>40</v>
      </c>
      <c r="F741" s="250" t="s">
        <v>1340</v>
      </c>
      <c r="G741" s="248"/>
      <c r="H741" s="251">
        <v>3.375</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181</v>
      </c>
      <c r="AU741" s="257" t="s">
        <v>87</v>
      </c>
      <c r="AV741" s="14" t="s">
        <v>87</v>
      </c>
      <c r="AW741" s="14" t="s">
        <v>38</v>
      </c>
      <c r="AX741" s="14" t="s">
        <v>77</v>
      </c>
      <c r="AY741" s="257" t="s">
        <v>167</v>
      </c>
    </row>
    <row r="742" s="15" customFormat="1">
      <c r="A742" s="15"/>
      <c r="B742" s="258"/>
      <c r="C742" s="259"/>
      <c r="D742" s="232" t="s">
        <v>181</v>
      </c>
      <c r="E742" s="260" t="s">
        <v>40</v>
      </c>
      <c r="F742" s="261" t="s">
        <v>184</v>
      </c>
      <c r="G742" s="259"/>
      <c r="H742" s="262">
        <v>3.375</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181</v>
      </c>
      <c r="AU742" s="268" t="s">
        <v>87</v>
      </c>
      <c r="AV742" s="15" t="s">
        <v>175</v>
      </c>
      <c r="AW742" s="15" t="s">
        <v>38</v>
      </c>
      <c r="AX742" s="15" t="s">
        <v>85</v>
      </c>
      <c r="AY742" s="268" t="s">
        <v>167</v>
      </c>
    </row>
    <row r="743" s="2" customFormat="1" ht="36" customHeight="1">
      <c r="A743" s="39"/>
      <c r="B743" s="40"/>
      <c r="C743" s="269" t="s">
        <v>939</v>
      </c>
      <c r="D743" s="269" t="s">
        <v>297</v>
      </c>
      <c r="E743" s="270" t="s">
        <v>1341</v>
      </c>
      <c r="F743" s="271" t="s">
        <v>1342</v>
      </c>
      <c r="G743" s="272" t="s">
        <v>291</v>
      </c>
      <c r="H743" s="273">
        <v>1</v>
      </c>
      <c r="I743" s="274"/>
      <c r="J743" s="275">
        <f>ROUND(I743*H743,2)</f>
        <v>0</v>
      </c>
      <c r="K743" s="271" t="s">
        <v>458</v>
      </c>
      <c r="L743" s="276"/>
      <c r="M743" s="277" t="s">
        <v>40</v>
      </c>
      <c r="N743" s="278" t="s">
        <v>48</v>
      </c>
      <c r="O743" s="85"/>
      <c r="P743" s="228">
        <f>O743*H743</f>
        <v>0</v>
      </c>
      <c r="Q743" s="228">
        <v>0.092999999999999999</v>
      </c>
      <c r="R743" s="228">
        <f>Q743*H743</f>
        <v>0.092999999999999999</v>
      </c>
      <c r="S743" s="228">
        <v>0</v>
      </c>
      <c r="T743" s="229">
        <f>S743*H743</f>
        <v>0</v>
      </c>
      <c r="U743" s="39"/>
      <c r="V743" s="39"/>
      <c r="W743" s="39"/>
      <c r="X743" s="39"/>
      <c r="Y743" s="39"/>
      <c r="Z743" s="39"/>
      <c r="AA743" s="39"/>
      <c r="AB743" s="39"/>
      <c r="AC743" s="39"/>
      <c r="AD743" s="39"/>
      <c r="AE743" s="39"/>
      <c r="AR743" s="230" t="s">
        <v>407</v>
      </c>
      <c r="AT743" s="230" t="s">
        <v>297</v>
      </c>
      <c r="AU743" s="230" t="s">
        <v>87</v>
      </c>
      <c r="AY743" s="18" t="s">
        <v>167</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301</v>
      </c>
      <c r="BM743" s="230" t="s">
        <v>1343</v>
      </c>
    </row>
    <row r="744" s="2" customFormat="1">
      <c r="A744" s="39"/>
      <c r="B744" s="40"/>
      <c r="C744" s="41"/>
      <c r="D744" s="232" t="s">
        <v>177</v>
      </c>
      <c r="E744" s="41"/>
      <c r="F744" s="233" t="s">
        <v>1342</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177</v>
      </c>
      <c r="AU744" s="18" t="s">
        <v>87</v>
      </c>
    </row>
    <row r="745" s="2" customFormat="1" ht="24" customHeight="1">
      <c r="A745" s="39"/>
      <c r="B745" s="40"/>
      <c r="C745" s="219" t="s">
        <v>943</v>
      </c>
      <c r="D745" s="219" t="s">
        <v>170</v>
      </c>
      <c r="E745" s="220" t="s">
        <v>930</v>
      </c>
      <c r="F745" s="221" t="s">
        <v>931</v>
      </c>
      <c r="G745" s="222" t="s">
        <v>291</v>
      </c>
      <c r="H745" s="223">
        <v>3</v>
      </c>
      <c r="I745" s="224"/>
      <c r="J745" s="225">
        <f>ROUND(I745*H745,2)</f>
        <v>0</v>
      </c>
      <c r="K745" s="221" t="s">
        <v>174</v>
      </c>
      <c r="L745" s="45"/>
      <c r="M745" s="226" t="s">
        <v>40</v>
      </c>
      <c r="N745" s="227" t="s">
        <v>48</v>
      </c>
      <c r="O745" s="85"/>
      <c r="P745" s="228">
        <f>O745*H745</f>
        <v>0</v>
      </c>
      <c r="Q745" s="228">
        <v>0</v>
      </c>
      <c r="R745" s="228">
        <f>Q745*H745</f>
        <v>0</v>
      </c>
      <c r="S745" s="228">
        <v>0</v>
      </c>
      <c r="T745" s="229">
        <f>S745*H745</f>
        <v>0</v>
      </c>
      <c r="U745" s="39"/>
      <c r="V745" s="39"/>
      <c r="W745" s="39"/>
      <c r="X745" s="39"/>
      <c r="Y745" s="39"/>
      <c r="Z745" s="39"/>
      <c r="AA745" s="39"/>
      <c r="AB745" s="39"/>
      <c r="AC745" s="39"/>
      <c r="AD745" s="39"/>
      <c r="AE745" s="39"/>
      <c r="AR745" s="230" t="s">
        <v>301</v>
      </c>
      <c r="AT745" s="230" t="s">
        <v>170</v>
      </c>
      <c r="AU745" s="230" t="s">
        <v>87</v>
      </c>
      <c r="AY745" s="18" t="s">
        <v>167</v>
      </c>
      <c r="BE745" s="231">
        <f>IF(N745="základní",J745,0)</f>
        <v>0</v>
      </c>
      <c r="BF745" s="231">
        <f>IF(N745="snížená",J745,0)</f>
        <v>0</v>
      </c>
      <c r="BG745" s="231">
        <f>IF(N745="zákl. přenesená",J745,0)</f>
        <v>0</v>
      </c>
      <c r="BH745" s="231">
        <f>IF(N745="sníž. přenesená",J745,0)</f>
        <v>0</v>
      </c>
      <c r="BI745" s="231">
        <f>IF(N745="nulová",J745,0)</f>
        <v>0</v>
      </c>
      <c r="BJ745" s="18" t="s">
        <v>85</v>
      </c>
      <c r="BK745" s="231">
        <f>ROUND(I745*H745,2)</f>
        <v>0</v>
      </c>
      <c r="BL745" s="18" t="s">
        <v>301</v>
      </c>
      <c r="BM745" s="230" t="s">
        <v>932</v>
      </c>
    </row>
    <row r="746" s="2" customFormat="1">
      <c r="A746" s="39"/>
      <c r="B746" s="40"/>
      <c r="C746" s="41"/>
      <c r="D746" s="232" t="s">
        <v>177</v>
      </c>
      <c r="E746" s="41"/>
      <c r="F746" s="233" t="s">
        <v>933</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177</v>
      </c>
      <c r="AU746" s="18" t="s">
        <v>87</v>
      </c>
    </row>
    <row r="747" s="2" customFormat="1">
      <c r="A747" s="39"/>
      <c r="B747" s="40"/>
      <c r="C747" s="41"/>
      <c r="D747" s="232" t="s">
        <v>179</v>
      </c>
      <c r="E747" s="41"/>
      <c r="F747" s="236" t="s">
        <v>934</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179</v>
      </c>
      <c r="AU747" s="18" t="s">
        <v>87</v>
      </c>
    </row>
    <row r="748" s="2" customFormat="1" ht="16.5" customHeight="1">
      <c r="A748" s="39"/>
      <c r="B748" s="40"/>
      <c r="C748" s="269" t="s">
        <v>948</v>
      </c>
      <c r="D748" s="269" t="s">
        <v>297</v>
      </c>
      <c r="E748" s="270" t="s">
        <v>936</v>
      </c>
      <c r="F748" s="271" t="s">
        <v>937</v>
      </c>
      <c r="G748" s="272" t="s">
        <v>291</v>
      </c>
      <c r="H748" s="273">
        <v>1</v>
      </c>
      <c r="I748" s="274"/>
      <c r="J748" s="275">
        <f>ROUND(I748*H748,2)</f>
        <v>0</v>
      </c>
      <c r="K748" s="271" t="s">
        <v>174</v>
      </c>
      <c r="L748" s="276"/>
      <c r="M748" s="277" t="s">
        <v>40</v>
      </c>
      <c r="N748" s="278" t="s">
        <v>48</v>
      </c>
      <c r="O748" s="85"/>
      <c r="P748" s="228">
        <f>O748*H748</f>
        <v>0</v>
      </c>
      <c r="Q748" s="228">
        <v>0.0138</v>
      </c>
      <c r="R748" s="228">
        <f>Q748*H748</f>
        <v>0.0138</v>
      </c>
      <c r="S748" s="228">
        <v>0</v>
      </c>
      <c r="T748" s="229">
        <f>S748*H748</f>
        <v>0</v>
      </c>
      <c r="U748" s="39"/>
      <c r="V748" s="39"/>
      <c r="W748" s="39"/>
      <c r="X748" s="39"/>
      <c r="Y748" s="39"/>
      <c r="Z748" s="39"/>
      <c r="AA748" s="39"/>
      <c r="AB748" s="39"/>
      <c r="AC748" s="39"/>
      <c r="AD748" s="39"/>
      <c r="AE748" s="39"/>
      <c r="AR748" s="230" t="s">
        <v>407</v>
      </c>
      <c r="AT748" s="230" t="s">
        <v>297</v>
      </c>
      <c r="AU748" s="230" t="s">
        <v>87</v>
      </c>
      <c r="AY748" s="18" t="s">
        <v>167</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301</v>
      </c>
      <c r="BM748" s="230" t="s">
        <v>938</v>
      </c>
    </row>
    <row r="749" s="2" customFormat="1">
      <c r="A749" s="39"/>
      <c r="B749" s="40"/>
      <c r="C749" s="41"/>
      <c r="D749" s="232" t="s">
        <v>177</v>
      </c>
      <c r="E749" s="41"/>
      <c r="F749" s="233" t="s">
        <v>937</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177</v>
      </c>
      <c r="AU749" s="18" t="s">
        <v>87</v>
      </c>
    </row>
    <row r="750" s="14" customFormat="1">
      <c r="A750" s="14"/>
      <c r="B750" s="247"/>
      <c r="C750" s="248"/>
      <c r="D750" s="232" t="s">
        <v>181</v>
      </c>
      <c r="E750" s="249" t="s">
        <v>40</v>
      </c>
      <c r="F750" s="250" t="s">
        <v>85</v>
      </c>
      <c r="G750" s="248"/>
      <c r="H750" s="251">
        <v>1</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181</v>
      </c>
      <c r="AU750" s="257" t="s">
        <v>87</v>
      </c>
      <c r="AV750" s="14" t="s">
        <v>87</v>
      </c>
      <c r="AW750" s="14" t="s">
        <v>38</v>
      </c>
      <c r="AX750" s="14" t="s">
        <v>77</v>
      </c>
      <c r="AY750" s="257" t="s">
        <v>167</v>
      </c>
    </row>
    <row r="751" s="15" customFormat="1">
      <c r="A751" s="15"/>
      <c r="B751" s="258"/>
      <c r="C751" s="259"/>
      <c r="D751" s="232" t="s">
        <v>181</v>
      </c>
      <c r="E751" s="260" t="s">
        <v>40</v>
      </c>
      <c r="F751" s="261" t="s">
        <v>184</v>
      </c>
      <c r="G751" s="259"/>
      <c r="H751" s="262">
        <v>1</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181</v>
      </c>
      <c r="AU751" s="268" t="s">
        <v>87</v>
      </c>
      <c r="AV751" s="15" t="s">
        <v>175</v>
      </c>
      <c r="AW751" s="15" t="s">
        <v>38</v>
      </c>
      <c r="AX751" s="15" t="s">
        <v>85</v>
      </c>
      <c r="AY751" s="268" t="s">
        <v>167</v>
      </c>
    </row>
    <row r="752" s="2" customFormat="1" ht="16.5" customHeight="1">
      <c r="A752" s="39"/>
      <c r="B752" s="40"/>
      <c r="C752" s="269" t="s">
        <v>952</v>
      </c>
      <c r="D752" s="269" t="s">
        <v>297</v>
      </c>
      <c r="E752" s="270" t="s">
        <v>940</v>
      </c>
      <c r="F752" s="271" t="s">
        <v>941</v>
      </c>
      <c r="G752" s="272" t="s">
        <v>291</v>
      </c>
      <c r="H752" s="273">
        <v>2</v>
      </c>
      <c r="I752" s="274"/>
      <c r="J752" s="275">
        <f>ROUND(I752*H752,2)</f>
        <v>0</v>
      </c>
      <c r="K752" s="271" t="s">
        <v>174</v>
      </c>
      <c r="L752" s="276"/>
      <c r="M752" s="277" t="s">
        <v>40</v>
      </c>
      <c r="N752" s="278" t="s">
        <v>48</v>
      </c>
      <c r="O752" s="85"/>
      <c r="P752" s="228">
        <f>O752*H752</f>
        <v>0</v>
      </c>
      <c r="Q752" s="228">
        <v>0.0195</v>
      </c>
      <c r="R752" s="228">
        <f>Q752*H752</f>
        <v>0.039</v>
      </c>
      <c r="S752" s="228">
        <v>0</v>
      </c>
      <c r="T752" s="229">
        <f>S752*H752</f>
        <v>0</v>
      </c>
      <c r="U752" s="39"/>
      <c r="V752" s="39"/>
      <c r="W752" s="39"/>
      <c r="X752" s="39"/>
      <c r="Y752" s="39"/>
      <c r="Z752" s="39"/>
      <c r="AA752" s="39"/>
      <c r="AB752" s="39"/>
      <c r="AC752" s="39"/>
      <c r="AD752" s="39"/>
      <c r="AE752" s="39"/>
      <c r="AR752" s="230" t="s">
        <v>407</v>
      </c>
      <c r="AT752" s="230" t="s">
        <v>297</v>
      </c>
      <c r="AU752" s="230" t="s">
        <v>87</v>
      </c>
      <c r="AY752" s="18" t="s">
        <v>167</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301</v>
      </c>
      <c r="BM752" s="230" t="s">
        <v>942</v>
      </c>
    </row>
    <row r="753" s="2" customFormat="1">
      <c r="A753" s="39"/>
      <c r="B753" s="40"/>
      <c r="C753" s="41"/>
      <c r="D753" s="232" t="s">
        <v>177</v>
      </c>
      <c r="E753" s="41"/>
      <c r="F753" s="233" t="s">
        <v>941</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177</v>
      </c>
      <c r="AU753" s="18" t="s">
        <v>87</v>
      </c>
    </row>
    <row r="754" s="14" customFormat="1">
      <c r="A754" s="14"/>
      <c r="B754" s="247"/>
      <c r="C754" s="248"/>
      <c r="D754" s="232" t="s">
        <v>181</v>
      </c>
      <c r="E754" s="249" t="s">
        <v>40</v>
      </c>
      <c r="F754" s="250" t="s">
        <v>87</v>
      </c>
      <c r="G754" s="248"/>
      <c r="H754" s="251">
        <v>2</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181</v>
      </c>
      <c r="AU754" s="257" t="s">
        <v>87</v>
      </c>
      <c r="AV754" s="14" t="s">
        <v>87</v>
      </c>
      <c r="AW754" s="14" t="s">
        <v>38</v>
      </c>
      <c r="AX754" s="14" t="s">
        <v>77</v>
      </c>
      <c r="AY754" s="257" t="s">
        <v>167</v>
      </c>
    </row>
    <row r="755" s="15" customFormat="1">
      <c r="A755" s="15"/>
      <c r="B755" s="258"/>
      <c r="C755" s="259"/>
      <c r="D755" s="232" t="s">
        <v>181</v>
      </c>
      <c r="E755" s="260" t="s">
        <v>40</v>
      </c>
      <c r="F755" s="261" t="s">
        <v>184</v>
      </c>
      <c r="G755" s="259"/>
      <c r="H755" s="262">
        <v>2</v>
      </c>
      <c r="I755" s="263"/>
      <c r="J755" s="259"/>
      <c r="K755" s="259"/>
      <c r="L755" s="264"/>
      <c r="M755" s="265"/>
      <c r="N755" s="266"/>
      <c r="O755" s="266"/>
      <c r="P755" s="266"/>
      <c r="Q755" s="266"/>
      <c r="R755" s="266"/>
      <c r="S755" s="266"/>
      <c r="T755" s="267"/>
      <c r="U755" s="15"/>
      <c r="V755" s="15"/>
      <c r="W755" s="15"/>
      <c r="X755" s="15"/>
      <c r="Y755" s="15"/>
      <c r="Z755" s="15"/>
      <c r="AA755" s="15"/>
      <c r="AB755" s="15"/>
      <c r="AC755" s="15"/>
      <c r="AD755" s="15"/>
      <c r="AE755" s="15"/>
      <c r="AT755" s="268" t="s">
        <v>181</v>
      </c>
      <c r="AU755" s="268" t="s">
        <v>87</v>
      </c>
      <c r="AV755" s="15" t="s">
        <v>175</v>
      </c>
      <c r="AW755" s="15" t="s">
        <v>38</v>
      </c>
      <c r="AX755" s="15" t="s">
        <v>85</v>
      </c>
      <c r="AY755" s="268" t="s">
        <v>167</v>
      </c>
    </row>
    <row r="756" s="2" customFormat="1" ht="24" customHeight="1">
      <c r="A756" s="39"/>
      <c r="B756" s="40"/>
      <c r="C756" s="219" t="s">
        <v>958</v>
      </c>
      <c r="D756" s="219" t="s">
        <v>170</v>
      </c>
      <c r="E756" s="220" t="s">
        <v>944</v>
      </c>
      <c r="F756" s="221" t="s">
        <v>945</v>
      </c>
      <c r="G756" s="222" t="s">
        <v>291</v>
      </c>
      <c r="H756" s="223">
        <v>1</v>
      </c>
      <c r="I756" s="224"/>
      <c r="J756" s="225">
        <f>ROUND(I756*H756,2)</f>
        <v>0</v>
      </c>
      <c r="K756" s="221" t="s">
        <v>174</v>
      </c>
      <c r="L756" s="45"/>
      <c r="M756" s="226" t="s">
        <v>40</v>
      </c>
      <c r="N756" s="227" t="s">
        <v>48</v>
      </c>
      <c r="O756" s="85"/>
      <c r="P756" s="228">
        <f>O756*H756</f>
        <v>0</v>
      </c>
      <c r="Q756" s="228">
        <v>0</v>
      </c>
      <c r="R756" s="228">
        <f>Q756*H756</f>
        <v>0</v>
      </c>
      <c r="S756" s="228">
        <v>0</v>
      </c>
      <c r="T756" s="229">
        <f>S756*H756</f>
        <v>0</v>
      </c>
      <c r="U756" s="39"/>
      <c r="V756" s="39"/>
      <c r="W756" s="39"/>
      <c r="X756" s="39"/>
      <c r="Y756" s="39"/>
      <c r="Z756" s="39"/>
      <c r="AA756" s="39"/>
      <c r="AB756" s="39"/>
      <c r="AC756" s="39"/>
      <c r="AD756" s="39"/>
      <c r="AE756" s="39"/>
      <c r="AR756" s="230" t="s">
        <v>301</v>
      </c>
      <c r="AT756" s="230" t="s">
        <v>170</v>
      </c>
      <c r="AU756" s="230" t="s">
        <v>87</v>
      </c>
      <c r="AY756" s="18" t="s">
        <v>167</v>
      </c>
      <c r="BE756" s="231">
        <f>IF(N756="základní",J756,0)</f>
        <v>0</v>
      </c>
      <c r="BF756" s="231">
        <f>IF(N756="snížená",J756,0)</f>
        <v>0</v>
      </c>
      <c r="BG756" s="231">
        <f>IF(N756="zákl. přenesená",J756,0)</f>
        <v>0</v>
      </c>
      <c r="BH756" s="231">
        <f>IF(N756="sníž. přenesená",J756,0)</f>
        <v>0</v>
      </c>
      <c r="BI756" s="231">
        <f>IF(N756="nulová",J756,0)</f>
        <v>0</v>
      </c>
      <c r="BJ756" s="18" t="s">
        <v>85</v>
      </c>
      <c r="BK756" s="231">
        <f>ROUND(I756*H756,2)</f>
        <v>0</v>
      </c>
      <c r="BL756" s="18" t="s">
        <v>301</v>
      </c>
      <c r="BM756" s="230" t="s">
        <v>946</v>
      </c>
    </row>
    <row r="757" s="2" customFormat="1">
      <c r="A757" s="39"/>
      <c r="B757" s="40"/>
      <c r="C757" s="41"/>
      <c r="D757" s="232" t="s">
        <v>177</v>
      </c>
      <c r="E757" s="41"/>
      <c r="F757" s="233" t="s">
        <v>947</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177</v>
      </c>
      <c r="AU757" s="18" t="s">
        <v>87</v>
      </c>
    </row>
    <row r="758" s="2" customFormat="1">
      <c r="A758" s="39"/>
      <c r="B758" s="40"/>
      <c r="C758" s="41"/>
      <c r="D758" s="232" t="s">
        <v>179</v>
      </c>
      <c r="E758" s="41"/>
      <c r="F758" s="236" t="s">
        <v>934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179</v>
      </c>
      <c r="AU758" s="18" t="s">
        <v>87</v>
      </c>
    </row>
    <row r="759" s="2" customFormat="1" ht="24" customHeight="1">
      <c r="A759" s="39"/>
      <c r="B759" s="40"/>
      <c r="C759" s="269" t="s">
        <v>962</v>
      </c>
      <c r="D759" s="269" t="s">
        <v>297</v>
      </c>
      <c r="E759" s="270" t="s">
        <v>949</v>
      </c>
      <c r="F759" s="271" t="s">
        <v>950</v>
      </c>
      <c r="G759" s="272" t="s">
        <v>291</v>
      </c>
      <c r="H759" s="273">
        <v>1</v>
      </c>
      <c r="I759" s="274"/>
      <c r="J759" s="275">
        <f>ROUND(I759*H759,2)</f>
        <v>0</v>
      </c>
      <c r="K759" s="271" t="s">
        <v>174</v>
      </c>
      <c r="L759" s="276"/>
      <c r="M759" s="277" t="s">
        <v>40</v>
      </c>
      <c r="N759" s="278" t="s">
        <v>48</v>
      </c>
      <c r="O759" s="85"/>
      <c r="P759" s="228">
        <f>O759*H759</f>
        <v>0</v>
      </c>
      <c r="Q759" s="228">
        <v>0.025000000000000001</v>
      </c>
      <c r="R759" s="228">
        <f>Q759*H759</f>
        <v>0.025000000000000001</v>
      </c>
      <c r="S759" s="228">
        <v>0</v>
      </c>
      <c r="T759" s="229">
        <f>S759*H759</f>
        <v>0</v>
      </c>
      <c r="U759" s="39"/>
      <c r="V759" s="39"/>
      <c r="W759" s="39"/>
      <c r="X759" s="39"/>
      <c r="Y759" s="39"/>
      <c r="Z759" s="39"/>
      <c r="AA759" s="39"/>
      <c r="AB759" s="39"/>
      <c r="AC759" s="39"/>
      <c r="AD759" s="39"/>
      <c r="AE759" s="39"/>
      <c r="AR759" s="230" t="s">
        <v>407</v>
      </c>
      <c r="AT759" s="230" t="s">
        <v>297</v>
      </c>
      <c r="AU759" s="230" t="s">
        <v>87</v>
      </c>
      <c r="AY759" s="18" t="s">
        <v>167</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301</v>
      </c>
      <c r="BM759" s="230" t="s">
        <v>951</v>
      </c>
    </row>
    <row r="760" s="2" customFormat="1">
      <c r="A760" s="39"/>
      <c r="B760" s="40"/>
      <c r="C760" s="41"/>
      <c r="D760" s="232" t="s">
        <v>177</v>
      </c>
      <c r="E760" s="41"/>
      <c r="F760" s="233" t="s">
        <v>950</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177</v>
      </c>
      <c r="AU760" s="18" t="s">
        <v>87</v>
      </c>
    </row>
    <row r="761" s="2" customFormat="1" ht="16.5" customHeight="1">
      <c r="A761" s="39"/>
      <c r="B761" s="40"/>
      <c r="C761" s="219" t="s">
        <v>966</v>
      </c>
      <c r="D761" s="219" t="s">
        <v>170</v>
      </c>
      <c r="E761" s="220" t="s">
        <v>953</v>
      </c>
      <c r="F761" s="221" t="s">
        <v>954</v>
      </c>
      <c r="G761" s="222" t="s">
        <v>291</v>
      </c>
      <c r="H761" s="223">
        <v>4</v>
      </c>
      <c r="I761" s="224"/>
      <c r="J761" s="225">
        <f>ROUND(I761*H761,2)</f>
        <v>0</v>
      </c>
      <c r="K761" s="221" t="s">
        <v>926</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301</v>
      </c>
      <c r="AT761" s="230" t="s">
        <v>170</v>
      </c>
      <c r="AU761" s="230" t="s">
        <v>87</v>
      </c>
      <c r="AY761" s="18" t="s">
        <v>167</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301</v>
      </c>
      <c r="BM761" s="230" t="s">
        <v>955</v>
      </c>
    </row>
    <row r="762" s="2" customFormat="1">
      <c r="A762" s="39"/>
      <c r="B762" s="40"/>
      <c r="C762" s="41"/>
      <c r="D762" s="232" t="s">
        <v>177</v>
      </c>
      <c r="E762" s="41"/>
      <c r="F762" s="233" t="s">
        <v>956</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177</v>
      </c>
      <c r="AU762" s="18" t="s">
        <v>87</v>
      </c>
    </row>
    <row r="763" s="2" customFormat="1">
      <c r="A763" s="39"/>
      <c r="B763" s="40"/>
      <c r="C763" s="41"/>
      <c r="D763" s="232" t="s">
        <v>179</v>
      </c>
      <c r="E763" s="41"/>
      <c r="F763" s="236" t="s">
        <v>957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179</v>
      </c>
      <c r="AU763" s="18" t="s">
        <v>87</v>
      </c>
    </row>
    <row r="764" s="2" customFormat="1" ht="16.5" customHeight="1">
      <c r="A764" s="39"/>
      <c r="B764" s="40"/>
      <c r="C764" s="269" t="s">
        <v>972</v>
      </c>
      <c r="D764" s="269" t="s">
        <v>297</v>
      </c>
      <c r="E764" s="270" t="s">
        <v>959</v>
      </c>
      <c r="F764" s="271" t="s">
        <v>960</v>
      </c>
      <c r="G764" s="272" t="s">
        <v>291</v>
      </c>
      <c r="H764" s="273">
        <v>1</v>
      </c>
      <c r="I764" s="274"/>
      <c r="J764" s="275">
        <f>ROUND(I764*H764,2)</f>
        <v>0</v>
      </c>
      <c r="K764" s="271" t="s">
        <v>174</v>
      </c>
      <c r="L764" s="276"/>
      <c r="M764" s="277" t="s">
        <v>40</v>
      </c>
      <c r="N764" s="278" t="s">
        <v>48</v>
      </c>
      <c r="O764" s="85"/>
      <c r="P764" s="228">
        <f>O764*H764</f>
        <v>0</v>
      </c>
      <c r="Q764" s="228">
        <v>0.0022000000000000001</v>
      </c>
      <c r="R764" s="228">
        <f>Q764*H764</f>
        <v>0.0022000000000000001</v>
      </c>
      <c r="S764" s="228">
        <v>0</v>
      </c>
      <c r="T764" s="229">
        <f>S764*H764</f>
        <v>0</v>
      </c>
      <c r="U764" s="39"/>
      <c r="V764" s="39"/>
      <c r="W764" s="39"/>
      <c r="X764" s="39"/>
      <c r="Y764" s="39"/>
      <c r="Z764" s="39"/>
      <c r="AA764" s="39"/>
      <c r="AB764" s="39"/>
      <c r="AC764" s="39"/>
      <c r="AD764" s="39"/>
      <c r="AE764" s="39"/>
      <c r="AR764" s="230" t="s">
        <v>407</v>
      </c>
      <c r="AT764" s="230" t="s">
        <v>297</v>
      </c>
      <c r="AU764" s="230" t="s">
        <v>87</v>
      </c>
      <c r="AY764" s="18" t="s">
        <v>167</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301</v>
      </c>
      <c r="BM764" s="230" t="s">
        <v>961</v>
      </c>
    </row>
    <row r="765" s="2" customFormat="1">
      <c r="A765" s="39"/>
      <c r="B765" s="40"/>
      <c r="C765" s="41"/>
      <c r="D765" s="232" t="s">
        <v>177</v>
      </c>
      <c r="E765" s="41"/>
      <c r="F765" s="233" t="s">
        <v>960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177</v>
      </c>
      <c r="AU765" s="18" t="s">
        <v>87</v>
      </c>
    </row>
    <row r="766" s="2" customFormat="1" ht="24" customHeight="1">
      <c r="A766" s="39"/>
      <c r="B766" s="40"/>
      <c r="C766" s="269" t="s">
        <v>977</v>
      </c>
      <c r="D766" s="269" t="s">
        <v>297</v>
      </c>
      <c r="E766" s="270" t="s">
        <v>963</v>
      </c>
      <c r="F766" s="271" t="s">
        <v>964</v>
      </c>
      <c r="G766" s="272" t="s">
        <v>291</v>
      </c>
      <c r="H766" s="273">
        <v>3</v>
      </c>
      <c r="I766" s="274"/>
      <c r="J766" s="275">
        <f>ROUND(I766*H766,2)</f>
        <v>0</v>
      </c>
      <c r="K766" s="271" t="s">
        <v>174</v>
      </c>
      <c r="L766" s="276"/>
      <c r="M766" s="277" t="s">
        <v>40</v>
      </c>
      <c r="N766" s="278" t="s">
        <v>48</v>
      </c>
      <c r="O766" s="85"/>
      <c r="P766" s="228">
        <f>O766*H766</f>
        <v>0</v>
      </c>
      <c r="Q766" s="228">
        <v>0.0011999999999999999</v>
      </c>
      <c r="R766" s="228">
        <f>Q766*H766</f>
        <v>0.0035999999999999999</v>
      </c>
      <c r="S766" s="228">
        <v>0</v>
      </c>
      <c r="T766" s="229">
        <f>S766*H766</f>
        <v>0</v>
      </c>
      <c r="U766" s="39"/>
      <c r="V766" s="39"/>
      <c r="W766" s="39"/>
      <c r="X766" s="39"/>
      <c r="Y766" s="39"/>
      <c r="Z766" s="39"/>
      <c r="AA766" s="39"/>
      <c r="AB766" s="39"/>
      <c r="AC766" s="39"/>
      <c r="AD766" s="39"/>
      <c r="AE766" s="39"/>
      <c r="AR766" s="230" t="s">
        <v>407</v>
      </c>
      <c r="AT766" s="230" t="s">
        <v>297</v>
      </c>
      <c r="AU766" s="230" t="s">
        <v>87</v>
      </c>
      <c r="AY766" s="18" t="s">
        <v>167</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301</v>
      </c>
      <c r="BM766" s="230" t="s">
        <v>965</v>
      </c>
    </row>
    <row r="767" s="2" customFormat="1">
      <c r="A767" s="39"/>
      <c r="B767" s="40"/>
      <c r="C767" s="41"/>
      <c r="D767" s="232" t="s">
        <v>177</v>
      </c>
      <c r="E767" s="41"/>
      <c r="F767" s="233" t="s">
        <v>964</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177</v>
      </c>
      <c r="AU767" s="18" t="s">
        <v>87</v>
      </c>
    </row>
    <row r="768" s="2" customFormat="1" ht="24" customHeight="1">
      <c r="A768" s="39"/>
      <c r="B768" s="40"/>
      <c r="C768" s="219" t="s">
        <v>982</v>
      </c>
      <c r="D768" s="219" t="s">
        <v>170</v>
      </c>
      <c r="E768" s="220" t="s">
        <v>967</v>
      </c>
      <c r="F768" s="221" t="s">
        <v>968</v>
      </c>
      <c r="G768" s="222" t="s">
        <v>291</v>
      </c>
      <c r="H768" s="223">
        <v>2</v>
      </c>
      <c r="I768" s="224"/>
      <c r="J768" s="225">
        <f>ROUND(I768*H768,2)</f>
        <v>0</v>
      </c>
      <c r="K768" s="221" t="s">
        <v>174</v>
      </c>
      <c r="L768" s="45"/>
      <c r="M768" s="226" t="s">
        <v>40</v>
      </c>
      <c r="N768" s="227" t="s">
        <v>48</v>
      </c>
      <c r="O768" s="85"/>
      <c r="P768" s="228">
        <f>O768*H768</f>
        <v>0</v>
      </c>
      <c r="Q768" s="228">
        <v>0</v>
      </c>
      <c r="R768" s="228">
        <f>Q768*H768</f>
        <v>0</v>
      </c>
      <c r="S768" s="228">
        <v>0</v>
      </c>
      <c r="T768" s="229">
        <f>S768*H768</f>
        <v>0</v>
      </c>
      <c r="U768" s="39"/>
      <c r="V768" s="39"/>
      <c r="W768" s="39"/>
      <c r="X768" s="39"/>
      <c r="Y768" s="39"/>
      <c r="Z768" s="39"/>
      <c r="AA768" s="39"/>
      <c r="AB768" s="39"/>
      <c r="AC768" s="39"/>
      <c r="AD768" s="39"/>
      <c r="AE768" s="39"/>
      <c r="AR768" s="230" t="s">
        <v>301</v>
      </c>
      <c r="AT768" s="230" t="s">
        <v>170</v>
      </c>
      <c r="AU768" s="230" t="s">
        <v>87</v>
      </c>
      <c r="AY768" s="18" t="s">
        <v>167</v>
      </c>
      <c r="BE768" s="231">
        <f>IF(N768="základní",J768,0)</f>
        <v>0</v>
      </c>
      <c r="BF768" s="231">
        <f>IF(N768="snížená",J768,0)</f>
        <v>0</v>
      </c>
      <c r="BG768" s="231">
        <f>IF(N768="zákl. přenesená",J768,0)</f>
        <v>0</v>
      </c>
      <c r="BH768" s="231">
        <f>IF(N768="sníž. přenesená",J768,0)</f>
        <v>0</v>
      </c>
      <c r="BI768" s="231">
        <f>IF(N768="nulová",J768,0)</f>
        <v>0</v>
      </c>
      <c r="BJ768" s="18" t="s">
        <v>85</v>
      </c>
      <c r="BK768" s="231">
        <f>ROUND(I768*H768,2)</f>
        <v>0</v>
      </c>
      <c r="BL768" s="18" t="s">
        <v>301</v>
      </c>
      <c r="BM768" s="230" t="s">
        <v>969</v>
      </c>
    </row>
    <row r="769" s="2" customFormat="1">
      <c r="A769" s="39"/>
      <c r="B769" s="40"/>
      <c r="C769" s="41"/>
      <c r="D769" s="232" t="s">
        <v>177</v>
      </c>
      <c r="E769" s="41"/>
      <c r="F769" s="233" t="s">
        <v>970</v>
      </c>
      <c r="G769" s="41"/>
      <c r="H769" s="41"/>
      <c r="I769" s="137"/>
      <c r="J769" s="41"/>
      <c r="K769" s="41"/>
      <c r="L769" s="45"/>
      <c r="M769" s="234"/>
      <c r="N769" s="235"/>
      <c r="O769" s="85"/>
      <c r="P769" s="85"/>
      <c r="Q769" s="85"/>
      <c r="R769" s="85"/>
      <c r="S769" s="85"/>
      <c r="T769" s="86"/>
      <c r="U769" s="39"/>
      <c r="V769" s="39"/>
      <c r="W769" s="39"/>
      <c r="X769" s="39"/>
      <c r="Y769" s="39"/>
      <c r="Z769" s="39"/>
      <c r="AA769" s="39"/>
      <c r="AB769" s="39"/>
      <c r="AC769" s="39"/>
      <c r="AD769" s="39"/>
      <c r="AE769" s="39"/>
      <c r="AT769" s="18" t="s">
        <v>177</v>
      </c>
      <c r="AU769" s="18" t="s">
        <v>87</v>
      </c>
    </row>
    <row r="770" s="2" customFormat="1">
      <c r="A770" s="39"/>
      <c r="B770" s="40"/>
      <c r="C770" s="41"/>
      <c r="D770" s="232" t="s">
        <v>179</v>
      </c>
      <c r="E770" s="41"/>
      <c r="F770" s="236" t="s">
        <v>971</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179</v>
      </c>
      <c r="AU770" s="18" t="s">
        <v>87</v>
      </c>
    </row>
    <row r="771" s="2" customFormat="1" ht="16.5" customHeight="1">
      <c r="A771" s="39"/>
      <c r="B771" s="40"/>
      <c r="C771" s="269" t="s">
        <v>987</v>
      </c>
      <c r="D771" s="269" t="s">
        <v>297</v>
      </c>
      <c r="E771" s="270" t="s">
        <v>973</v>
      </c>
      <c r="F771" s="271" t="s">
        <v>974</v>
      </c>
      <c r="G771" s="272" t="s">
        <v>187</v>
      </c>
      <c r="H771" s="273">
        <v>2.7000000000000002</v>
      </c>
      <c r="I771" s="274"/>
      <c r="J771" s="275">
        <f>ROUND(I771*H771,2)</f>
        <v>0</v>
      </c>
      <c r="K771" s="271" t="s">
        <v>174</v>
      </c>
      <c r="L771" s="276"/>
      <c r="M771" s="277" t="s">
        <v>40</v>
      </c>
      <c r="N771" s="278" t="s">
        <v>48</v>
      </c>
      <c r="O771" s="85"/>
      <c r="P771" s="228">
        <f>O771*H771</f>
        <v>0</v>
      </c>
      <c r="Q771" s="228">
        <v>0.0030000000000000001</v>
      </c>
      <c r="R771" s="228">
        <f>Q771*H771</f>
        <v>0.0081000000000000013</v>
      </c>
      <c r="S771" s="228">
        <v>0</v>
      </c>
      <c r="T771" s="229">
        <f>S771*H771</f>
        <v>0</v>
      </c>
      <c r="U771" s="39"/>
      <c r="V771" s="39"/>
      <c r="W771" s="39"/>
      <c r="X771" s="39"/>
      <c r="Y771" s="39"/>
      <c r="Z771" s="39"/>
      <c r="AA771" s="39"/>
      <c r="AB771" s="39"/>
      <c r="AC771" s="39"/>
      <c r="AD771" s="39"/>
      <c r="AE771" s="39"/>
      <c r="AR771" s="230" t="s">
        <v>407</v>
      </c>
      <c r="AT771" s="230" t="s">
        <v>297</v>
      </c>
      <c r="AU771" s="230" t="s">
        <v>87</v>
      </c>
      <c r="AY771" s="18" t="s">
        <v>167</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301</v>
      </c>
      <c r="BM771" s="230" t="s">
        <v>975</v>
      </c>
    </row>
    <row r="772" s="2" customFormat="1">
      <c r="A772" s="39"/>
      <c r="B772" s="40"/>
      <c r="C772" s="41"/>
      <c r="D772" s="232" t="s">
        <v>177</v>
      </c>
      <c r="E772" s="41"/>
      <c r="F772" s="233" t="s">
        <v>974</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177</v>
      </c>
      <c r="AU772" s="18" t="s">
        <v>87</v>
      </c>
    </row>
    <row r="773" s="14" customFormat="1">
      <c r="A773" s="14"/>
      <c r="B773" s="247"/>
      <c r="C773" s="248"/>
      <c r="D773" s="232" t="s">
        <v>181</v>
      </c>
      <c r="E773" s="249" t="s">
        <v>40</v>
      </c>
      <c r="F773" s="250" t="s">
        <v>976</v>
      </c>
      <c r="G773" s="248"/>
      <c r="H773" s="251">
        <v>2.7000000000000002</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181</v>
      </c>
      <c r="AU773" s="257" t="s">
        <v>87</v>
      </c>
      <c r="AV773" s="14" t="s">
        <v>87</v>
      </c>
      <c r="AW773" s="14" t="s">
        <v>38</v>
      </c>
      <c r="AX773" s="14" t="s">
        <v>77</v>
      </c>
      <c r="AY773" s="257" t="s">
        <v>167</v>
      </c>
    </row>
    <row r="774" s="15" customFormat="1">
      <c r="A774" s="15"/>
      <c r="B774" s="258"/>
      <c r="C774" s="259"/>
      <c r="D774" s="232" t="s">
        <v>181</v>
      </c>
      <c r="E774" s="260" t="s">
        <v>40</v>
      </c>
      <c r="F774" s="261" t="s">
        <v>184</v>
      </c>
      <c r="G774" s="259"/>
      <c r="H774" s="262">
        <v>2.7000000000000002</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181</v>
      </c>
      <c r="AU774" s="268" t="s">
        <v>87</v>
      </c>
      <c r="AV774" s="15" t="s">
        <v>175</v>
      </c>
      <c r="AW774" s="15" t="s">
        <v>38</v>
      </c>
      <c r="AX774" s="15" t="s">
        <v>85</v>
      </c>
      <c r="AY774" s="268" t="s">
        <v>167</v>
      </c>
    </row>
    <row r="775" s="2" customFormat="1" ht="16.5" customHeight="1">
      <c r="A775" s="39"/>
      <c r="B775" s="40"/>
      <c r="C775" s="269" t="s">
        <v>991</v>
      </c>
      <c r="D775" s="269" t="s">
        <v>297</v>
      </c>
      <c r="E775" s="270" t="s">
        <v>978</v>
      </c>
      <c r="F775" s="271" t="s">
        <v>979</v>
      </c>
      <c r="G775" s="272" t="s">
        <v>980</v>
      </c>
      <c r="H775" s="273">
        <v>2</v>
      </c>
      <c r="I775" s="274"/>
      <c r="J775" s="275">
        <f>ROUND(I775*H775,2)</f>
        <v>0</v>
      </c>
      <c r="K775" s="271" t="s">
        <v>174</v>
      </c>
      <c r="L775" s="276"/>
      <c r="M775" s="277" t="s">
        <v>40</v>
      </c>
      <c r="N775" s="278" t="s">
        <v>48</v>
      </c>
      <c r="O775" s="85"/>
      <c r="P775" s="228">
        <f>O775*H775</f>
        <v>0</v>
      </c>
      <c r="Q775" s="228">
        <v>0.00020000000000000001</v>
      </c>
      <c r="R775" s="228">
        <f>Q775*H775</f>
        <v>0.00040000000000000002</v>
      </c>
      <c r="S775" s="228">
        <v>0</v>
      </c>
      <c r="T775" s="229">
        <f>S775*H775</f>
        <v>0</v>
      </c>
      <c r="U775" s="39"/>
      <c r="V775" s="39"/>
      <c r="W775" s="39"/>
      <c r="X775" s="39"/>
      <c r="Y775" s="39"/>
      <c r="Z775" s="39"/>
      <c r="AA775" s="39"/>
      <c r="AB775" s="39"/>
      <c r="AC775" s="39"/>
      <c r="AD775" s="39"/>
      <c r="AE775" s="39"/>
      <c r="AR775" s="230" t="s">
        <v>407</v>
      </c>
      <c r="AT775" s="230" t="s">
        <v>297</v>
      </c>
      <c r="AU775" s="230" t="s">
        <v>87</v>
      </c>
      <c r="AY775" s="18" t="s">
        <v>167</v>
      </c>
      <c r="BE775" s="231">
        <f>IF(N775="základní",J775,0)</f>
        <v>0</v>
      </c>
      <c r="BF775" s="231">
        <f>IF(N775="snížená",J775,0)</f>
        <v>0</v>
      </c>
      <c r="BG775" s="231">
        <f>IF(N775="zákl. přenesená",J775,0)</f>
        <v>0</v>
      </c>
      <c r="BH775" s="231">
        <f>IF(N775="sníž. přenesená",J775,0)</f>
        <v>0</v>
      </c>
      <c r="BI775" s="231">
        <f>IF(N775="nulová",J775,0)</f>
        <v>0</v>
      </c>
      <c r="BJ775" s="18" t="s">
        <v>85</v>
      </c>
      <c r="BK775" s="231">
        <f>ROUND(I775*H775,2)</f>
        <v>0</v>
      </c>
      <c r="BL775" s="18" t="s">
        <v>301</v>
      </c>
      <c r="BM775" s="230" t="s">
        <v>981</v>
      </c>
    </row>
    <row r="776" s="2" customFormat="1">
      <c r="A776" s="39"/>
      <c r="B776" s="40"/>
      <c r="C776" s="41"/>
      <c r="D776" s="232" t="s">
        <v>177</v>
      </c>
      <c r="E776" s="41"/>
      <c r="F776" s="233" t="s">
        <v>979</v>
      </c>
      <c r="G776" s="41"/>
      <c r="H776" s="41"/>
      <c r="I776" s="137"/>
      <c r="J776" s="41"/>
      <c r="K776" s="41"/>
      <c r="L776" s="45"/>
      <c r="M776" s="234"/>
      <c r="N776" s="235"/>
      <c r="O776" s="85"/>
      <c r="P776" s="85"/>
      <c r="Q776" s="85"/>
      <c r="R776" s="85"/>
      <c r="S776" s="85"/>
      <c r="T776" s="86"/>
      <c r="U776" s="39"/>
      <c r="V776" s="39"/>
      <c r="W776" s="39"/>
      <c r="X776" s="39"/>
      <c r="Y776" s="39"/>
      <c r="Z776" s="39"/>
      <c r="AA776" s="39"/>
      <c r="AB776" s="39"/>
      <c r="AC776" s="39"/>
      <c r="AD776" s="39"/>
      <c r="AE776" s="39"/>
      <c r="AT776" s="18" t="s">
        <v>177</v>
      </c>
      <c r="AU776" s="18" t="s">
        <v>87</v>
      </c>
    </row>
    <row r="777" s="2" customFormat="1" ht="24" customHeight="1">
      <c r="A777" s="39"/>
      <c r="B777" s="40"/>
      <c r="C777" s="219" t="s">
        <v>997</v>
      </c>
      <c r="D777" s="219" t="s">
        <v>170</v>
      </c>
      <c r="E777" s="220" t="s">
        <v>983</v>
      </c>
      <c r="F777" s="221" t="s">
        <v>984</v>
      </c>
      <c r="G777" s="222" t="s">
        <v>291</v>
      </c>
      <c r="H777" s="223">
        <v>3</v>
      </c>
      <c r="I777" s="224"/>
      <c r="J777" s="225">
        <f>ROUND(I777*H777,2)</f>
        <v>0</v>
      </c>
      <c r="K777" s="221" t="s">
        <v>174</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301</v>
      </c>
      <c r="AT777" s="230" t="s">
        <v>170</v>
      </c>
      <c r="AU777" s="230" t="s">
        <v>87</v>
      </c>
      <c r="AY777" s="18" t="s">
        <v>167</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301</v>
      </c>
      <c r="BM777" s="230" t="s">
        <v>985</v>
      </c>
    </row>
    <row r="778" s="2" customFormat="1">
      <c r="A778" s="39"/>
      <c r="B778" s="40"/>
      <c r="C778" s="41"/>
      <c r="D778" s="232" t="s">
        <v>177</v>
      </c>
      <c r="E778" s="41"/>
      <c r="F778" s="233" t="s">
        <v>986</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177</v>
      </c>
      <c r="AU778" s="18" t="s">
        <v>87</v>
      </c>
    </row>
    <row r="779" s="2" customFormat="1">
      <c r="A779" s="39"/>
      <c r="B779" s="40"/>
      <c r="C779" s="41"/>
      <c r="D779" s="232" t="s">
        <v>179</v>
      </c>
      <c r="E779" s="41"/>
      <c r="F779" s="236" t="s">
        <v>971</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179</v>
      </c>
      <c r="AU779" s="18" t="s">
        <v>87</v>
      </c>
    </row>
    <row r="780" s="2" customFormat="1" ht="24" customHeight="1">
      <c r="A780" s="39"/>
      <c r="B780" s="40"/>
      <c r="C780" s="269" t="s">
        <v>1003</v>
      </c>
      <c r="D780" s="269" t="s">
        <v>297</v>
      </c>
      <c r="E780" s="270" t="s">
        <v>988</v>
      </c>
      <c r="F780" s="271" t="s">
        <v>989</v>
      </c>
      <c r="G780" s="272" t="s">
        <v>291</v>
      </c>
      <c r="H780" s="273">
        <v>3</v>
      </c>
      <c r="I780" s="274"/>
      <c r="J780" s="275">
        <f>ROUND(I780*H780,2)</f>
        <v>0</v>
      </c>
      <c r="K780" s="271" t="s">
        <v>174</v>
      </c>
      <c r="L780" s="276"/>
      <c r="M780" s="277" t="s">
        <v>40</v>
      </c>
      <c r="N780" s="278" t="s">
        <v>48</v>
      </c>
      <c r="O780" s="85"/>
      <c r="P780" s="228">
        <f>O780*H780</f>
        <v>0</v>
      </c>
      <c r="Q780" s="228">
        <v>0.0020300000000000001</v>
      </c>
      <c r="R780" s="228">
        <f>Q780*H780</f>
        <v>0.0060899999999999999</v>
      </c>
      <c r="S780" s="228">
        <v>0</v>
      </c>
      <c r="T780" s="229">
        <f>S780*H780</f>
        <v>0</v>
      </c>
      <c r="U780" s="39"/>
      <c r="V780" s="39"/>
      <c r="W780" s="39"/>
      <c r="X780" s="39"/>
      <c r="Y780" s="39"/>
      <c r="Z780" s="39"/>
      <c r="AA780" s="39"/>
      <c r="AB780" s="39"/>
      <c r="AC780" s="39"/>
      <c r="AD780" s="39"/>
      <c r="AE780" s="39"/>
      <c r="AR780" s="230" t="s">
        <v>407</v>
      </c>
      <c r="AT780" s="230" t="s">
        <v>297</v>
      </c>
      <c r="AU780" s="230" t="s">
        <v>87</v>
      </c>
      <c r="AY780" s="18" t="s">
        <v>167</v>
      </c>
      <c r="BE780" s="231">
        <f>IF(N780="základní",J780,0)</f>
        <v>0</v>
      </c>
      <c r="BF780" s="231">
        <f>IF(N780="snížená",J780,0)</f>
        <v>0</v>
      </c>
      <c r="BG780" s="231">
        <f>IF(N780="zákl. přenesená",J780,0)</f>
        <v>0</v>
      </c>
      <c r="BH780" s="231">
        <f>IF(N780="sníž. přenesená",J780,0)</f>
        <v>0</v>
      </c>
      <c r="BI780" s="231">
        <f>IF(N780="nulová",J780,0)</f>
        <v>0</v>
      </c>
      <c r="BJ780" s="18" t="s">
        <v>85</v>
      </c>
      <c r="BK780" s="231">
        <f>ROUND(I780*H780,2)</f>
        <v>0</v>
      </c>
      <c r="BL780" s="18" t="s">
        <v>301</v>
      </c>
      <c r="BM780" s="230" t="s">
        <v>990</v>
      </c>
    </row>
    <row r="781" s="2" customFormat="1">
      <c r="A781" s="39"/>
      <c r="B781" s="40"/>
      <c r="C781" s="41"/>
      <c r="D781" s="232" t="s">
        <v>177</v>
      </c>
      <c r="E781" s="41"/>
      <c r="F781" s="233" t="s">
        <v>989</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177</v>
      </c>
      <c r="AU781" s="18" t="s">
        <v>87</v>
      </c>
    </row>
    <row r="782" s="2" customFormat="1" ht="36" customHeight="1">
      <c r="A782" s="39"/>
      <c r="B782" s="40"/>
      <c r="C782" s="219" t="s">
        <v>1010</v>
      </c>
      <c r="D782" s="219" t="s">
        <v>170</v>
      </c>
      <c r="E782" s="220" t="s">
        <v>1344</v>
      </c>
      <c r="F782" s="221" t="s">
        <v>993</v>
      </c>
      <c r="G782" s="222" t="s">
        <v>291</v>
      </c>
      <c r="H782" s="223">
        <v>1</v>
      </c>
      <c r="I782" s="224"/>
      <c r="J782" s="225">
        <f>ROUND(I782*H782,2)</f>
        <v>0</v>
      </c>
      <c r="K782" s="221" t="s">
        <v>174</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301</v>
      </c>
      <c r="AT782" s="230" t="s">
        <v>170</v>
      </c>
      <c r="AU782" s="230" t="s">
        <v>87</v>
      </c>
      <c r="AY782" s="18" t="s">
        <v>167</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301</v>
      </c>
      <c r="BM782" s="230" t="s">
        <v>1345</v>
      </c>
    </row>
    <row r="783" s="2" customFormat="1">
      <c r="A783" s="39"/>
      <c r="B783" s="40"/>
      <c r="C783" s="41"/>
      <c r="D783" s="232" t="s">
        <v>177</v>
      </c>
      <c r="E783" s="41"/>
      <c r="F783" s="233" t="s">
        <v>995</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177</v>
      </c>
      <c r="AU783" s="18" t="s">
        <v>87</v>
      </c>
    </row>
    <row r="784" s="2" customFormat="1">
      <c r="A784" s="39"/>
      <c r="B784" s="40"/>
      <c r="C784" s="41"/>
      <c r="D784" s="232" t="s">
        <v>179</v>
      </c>
      <c r="E784" s="41"/>
      <c r="F784" s="236" t="s">
        <v>996</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179</v>
      </c>
      <c r="AU784" s="18" t="s">
        <v>87</v>
      </c>
    </row>
    <row r="785" s="2" customFormat="1" ht="24" customHeight="1">
      <c r="A785" s="39"/>
      <c r="B785" s="40"/>
      <c r="C785" s="219" t="s">
        <v>1014</v>
      </c>
      <c r="D785" s="219" t="s">
        <v>170</v>
      </c>
      <c r="E785" s="220" t="s">
        <v>998</v>
      </c>
      <c r="F785" s="221" t="s">
        <v>999</v>
      </c>
      <c r="G785" s="222" t="s">
        <v>398</v>
      </c>
      <c r="H785" s="223">
        <v>0.35599999999999998</v>
      </c>
      <c r="I785" s="224"/>
      <c r="J785" s="225">
        <f>ROUND(I785*H785,2)</f>
        <v>0</v>
      </c>
      <c r="K785" s="221" t="s">
        <v>174</v>
      </c>
      <c r="L785" s="45"/>
      <c r="M785" s="226" t="s">
        <v>40</v>
      </c>
      <c r="N785" s="227" t="s">
        <v>48</v>
      </c>
      <c r="O785" s="85"/>
      <c r="P785" s="228">
        <f>O785*H785</f>
        <v>0</v>
      </c>
      <c r="Q785" s="228">
        <v>0</v>
      </c>
      <c r="R785" s="228">
        <f>Q785*H785</f>
        <v>0</v>
      </c>
      <c r="S785" s="228">
        <v>0</v>
      </c>
      <c r="T785" s="229">
        <f>S785*H785</f>
        <v>0</v>
      </c>
      <c r="U785" s="39"/>
      <c r="V785" s="39"/>
      <c r="W785" s="39"/>
      <c r="X785" s="39"/>
      <c r="Y785" s="39"/>
      <c r="Z785" s="39"/>
      <c r="AA785" s="39"/>
      <c r="AB785" s="39"/>
      <c r="AC785" s="39"/>
      <c r="AD785" s="39"/>
      <c r="AE785" s="39"/>
      <c r="AR785" s="230" t="s">
        <v>301</v>
      </c>
      <c r="AT785" s="230" t="s">
        <v>170</v>
      </c>
      <c r="AU785" s="230" t="s">
        <v>87</v>
      </c>
      <c r="AY785" s="18" t="s">
        <v>167</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301</v>
      </c>
      <c r="BM785" s="230" t="s">
        <v>1000</v>
      </c>
    </row>
    <row r="786" s="2" customFormat="1">
      <c r="A786" s="39"/>
      <c r="B786" s="40"/>
      <c r="C786" s="41"/>
      <c r="D786" s="232" t="s">
        <v>177</v>
      </c>
      <c r="E786" s="41"/>
      <c r="F786" s="233" t="s">
        <v>1001</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177</v>
      </c>
      <c r="AU786" s="18" t="s">
        <v>87</v>
      </c>
    </row>
    <row r="787" s="2" customFormat="1">
      <c r="A787" s="39"/>
      <c r="B787" s="40"/>
      <c r="C787" s="41"/>
      <c r="D787" s="232" t="s">
        <v>179</v>
      </c>
      <c r="E787" s="41"/>
      <c r="F787" s="236" t="s">
        <v>1002</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179</v>
      </c>
      <c r="AU787" s="18" t="s">
        <v>87</v>
      </c>
    </row>
    <row r="788" s="2" customFormat="1" ht="24" customHeight="1">
      <c r="A788" s="39"/>
      <c r="B788" s="40"/>
      <c r="C788" s="219" t="s">
        <v>1018</v>
      </c>
      <c r="D788" s="219" t="s">
        <v>170</v>
      </c>
      <c r="E788" s="220" t="s">
        <v>1004</v>
      </c>
      <c r="F788" s="221" t="s">
        <v>1005</v>
      </c>
      <c r="G788" s="222" t="s">
        <v>398</v>
      </c>
      <c r="H788" s="223">
        <v>0.35599999999999998</v>
      </c>
      <c r="I788" s="224"/>
      <c r="J788" s="225">
        <f>ROUND(I788*H788,2)</f>
        <v>0</v>
      </c>
      <c r="K788" s="221" t="s">
        <v>174</v>
      </c>
      <c r="L788" s="45"/>
      <c r="M788" s="226" t="s">
        <v>40</v>
      </c>
      <c r="N788" s="227" t="s">
        <v>48</v>
      </c>
      <c r="O788" s="85"/>
      <c r="P788" s="228">
        <f>O788*H788</f>
        <v>0</v>
      </c>
      <c r="Q788" s="228">
        <v>0</v>
      </c>
      <c r="R788" s="228">
        <f>Q788*H788</f>
        <v>0</v>
      </c>
      <c r="S788" s="228">
        <v>0</v>
      </c>
      <c r="T788" s="229">
        <f>S788*H788</f>
        <v>0</v>
      </c>
      <c r="U788" s="39"/>
      <c r="V788" s="39"/>
      <c r="W788" s="39"/>
      <c r="X788" s="39"/>
      <c r="Y788" s="39"/>
      <c r="Z788" s="39"/>
      <c r="AA788" s="39"/>
      <c r="AB788" s="39"/>
      <c r="AC788" s="39"/>
      <c r="AD788" s="39"/>
      <c r="AE788" s="39"/>
      <c r="AR788" s="230" t="s">
        <v>301</v>
      </c>
      <c r="AT788" s="230" t="s">
        <v>170</v>
      </c>
      <c r="AU788" s="230" t="s">
        <v>87</v>
      </c>
      <c r="AY788" s="18" t="s">
        <v>167</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301</v>
      </c>
      <c r="BM788" s="230" t="s">
        <v>1006</v>
      </c>
    </row>
    <row r="789" s="2" customFormat="1">
      <c r="A789" s="39"/>
      <c r="B789" s="40"/>
      <c r="C789" s="41"/>
      <c r="D789" s="232" t="s">
        <v>177</v>
      </c>
      <c r="E789" s="41"/>
      <c r="F789" s="233" t="s">
        <v>1007</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177</v>
      </c>
      <c r="AU789" s="18" t="s">
        <v>87</v>
      </c>
    </row>
    <row r="790" s="2" customFormat="1">
      <c r="A790" s="39"/>
      <c r="B790" s="40"/>
      <c r="C790" s="41"/>
      <c r="D790" s="232" t="s">
        <v>179</v>
      </c>
      <c r="E790" s="41"/>
      <c r="F790" s="236" t="s">
        <v>1002</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179</v>
      </c>
      <c r="AU790" s="18" t="s">
        <v>87</v>
      </c>
    </row>
    <row r="791" s="12" customFormat="1" ht="22.8" customHeight="1">
      <c r="A791" s="12"/>
      <c r="B791" s="203"/>
      <c r="C791" s="204"/>
      <c r="D791" s="205" t="s">
        <v>76</v>
      </c>
      <c r="E791" s="217" t="s">
        <v>1008</v>
      </c>
      <c r="F791" s="217" t="s">
        <v>1009</v>
      </c>
      <c r="G791" s="204"/>
      <c r="H791" s="204"/>
      <c r="I791" s="207"/>
      <c r="J791" s="218">
        <f>BK791</f>
        <v>0</v>
      </c>
      <c r="K791" s="204"/>
      <c r="L791" s="209"/>
      <c r="M791" s="210"/>
      <c r="N791" s="211"/>
      <c r="O791" s="211"/>
      <c r="P791" s="212">
        <f>SUM(P792:P798)</f>
        <v>0</v>
      </c>
      <c r="Q791" s="211"/>
      <c r="R791" s="212">
        <f>SUM(R792:R798)</f>
        <v>0.010999999999999999</v>
      </c>
      <c r="S791" s="211"/>
      <c r="T791" s="213">
        <f>SUM(T792:T798)</f>
        <v>0</v>
      </c>
      <c r="U791" s="12"/>
      <c r="V791" s="12"/>
      <c r="W791" s="12"/>
      <c r="X791" s="12"/>
      <c r="Y791" s="12"/>
      <c r="Z791" s="12"/>
      <c r="AA791" s="12"/>
      <c r="AB791" s="12"/>
      <c r="AC791" s="12"/>
      <c r="AD791" s="12"/>
      <c r="AE791" s="12"/>
      <c r="AR791" s="214" t="s">
        <v>87</v>
      </c>
      <c r="AT791" s="215" t="s">
        <v>76</v>
      </c>
      <c r="AU791" s="215" t="s">
        <v>85</v>
      </c>
      <c r="AY791" s="214" t="s">
        <v>167</v>
      </c>
      <c r="BK791" s="216">
        <f>SUM(BK792:BK798)</f>
        <v>0</v>
      </c>
    </row>
    <row r="792" s="2" customFormat="1" ht="16.5" customHeight="1">
      <c r="A792" s="39"/>
      <c r="B792" s="40"/>
      <c r="C792" s="219" t="s">
        <v>1026</v>
      </c>
      <c r="D792" s="219" t="s">
        <v>170</v>
      </c>
      <c r="E792" s="220" t="s">
        <v>1011</v>
      </c>
      <c r="F792" s="221" t="s">
        <v>1012</v>
      </c>
      <c r="G792" s="222" t="s">
        <v>291</v>
      </c>
      <c r="H792" s="223">
        <v>2</v>
      </c>
      <c r="I792" s="224"/>
      <c r="J792" s="225">
        <f>ROUND(I792*H792,2)</f>
        <v>0</v>
      </c>
      <c r="K792" s="221" t="s">
        <v>458</v>
      </c>
      <c r="L792" s="45"/>
      <c r="M792" s="226" t="s">
        <v>40</v>
      </c>
      <c r="N792" s="227" t="s">
        <v>48</v>
      </c>
      <c r="O792" s="85"/>
      <c r="P792" s="228">
        <f>O792*H792</f>
        <v>0</v>
      </c>
      <c r="Q792" s="228">
        <v>0</v>
      </c>
      <c r="R792" s="228">
        <f>Q792*H792</f>
        <v>0</v>
      </c>
      <c r="S792" s="228">
        <v>0</v>
      </c>
      <c r="T792" s="229">
        <f>S792*H792</f>
        <v>0</v>
      </c>
      <c r="U792" s="39"/>
      <c r="V792" s="39"/>
      <c r="W792" s="39"/>
      <c r="X792" s="39"/>
      <c r="Y792" s="39"/>
      <c r="Z792" s="39"/>
      <c r="AA792" s="39"/>
      <c r="AB792" s="39"/>
      <c r="AC792" s="39"/>
      <c r="AD792" s="39"/>
      <c r="AE792" s="39"/>
      <c r="AR792" s="230" t="s">
        <v>301</v>
      </c>
      <c r="AT792" s="230" t="s">
        <v>170</v>
      </c>
      <c r="AU792" s="230" t="s">
        <v>87</v>
      </c>
      <c r="AY792" s="18" t="s">
        <v>167</v>
      </c>
      <c r="BE792" s="231">
        <f>IF(N792="základní",J792,0)</f>
        <v>0</v>
      </c>
      <c r="BF792" s="231">
        <f>IF(N792="snížená",J792,0)</f>
        <v>0</v>
      </c>
      <c r="BG792" s="231">
        <f>IF(N792="zákl. přenesená",J792,0)</f>
        <v>0</v>
      </c>
      <c r="BH792" s="231">
        <f>IF(N792="sníž. přenesená",J792,0)</f>
        <v>0</v>
      </c>
      <c r="BI792" s="231">
        <f>IF(N792="nulová",J792,0)</f>
        <v>0</v>
      </c>
      <c r="BJ792" s="18" t="s">
        <v>85</v>
      </c>
      <c r="BK792" s="231">
        <f>ROUND(I792*H792,2)</f>
        <v>0</v>
      </c>
      <c r="BL792" s="18" t="s">
        <v>301</v>
      </c>
      <c r="BM792" s="230" t="s">
        <v>1346</v>
      </c>
    </row>
    <row r="793" s="2" customFormat="1">
      <c r="A793" s="39"/>
      <c r="B793" s="40"/>
      <c r="C793" s="41"/>
      <c r="D793" s="232" t="s">
        <v>177</v>
      </c>
      <c r="E793" s="41"/>
      <c r="F793" s="233" t="s">
        <v>1012</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177</v>
      </c>
      <c r="AU793" s="18" t="s">
        <v>87</v>
      </c>
    </row>
    <row r="794" s="2" customFormat="1" ht="16.5" customHeight="1">
      <c r="A794" s="39"/>
      <c r="B794" s="40"/>
      <c r="C794" s="269" t="s">
        <v>1032</v>
      </c>
      <c r="D794" s="269" t="s">
        <v>297</v>
      </c>
      <c r="E794" s="270" t="s">
        <v>1015</v>
      </c>
      <c r="F794" s="271" t="s">
        <v>1016</v>
      </c>
      <c r="G794" s="272" t="s">
        <v>291</v>
      </c>
      <c r="H794" s="273">
        <v>2</v>
      </c>
      <c r="I794" s="274"/>
      <c r="J794" s="275">
        <f>ROUND(I794*H794,2)</f>
        <v>0</v>
      </c>
      <c r="K794" s="271" t="s">
        <v>458</v>
      </c>
      <c r="L794" s="276"/>
      <c r="M794" s="277" t="s">
        <v>40</v>
      </c>
      <c r="N794" s="278" t="s">
        <v>48</v>
      </c>
      <c r="O794" s="85"/>
      <c r="P794" s="228">
        <f>O794*H794</f>
        <v>0</v>
      </c>
      <c r="Q794" s="228">
        <v>0.0054999999999999997</v>
      </c>
      <c r="R794" s="228">
        <f>Q794*H794</f>
        <v>0.010999999999999999</v>
      </c>
      <c r="S794" s="228">
        <v>0</v>
      </c>
      <c r="T794" s="229">
        <f>S794*H794</f>
        <v>0</v>
      </c>
      <c r="U794" s="39"/>
      <c r="V794" s="39"/>
      <c r="W794" s="39"/>
      <c r="X794" s="39"/>
      <c r="Y794" s="39"/>
      <c r="Z794" s="39"/>
      <c r="AA794" s="39"/>
      <c r="AB794" s="39"/>
      <c r="AC794" s="39"/>
      <c r="AD794" s="39"/>
      <c r="AE794" s="39"/>
      <c r="AR794" s="230" t="s">
        <v>407</v>
      </c>
      <c r="AT794" s="230" t="s">
        <v>297</v>
      </c>
      <c r="AU794" s="230" t="s">
        <v>87</v>
      </c>
      <c r="AY794" s="18" t="s">
        <v>167</v>
      </c>
      <c r="BE794" s="231">
        <f>IF(N794="základní",J794,0)</f>
        <v>0</v>
      </c>
      <c r="BF794" s="231">
        <f>IF(N794="snížená",J794,0)</f>
        <v>0</v>
      </c>
      <c r="BG794" s="231">
        <f>IF(N794="zákl. přenesená",J794,0)</f>
        <v>0</v>
      </c>
      <c r="BH794" s="231">
        <f>IF(N794="sníž. přenesená",J794,0)</f>
        <v>0</v>
      </c>
      <c r="BI794" s="231">
        <f>IF(N794="nulová",J794,0)</f>
        <v>0</v>
      </c>
      <c r="BJ794" s="18" t="s">
        <v>85</v>
      </c>
      <c r="BK794" s="231">
        <f>ROUND(I794*H794,2)</f>
        <v>0</v>
      </c>
      <c r="BL794" s="18" t="s">
        <v>301</v>
      </c>
      <c r="BM794" s="230" t="s">
        <v>1347</v>
      </c>
    </row>
    <row r="795" s="2" customFormat="1">
      <c r="A795" s="39"/>
      <c r="B795" s="40"/>
      <c r="C795" s="41"/>
      <c r="D795" s="232" t="s">
        <v>177</v>
      </c>
      <c r="E795" s="41"/>
      <c r="F795" s="233" t="s">
        <v>1016</v>
      </c>
      <c r="G795" s="41"/>
      <c r="H795" s="41"/>
      <c r="I795" s="137"/>
      <c r="J795" s="41"/>
      <c r="K795" s="41"/>
      <c r="L795" s="45"/>
      <c r="M795" s="234"/>
      <c r="N795" s="235"/>
      <c r="O795" s="85"/>
      <c r="P795" s="85"/>
      <c r="Q795" s="85"/>
      <c r="R795" s="85"/>
      <c r="S795" s="85"/>
      <c r="T795" s="86"/>
      <c r="U795" s="39"/>
      <c r="V795" s="39"/>
      <c r="W795" s="39"/>
      <c r="X795" s="39"/>
      <c r="Y795" s="39"/>
      <c r="Z795" s="39"/>
      <c r="AA795" s="39"/>
      <c r="AB795" s="39"/>
      <c r="AC795" s="39"/>
      <c r="AD795" s="39"/>
      <c r="AE795" s="39"/>
      <c r="AT795" s="18" t="s">
        <v>177</v>
      </c>
      <c r="AU795" s="18" t="s">
        <v>87</v>
      </c>
    </row>
    <row r="796" s="2" customFormat="1" ht="24" customHeight="1">
      <c r="A796" s="39"/>
      <c r="B796" s="40"/>
      <c r="C796" s="219" t="s">
        <v>1038</v>
      </c>
      <c r="D796" s="219" t="s">
        <v>170</v>
      </c>
      <c r="E796" s="220" t="s">
        <v>1019</v>
      </c>
      <c r="F796" s="221" t="s">
        <v>1020</v>
      </c>
      <c r="G796" s="222" t="s">
        <v>398</v>
      </c>
      <c r="H796" s="223">
        <v>0.010999999999999999</v>
      </c>
      <c r="I796" s="224"/>
      <c r="J796" s="225">
        <f>ROUND(I796*H796,2)</f>
        <v>0</v>
      </c>
      <c r="K796" s="221" t="s">
        <v>458</v>
      </c>
      <c r="L796" s="45"/>
      <c r="M796" s="226" t="s">
        <v>40</v>
      </c>
      <c r="N796" s="227" t="s">
        <v>48</v>
      </c>
      <c r="O796" s="85"/>
      <c r="P796" s="228">
        <f>O796*H796</f>
        <v>0</v>
      </c>
      <c r="Q796" s="228">
        <v>0</v>
      </c>
      <c r="R796" s="228">
        <f>Q796*H796</f>
        <v>0</v>
      </c>
      <c r="S796" s="228">
        <v>0</v>
      </c>
      <c r="T796" s="229">
        <f>S796*H796</f>
        <v>0</v>
      </c>
      <c r="U796" s="39"/>
      <c r="V796" s="39"/>
      <c r="W796" s="39"/>
      <c r="X796" s="39"/>
      <c r="Y796" s="39"/>
      <c r="Z796" s="39"/>
      <c r="AA796" s="39"/>
      <c r="AB796" s="39"/>
      <c r="AC796" s="39"/>
      <c r="AD796" s="39"/>
      <c r="AE796" s="39"/>
      <c r="AR796" s="230" t="s">
        <v>301</v>
      </c>
      <c r="AT796" s="230" t="s">
        <v>170</v>
      </c>
      <c r="AU796" s="230" t="s">
        <v>87</v>
      </c>
      <c r="AY796" s="18" t="s">
        <v>167</v>
      </c>
      <c r="BE796" s="231">
        <f>IF(N796="základní",J796,0)</f>
        <v>0</v>
      </c>
      <c r="BF796" s="231">
        <f>IF(N796="snížená",J796,0)</f>
        <v>0</v>
      </c>
      <c r="BG796" s="231">
        <f>IF(N796="zákl. přenesená",J796,0)</f>
        <v>0</v>
      </c>
      <c r="BH796" s="231">
        <f>IF(N796="sníž. přenesená",J796,0)</f>
        <v>0</v>
      </c>
      <c r="BI796" s="231">
        <f>IF(N796="nulová",J796,0)</f>
        <v>0</v>
      </c>
      <c r="BJ796" s="18" t="s">
        <v>85</v>
      </c>
      <c r="BK796" s="231">
        <f>ROUND(I796*H796,2)</f>
        <v>0</v>
      </c>
      <c r="BL796" s="18" t="s">
        <v>301</v>
      </c>
      <c r="BM796" s="230" t="s">
        <v>1348</v>
      </c>
    </row>
    <row r="797" s="2" customFormat="1">
      <c r="A797" s="39"/>
      <c r="B797" s="40"/>
      <c r="C797" s="41"/>
      <c r="D797" s="232" t="s">
        <v>177</v>
      </c>
      <c r="E797" s="41"/>
      <c r="F797" s="233" t="s">
        <v>1022</v>
      </c>
      <c r="G797" s="41"/>
      <c r="H797" s="41"/>
      <c r="I797" s="137"/>
      <c r="J797" s="41"/>
      <c r="K797" s="41"/>
      <c r="L797" s="45"/>
      <c r="M797" s="234"/>
      <c r="N797" s="235"/>
      <c r="O797" s="85"/>
      <c r="P797" s="85"/>
      <c r="Q797" s="85"/>
      <c r="R797" s="85"/>
      <c r="S797" s="85"/>
      <c r="T797" s="86"/>
      <c r="U797" s="39"/>
      <c r="V797" s="39"/>
      <c r="W797" s="39"/>
      <c r="X797" s="39"/>
      <c r="Y797" s="39"/>
      <c r="Z797" s="39"/>
      <c r="AA797" s="39"/>
      <c r="AB797" s="39"/>
      <c r="AC797" s="39"/>
      <c r="AD797" s="39"/>
      <c r="AE797" s="39"/>
      <c r="AT797" s="18" t="s">
        <v>177</v>
      </c>
      <c r="AU797" s="18" t="s">
        <v>87</v>
      </c>
    </row>
    <row r="798" s="2" customFormat="1">
      <c r="A798" s="39"/>
      <c r="B798" s="40"/>
      <c r="C798" s="41"/>
      <c r="D798" s="232" t="s">
        <v>179</v>
      </c>
      <c r="E798" s="41"/>
      <c r="F798" s="236" t="s">
        <v>1023</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179</v>
      </c>
      <c r="AU798" s="18" t="s">
        <v>87</v>
      </c>
    </row>
    <row r="799" s="12" customFormat="1" ht="22.8" customHeight="1">
      <c r="A799" s="12"/>
      <c r="B799" s="203"/>
      <c r="C799" s="204"/>
      <c r="D799" s="205" t="s">
        <v>76</v>
      </c>
      <c r="E799" s="217" t="s">
        <v>1024</v>
      </c>
      <c r="F799" s="217" t="s">
        <v>1025</v>
      </c>
      <c r="G799" s="204"/>
      <c r="H799" s="204"/>
      <c r="I799" s="207"/>
      <c r="J799" s="218">
        <f>BK799</f>
        <v>0</v>
      </c>
      <c r="K799" s="204"/>
      <c r="L799" s="209"/>
      <c r="M799" s="210"/>
      <c r="N799" s="211"/>
      <c r="O799" s="211"/>
      <c r="P799" s="212">
        <f>SUM(P800:P875)</f>
        <v>0</v>
      </c>
      <c r="Q799" s="211"/>
      <c r="R799" s="212">
        <f>SUM(R800:R875)</f>
        <v>0.67981499999999995</v>
      </c>
      <c r="S799" s="211"/>
      <c r="T799" s="213">
        <f>SUM(T800:T875)</f>
        <v>0</v>
      </c>
      <c r="U799" s="12"/>
      <c r="V799" s="12"/>
      <c r="W799" s="12"/>
      <c r="X799" s="12"/>
      <c r="Y799" s="12"/>
      <c r="Z799" s="12"/>
      <c r="AA799" s="12"/>
      <c r="AB799" s="12"/>
      <c r="AC799" s="12"/>
      <c r="AD799" s="12"/>
      <c r="AE799" s="12"/>
      <c r="AR799" s="214" t="s">
        <v>87</v>
      </c>
      <c r="AT799" s="215" t="s">
        <v>76</v>
      </c>
      <c r="AU799" s="215" t="s">
        <v>85</v>
      </c>
      <c r="AY799" s="214" t="s">
        <v>167</v>
      </c>
      <c r="BK799" s="216">
        <f>SUM(BK800:BK875)</f>
        <v>0</v>
      </c>
    </row>
    <row r="800" s="2" customFormat="1" ht="16.5" customHeight="1">
      <c r="A800" s="39"/>
      <c r="B800" s="40"/>
      <c r="C800" s="219" t="s">
        <v>1043</v>
      </c>
      <c r="D800" s="219" t="s">
        <v>170</v>
      </c>
      <c r="E800" s="220" t="s">
        <v>1027</v>
      </c>
      <c r="F800" s="221" t="s">
        <v>1028</v>
      </c>
      <c r="G800" s="222" t="s">
        <v>173</v>
      </c>
      <c r="H800" s="223">
        <v>13.380000000000001</v>
      </c>
      <c r="I800" s="224"/>
      <c r="J800" s="225">
        <f>ROUND(I800*H800,2)</f>
        <v>0</v>
      </c>
      <c r="K800" s="221" t="s">
        <v>174</v>
      </c>
      <c r="L800" s="45"/>
      <c r="M800" s="226" t="s">
        <v>40</v>
      </c>
      <c r="N800" s="227" t="s">
        <v>48</v>
      </c>
      <c r="O800" s="85"/>
      <c r="P800" s="228">
        <f>O800*H800</f>
        <v>0</v>
      </c>
      <c r="Q800" s="228">
        <v>0.012</v>
      </c>
      <c r="R800" s="228">
        <f>Q800*H800</f>
        <v>0.16056000000000001</v>
      </c>
      <c r="S800" s="228">
        <v>0</v>
      </c>
      <c r="T800" s="229">
        <f>S800*H800</f>
        <v>0</v>
      </c>
      <c r="U800" s="39"/>
      <c r="V800" s="39"/>
      <c r="W800" s="39"/>
      <c r="X800" s="39"/>
      <c r="Y800" s="39"/>
      <c r="Z800" s="39"/>
      <c r="AA800" s="39"/>
      <c r="AB800" s="39"/>
      <c r="AC800" s="39"/>
      <c r="AD800" s="39"/>
      <c r="AE800" s="39"/>
      <c r="AR800" s="230" t="s">
        <v>301</v>
      </c>
      <c r="AT800" s="230" t="s">
        <v>170</v>
      </c>
      <c r="AU800" s="230" t="s">
        <v>87</v>
      </c>
      <c r="AY800" s="18" t="s">
        <v>167</v>
      </c>
      <c r="BE800" s="231">
        <f>IF(N800="základní",J800,0)</f>
        <v>0</v>
      </c>
      <c r="BF800" s="231">
        <f>IF(N800="snížená",J800,0)</f>
        <v>0</v>
      </c>
      <c r="BG800" s="231">
        <f>IF(N800="zákl. přenesená",J800,0)</f>
        <v>0</v>
      </c>
      <c r="BH800" s="231">
        <f>IF(N800="sníž. přenesená",J800,0)</f>
        <v>0</v>
      </c>
      <c r="BI800" s="231">
        <f>IF(N800="nulová",J800,0)</f>
        <v>0</v>
      </c>
      <c r="BJ800" s="18" t="s">
        <v>85</v>
      </c>
      <c r="BK800" s="231">
        <f>ROUND(I800*H800,2)</f>
        <v>0</v>
      </c>
      <c r="BL800" s="18" t="s">
        <v>301</v>
      </c>
      <c r="BM800" s="230" t="s">
        <v>1029</v>
      </c>
    </row>
    <row r="801" s="2" customFormat="1">
      <c r="A801" s="39"/>
      <c r="B801" s="40"/>
      <c r="C801" s="41"/>
      <c r="D801" s="232" t="s">
        <v>177</v>
      </c>
      <c r="E801" s="41"/>
      <c r="F801" s="233" t="s">
        <v>1030</v>
      </c>
      <c r="G801" s="41"/>
      <c r="H801" s="41"/>
      <c r="I801" s="137"/>
      <c r="J801" s="41"/>
      <c r="K801" s="41"/>
      <c r="L801" s="45"/>
      <c r="M801" s="234"/>
      <c r="N801" s="235"/>
      <c r="O801" s="85"/>
      <c r="P801" s="85"/>
      <c r="Q801" s="85"/>
      <c r="R801" s="85"/>
      <c r="S801" s="85"/>
      <c r="T801" s="86"/>
      <c r="U801" s="39"/>
      <c r="V801" s="39"/>
      <c r="W801" s="39"/>
      <c r="X801" s="39"/>
      <c r="Y801" s="39"/>
      <c r="Z801" s="39"/>
      <c r="AA801" s="39"/>
      <c r="AB801" s="39"/>
      <c r="AC801" s="39"/>
      <c r="AD801" s="39"/>
      <c r="AE801" s="39"/>
      <c r="AT801" s="18" t="s">
        <v>177</v>
      </c>
      <c r="AU801" s="18" t="s">
        <v>87</v>
      </c>
    </row>
    <row r="802" s="2" customFormat="1">
      <c r="A802" s="39"/>
      <c r="B802" s="40"/>
      <c r="C802" s="41"/>
      <c r="D802" s="232" t="s">
        <v>179</v>
      </c>
      <c r="E802" s="41"/>
      <c r="F802" s="236" t="s">
        <v>1031</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179</v>
      </c>
      <c r="AU802" s="18" t="s">
        <v>87</v>
      </c>
    </row>
    <row r="803" s="13" customFormat="1">
      <c r="A803" s="13"/>
      <c r="B803" s="237"/>
      <c r="C803" s="238"/>
      <c r="D803" s="232" t="s">
        <v>181</v>
      </c>
      <c r="E803" s="239" t="s">
        <v>40</v>
      </c>
      <c r="F803" s="240" t="s">
        <v>203</v>
      </c>
      <c r="G803" s="238"/>
      <c r="H803" s="239" t="s">
        <v>40</v>
      </c>
      <c r="I803" s="241"/>
      <c r="J803" s="238"/>
      <c r="K803" s="238"/>
      <c r="L803" s="242"/>
      <c r="M803" s="243"/>
      <c r="N803" s="244"/>
      <c r="O803" s="244"/>
      <c r="P803" s="244"/>
      <c r="Q803" s="244"/>
      <c r="R803" s="244"/>
      <c r="S803" s="244"/>
      <c r="T803" s="245"/>
      <c r="U803" s="13"/>
      <c r="V803" s="13"/>
      <c r="W803" s="13"/>
      <c r="X803" s="13"/>
      <c r="Y803" s="13"/>
      <c r="Z803" s="13"/>
      <c r="AA803" s="13"/>
      <c r="AB803" s="13"/>
      <c r="AC803" s="13"/>
      <c r="AD803" s="13"/>
      <c r="AE803" s="13"/>
      <c r="AT803" s="246" t="s">
        <v>181</v>
      </c>
      <c r="AU803" s="246" t="s">
        <v>87</v>
      </c>
      <c r="AV803" s="13" t="s">
        <v>85</v>
      </c>
      <c r="AW803" s="13" t="s">
        <v>38</v>
      </c>
      <c r="AX803" s="13" t="s">
        <v>77</v>
      </c>
      <c r="AY803" s="246" t="s">
        <v>167</v>
      </c>
    </row>
    <row r="804" s="14" customFormat="1">
      <c r="A804" s="14"/>
      <c r="B804" s="247"/>
      <c r="C804" s="248"/>
      <c r="D804" s="232" t="s">
        <v>181</v>
      </c>
      <c r="E804" s="249" t="s">
        <v>40</v>
      </c>
      <c r="F804" s="250" t="s">
        <v>1349</v>
      </c>
      <c r="G804" s="248"/>
      <c r="H804" s="251">
        <v>2.7999999999999998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181</v>
      </c>
      <c r="AU804" s="257" t="s">
        <v>87</v>
      </c>
      <c r="AV804" s="14" t="s">
        <v>87</v>
      </c>
      <c r="AW804" s="14" t="s">
        <v>38</v>
      </c>
      <c r="AX804" s="14" t="s">
        <v>77</v>
      </c>
      <c r="AY804" s="257" t="s">
        <v>167</v>
      </c>
    </row>
    <row r="805" s="13" customFormat="1">
      <c r="A805" s="13"/>
      <c r="B805" s="237"/>
      <c r="C805" s="238"/>
      <c r="D805" s="232" t="s">
        <v>181</v>
      </c>
      <c r="E805" s="239" t="s">
        <v>40</v>
      </c>
      <c r="F805" s="240" t="s">
        <v>206</v>
      </c>
      <c r="G805" s="238"/>
      <c r="H805" s="239" t="s">
        <v>40</v>
      </c>
      <c r="I805" s="241"/>
      <c r="J805" s="238"/>
      <c r="K805" s="238"/>
      <c r="L805" s="242"/>
      <c r="M805" s="243"/>
      <c r="N805" s="244"/>
      <c r="O805" s="244"/>
      <c r="P805" s="244"/>
      <c r="Q805" s="244"/>
      <c r="R805" s="244"/>
      <c r="S805" s="244"/>
      <c r="T805" s="245"/>
      <c r="U805" s="13"/>
      <c r="V805" s="13"/>
      <c r="W805" s="13"/>
      <c r="X805" s="13"/>
      <c r="Y805" s="13"/>
      <c r="Z805" s="13"/>
      <c r="AA805" s="13"/>
      <c r="AB805" s="13"/>
      <c r="AC805" s="13"/>
      <c r="AD805" s="13"/>
      <c r="AE805" s="13"/>
      <c r="AT805" s="246" t="s">
        <v>181</v>
      </c>
      <c r="AU805" s="246" t="s">
        <v>87</v>
      </c>
      <c r="AV805" s="13" t="s">
        <v>85</v>
      </c>
      <c r="AW805" s="13" t="s">
        <v>38</v>
      </c>
      <c r="AX805" s="13" t="s">
        <v>77</v>
      </c>
      <c r="AY805" s="246" t="s">
        <v>167</v>
      </c>
    </row>
    <row r="806" s="14" customFormat="1">
      <c r="A806" s="14"/>
      <c r="B806" s="247"/>
      <c r="C806" s="248"/>
      <c r="D806" s="232" t="s">
        <v>181</v>
      </c>
      <c r="E806" s="249" t="s">
        <v>40</v>
      </c>
      <c r="F806" s="250" t="s">
        <v>1317</v>
      </c>
      <c r="G806" s="248"/>
      <c r="H806" s="251">
        <v>2.25</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181</v>
      </c>
      <c r="AU806" s="257" t="s">
        <v>87</v>
      </c>
      <c r="AV806" s="14" t="s">
        <v>87</v>
      </c>
      <c r="AW806" s="14" t="s">
        <v>38</v>
      </c>
      <c r="AX806" s="14" t="s">
        <v>77</v>
      </c>
      <c r="AY806" s="257" t="s">
        <v>167</v>
      </c>
    </row>
    <row r="807" s="13" customFormat="1">
      <c r="A807" s="13"/>
      <c r="B807" s="237"/>
      <c r="C807" s="238"/>
      <c r="D807" s="232" t="s">
        <v>181</v>
      </c>
      <c r="E807" s="239" t="s">
        <v>40</v>
      </c>
      <c r="F807" s="240" t="s">
        <v>210</v>
      </c>
      <c r="G807" s="238"/>
      <c r="H807" s="239" t="s">
        <v>40</v>
      </c>
      <c r="I807" s="241"/>
      <c r="J807" s="238"/>
      <c r="K807" s="238"/>
      <c r="L807" s="242"/>
      <c r="M807" s="243"/>
      <c r="N807" s="244"/>
      <c r="O807" s="244"/>
      <c r="P807" s="244"/>
      <c r="Q807" s="244"/>
      <c r="R807" s="244"/>
      <c r="S807" s="244"/>
      <c r="T807" s="245"/>
      <c r="U807" s="13"/>
      <c r="V807" s="13"/>
      <c r="W807" s="13"/>
      <c r="X807" s="13"/>
      <c r="Y807" s="13"/>
      <c r="Z807" s="13"/>
      <c r="AA807" s="13"/>
      <c r="AB807" s="13"/>
      <c r="AC807" s="13"/>
      <c r="AD807" s="13"/>
      <c r="AE807" s="13"/>
      <c r="AT807" s="246" t="s">
        <v>181</v>
      </c>
      <c r="AU807" s="246" t="s">
        <v>87</v>
      </c>
      <c r="AV807" s="13" t="s">
        <v>85</v>
      </c>
      <c r="AW807" s="13" t="s">
        <v>38</v>
      </c>
      <c r="AX807" s="13" t="s">
        <v>77</v>
      </c>
      <c r="AY807" s="246" t="s">
        <v>167</v>
      </c>
    </row>
    <row r="808" s="14" customFormat="1">
      <c r="A808" s="14"/>
      <c r="B808" s="247"/>
      <c r="C808" s="248"/>
      <c r="D808" s="232" t="s">
        <v>181</v>
      </c>
      <c r="E808" s="249" t="s">
        <v>40</v>
      </c>
      <c r="F808" s="250" t="s">
        <v>1350</v>
      </c>
      <c r="G808" s="248"/>
      <c r="H808" s="251">
        <v>8.3300000000000001</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181</v>
      </c>
      <c r="AU808" s="257" t="s">
        <v>87</v>
      </c>
      <c r="AV808" s="14" t="s">
        <v>87</v>
      </c>
      <c r="AW808" s="14" t="s">
        <v>38</v>
      </c>
      <c r="AX808" s="14" t="s">
        <v>77</v>
      </c>
      <c r="AY808" s="257" t="s">
        <v>167</v>
      </c>
    </row>
    <row r="809" s="15" customFormat="1">
      <c r="A809" s="15"/>
      <c r="B809" s="258"/>
      <c r="C809" s="259"/>
      <c r="D809" s="232" t="s">
        <v>181</v>
      </c>
      <c r="E809" s="260" t="s">
        <v>40</v>
      </c>
      <c r="F809" s="261" t="s">
        <v>184</v>
      </c>
      <c r="G809" s="259"/>
      <c r="H809" s="262">
        <v>13.380000000000001</v>
      </c>
      <c r="I809" s="263"/>
      <c r="J809" s="259"/>
      <c r="K809" s="259"/>
      <c r="L809" s="264"/>
      <c r="M809" s="265"/>
      <c r="N809" s="266"/>
      <c r="O809" s="266"/>
      <c r="P809" s="266"/>
      <c r="Q809" s="266"/>
      <c r="R809" s="266"/>
      <c r="S809" s="266"/>
      <c r="T809" s="267"/>
      <c r="U809" s="15"/>
      <c r="V809" s="15"/>
      <c r="W809" s="15"/>
      <c r="X809" s="15"/>
      <c r="Y809" s="15"/>
      <c r="Z809" s="15"/>
      <c r="AA809" s="15"/>
      <c r="AB809" s="15"/>
      <c r="AC809" s="15"/>
      <c r="AD809" s="15"/>
      <c r="AE809" s="15"/>
      <c r="AT809" s="268" t="s">
        <v>181</v>
      </c>
      <c r="AU809" s="268" t="s">
        <v>87</v>
      </c>
      <c r="AV809" s="15" t="s">
        <v>175</v>
      </c>
      <c r="AW809" s="15" t="s">
        <v>38</v>
      </c>
      <c r="AX809" s="15" t="s">
        <v>85</v>
      </c>
      <c r="AY809" s="268" t="s">
        <v>167</v>
      </c>
    </row>
    <row r="810" s="2" customFormat="1" ht="24" customHeight="1">
      <c r="A810" s="39"/>
      <c r="B810" s="40"/>
      <c r="C810" s="219" t="s">
        <v>1048</v>
      </c>
      <c r="D810" s="219" t="s">
        <v>170</v>
      </c>
      <c r="E810" s="220" t="s">
        <v>1033</v>
      </c>
      <c r="F810" s="221" t="s">
        <v>1034</v>
      </c>
      <c r="G810" s="222" t="s">
        <v>173</v>
      </c>
      <c r="H810" s="223">
        <v>13.380000000000001</v>
      </c>
      <c r="I810" s="224"/>
      <c r="J810" s="225">
        <f>ROUND(I810*H810,2)</f>
        <v>0</v>
      </c>
      <c r="K810" s="221" t="s">
        <v>174</v>
      </c>
      <c r="L810" s="45"/>
      <c r="M810" s="226" t="s">
        <v>40</v>
      </c>
      <c r="N810" s="227" t="s">
        <v>48</v>
      </c>
      <c r="O810" s="85"/>
      <c r="P810" s="228">
        <f>O810*H810</f>
        <v>0</v>
      </c>
      <c r="Q810" s="228">
        <v>0.0054000000000000003</v>
      </c>
      <c r="R810" s="228">
        <f>Q810*H810</f>
        <v>0.072252000000000011</v>
      </c>
      <c r="S810" s="228">
        <v>0</v>
      </c>
      <c r="T810" s="229">
        <f>S810*H810</f>
        <v>0</v>
      </c>
      <c r="U810" s="39"/>
      <c r="V810" s="39"/>
      <c r="W810" s="39"/>
      <c r="X810" s="39"/>
      <c r="Y810" s="39"/>
      <c r="Z810" s="39"/>
      <c r="AA810" s="39"/>
      <c r="AB810" s="39"/>
      <c r="AC810" s="39"/>
      <c r="AD810" s="39"/>
      <c r="AE810" s="39"/>
      <c r="AR810" s="230" t="s">
        <v>301</v>
      </c>
      <c r="AT810" s="230" t="s">
        <v>170</v>
      </c>
      <c r="AU810" s="230" t="s">
        <v>87</v>
      </c>
      <c r="AY810" s="18" t="s">
        <v>167</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301</v>
      </c>
      <c r="BM810" s="230" t="s">
        <v>1035</v>
      </c>
    </row>
    <row r="811" s="2" customFormat="1">
      <c r="A811" s="39"/>
      <c r="B811" s="40"/>
      <c r="C811" s="41"/>
      <c r="D811" s="232" t="s">
        <v>177</v>
      </c>
      <c r="E811" s="41"/>
      <c r="F811" s="233" t="s">
        <v>1036</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177</v>
      </c>
      <c r="AU811" s="18" t="s">
        <v>87</v>
      </c>
    </row>
    <row r="812" s="2" customFormat="1">
      <c r="A812" s="39"/>
      <c r="B812" s="40"/>
      <c r="C812" s="41"/>
      <c r="D812" s="232" t="s">
        <v>179</v>
      </c>
      <c r="E812" s="41"/>
      <c r="F812" s="236" t="s">
        <v>1037</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179</v>
      </c>
      <c r="AU812" s="18" t="s">
        <v>87</v>
      </c>
    </row>
    <row r="813" s="13" customFormat="1">
      <c r="A813" s="13"/>
      <c r="B813" s="237"/>
      <c r="C813" s="238"/>
      <c r="D813" s="232" t="s">
        <v>181</v>
      </c>
      <c r="E813" s="239" t="s">
        <v>40</v>
      </c>
      <c r="F813" s="240" t="s">
        <v>203</v>
      </c>
      <c r="G813" s="238"/>
      <c r="H813" s="239" t="s">
        <v>40</v>
      </c>
      <c r="I813" s="241"/>
      <c r="J813" s="238"/>
      <c r="K813" s="238"/>
      <c r="L813" s="242"/>
      <c r="M813" s="243"/>
      <c r="N813" s="244"/>
      <c r="O813" s="244"/>
      <c r="P813" s="244"/>
      <c r="Q813" s="244"/>
      <c r="R813" s="244"/>
      <c r="S813" s="244"/>
      <c r="T813" s="245"/>
      <c r="U813" s="13"/>
      <c r="V813" s="13"/>
      <c r="W813" s="13"/>
      <c r="X813" s="13"/>
      <c r="Y813" s="13"/>
      <c r="Z813" s="13"/>
      <c r="AA813" s="13"/>
      <c r="AB813" s="13"/>
      <c r="AC813" s="13"/>
      <c r="AD813" s="13"/>
      <c r="AE813" s="13"/>
      <c r="AT813" s="246" t="s">
        <v>181</v>
      </c>
      <c r="AU813" s="246" t="s">
        <v>87</v>
      </c>
      <c r="AV813" s="13" t="s">
        <v>85</v>
      </c>
      <c r="AW813" s="13" t="s">
        <v>38</v>
      </c>
      <c r="AX813" s="13" t="s">
        <v>77</v>
      </c>
      <c r="AY813" s="246" t="s">
        <v>167</v>
      </c>
    </row>
    <row r="814" s="14" customFormat="1">
      <c r="A814" s="14"/>
      <c r="B814" s="247"/>
      <c r="C814" s="248"/>
      <c r="D814" s="232" t="s">
        <v>181</v>
      </c>
      <c r="E814" s="249" t="s">
        <v>40</v>
      </c>
      <c r="F814" s="250" t="s">
        <v>1349</v>
      </c>
      <c r="G814" s="248"/>
      <c r="H814" s="251">
        <v>2.7999999999999998</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181</v>
      </c>
      <c r="AU814" s="257" t="s">
        <v>87</v>
      </c>
      <c r="AV814" s="14" t="s">
        <v>87</v>
      </c>
      <c r="AW814" s="14" t="s">
        <v>38</v>
      </c>
      <c r="AX814" s="14" t="s">
        <v>77</v>
      </c>
      <c r="AY814" s="257" t="s">
        <v>167</v>
      </c>
    </row>
    <row r="815" s="13" customFormat="1">
      <c r="A815" s="13"/>
      <c r="B815" s="237"/>
      <c r="C815" s="238"/>
      <c r="D815" s="232" t="s">
        <v>181</v>
      </c>
      <c r="E815" s="239" t="s">
        <v>40</v>
      </c>
      <c r="F815" s="240" t="s">
        <v>206</v>
      </c>
      <c r="G815" s="238"/>
      <c r="H815" s="239" t="s">
        <v>40</v>
      </c>
      <c r="I815" s="241"/>
      <c r="J815" s="238"/>
      <c r="K815" s="238"/>
      <c r="L815" s="242"/>
      <c r="M815" s="243"/>
      <c r="N815" s="244"/>
      <c r="O815" s="244"/>
      <c r="P815" s="244"/>
      <c r="Q815" s="244"/>
      <c r="R815" s="244"/>
      <c r="S815" s="244"/>
      <c r="T815" s="245"/>
      <c r="U815" s="13"/>
      <c r="V815" s="13"/>
      <c r="W815" s="13"/>
      <c r="X815" s="13"/>
      <c r="Y815" s="13"/>
      <c r="Z815" s="13"/>
      <c r="AA815" s="13"/>
      <c r="AB815" s="13"/>
      <c r="AC815" s="13"/>
      <c r="AD815" s="13"/>
      <c r="AE815" s="13"/>
      <c r="AT815" s="246" t="s">
        <v>181</v>
      </c>
      <c r="AU815" s="246" t="s">
        <v>87</v>
      </c>
      <c r="AV815" s="13" t="s">
        <v>85</v>
      </c>
      <c r="AW815" s="13" t="s">
        <v>38</v>
      </c>
      <c r="AX815" s="13" t="s">
        <v>77</v>
      </c>
      <c r="AY815" s="246" t="s">
        <v>167</v>
      </c>
    </row>
    <row r="816" s="14" customFormat="1">
      <c r="A816" s="14"/>
      <c r="B816" s="247"/>
      <c r="C816" s="248"/>
      <c r="D816" s="232" t="s">
        <v>181</v>
      </c>
      <c r="E816" s="249" t="s">
        <v>40</v>
      </c>
      <c r="F816" s="250" t="s">
        <v>1317</v>
      </c>
      <c r="G816" s="248"/>
      <c r="H816" s="251">
        <v>2.25</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181</v>
      </c>
      <c r="AU816" s="257" t="s">
        <v>87</v>
      </c>
      <c r="AV816" s="14" t="s">
        <v>87</v>
      </c>
      <c r="AW816" s="14" t="s">
        <v>38</v>
      </c>
      <c r="AX816" s="14" t="s">
        <v>77</v>
      </c>
      <c r="AY816" s="257" t="s">
        <v>167</v>
      </c>
    </row>
    <row r="817" s="13" customFormat="1">
      <c r="A817" s="13"/>
      <c r="B817" s="237"/>
      <c r="C817" s="238"/>
      <c r="D817" s="232" t="s">
        <v>181</v>
      </c>
      <c r="E817" s="239" t="s">
        <v>40</v>
      </c>
      <c r="F817" s="240" t="s">
        <v>210</v>
      </c>
      <c r="G817" s="238"/>
      <c r="H817" s="239" t="s">
        <v>40</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181</v>
      </c>
      <c r="AU817" s="246" t="s">
        <v>87</v>
      </c>
      <c r="AV817" s="13" t="s">
        <v>85</v>
      </c>
      <c r="AW817" s="13" t="s">
        <v>38</v>
      </c>
      <c r="AX817" s="13" t="s">
        <v>77</v>
      </c>
      <c r="AY817" s="246" t="s">
        <v>167</v>
      </c>
    </row>
    <row r="818" s="14" customFormat="1">
      <c r="A818" s="14"/>
      <c r="B818" s="247"/>
      <c r="C818" s="248"/>
      <c r="D818" s="232" t="s">
        <v>181</v>
      </c>
      <c r="E818" s="249" t="s">
        <v>40</v>
      </c>
      <c r="F818" s="250" t="s">
        <v>1350</v>
      </c>
      <c r="G818" s="248"/>
      <c r="H818" s="251">
        <v>8.3300000000000001</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181</v>
      </c>
      <c r="AU818" s="257" t="s">
        <v>87</v>
      </c>
      <c r="AV818" s="14" t="s">
        <v>87</v>
      </c>
      <c r="AW818" s="14" t="s">
        <v>38</v>
      </c>
      <c r="AX818" s="14" t="s">
        <v>77</v>
      </c>
      <c r="AY818" s="257" t="s">
        <v>167</v>
      </c>
    </row>
    <row r="819" s="15" customFormat="1">
      <c r="A819" s="15"/>
      <c r="B819" s="258"/>
      <c r="C819" s="259"/>
      <c r="D819" s="232" t="s">
        <v>181</v>
      </c>
      <c r="E819" s="260" t="s">
        <v>40</v>
      </c>
      <c r="F819" s="261" t="s">
        <v>184</v>
      </c>
      <c r="G819" s="259"/>
      <c r="H819" s="262">
        <v>13.380000000000001</v>
      </c>
      <c r="I819" s="263"/>
      <c r="J819" s="259"/>
      <c r="K819" s="259"/>
      <c r="L819" s="264"/>
      <c r="M819" s="265"/>
      <c r="N819" s="266"/>
      <c r="O819" s="266"/>
      <c r="P819" s="266"/>
      <c r="Q819" s="266"/>
      <c r="R819" s="266"/>
      <c r="S819" s="266"/>
      <c r="T819" s="267"/>
      <c r="U819" s="15"/>
      <c r="V819" s="15"/>
      <c r="W819" s="15"/>
      <c r="X819" s="15"/>
      <c r="Y819" s="15"/>
      <c r="Z819" s="15"/>
      <c r="AA819" s="15"/>
      <c r="AB819" s="15"/>
      <c r="AC819" s="15"/>
      <c r="AD819" s="15"/>
      <c r="AE819" s="15"/>
      <c r="AT819" s="268" t="s">
        <v>181</v>
      </c>
      <c r="AU819" s="268" t="s">
        <v>87</v>
      </c>
      <c r="AV819" s="15" t="s">
        <v>175</v>
      </c>
      <c r="AW819" s="15" t="s">
        <v>38</v>
      </c>
      <c r="AX819" s="15" t="s">
        <v>85</v>
      </c>
      <c r="AY819" s="268" t="s">
        <v>167</v>
      </c>
    </row>
    <row r="820" s="2" customFormat="1" ht="24" customHeight="1">
      <c r="A820" s="39"/>
      <c r="B820" s="40"/>
      <c r="C820" s="269" t="s">
        <v>1057</v>
      </c>
      <c r="D820" s="269" t="s">
        <v>297</v>
      </c>
      <c r="E820" s="270" t="s">
        <v>1039</v>
      </c>
      <c r="F820" s="271" t="s">
        <v>1040</v>
      </c>
      <c r="G820" s="272" t="s">
        <v>173</v>
      </c>
      <c r="H820" s="273">
        <v>14.718</v>
      </c>
      <c r="I820" s="274"/>
      <c r="J820" s="275">
        <f>ROUND(I820*H820,2)</f>
        <v>0</v>
      </c>
      <c r="K820" s="271" t="s">
        <v>926</v>
      </c>
      <c r="L820" s="276"/>
      <c r="M820" s="277" t="s">
        <v>40</v>
      </c>
      <c r="N820" s="278" t="s">
        <v>48</v>
      </c>
      <c r="O820" s="85"/>
      <c r="P820" s="228">
        <f>O820*H820</f>
        <v>0</v>
      </c>
      <c r="Q820" s="228">
        <v>0.018200000000000001</v>
      </c>
      <c r="R820" s="228">
        <f>Q820*H820</f>
        <v>0.26786760000000004</v>
      </c>
      <c r="S820" s="228">
        <v>0</v>
      </c>
      <c r="T820" s="229">
        <f>S820*H820</f>
        <v>0</v>
      </c>
      <c r="U820" s="39"/>
      <c r="V820" s="39"/>
      <c r="W820" s="39"/>
      <c r="X820" s="39"/>
      <c r="Y820" s="39"/>
      <c r="Z820" s="39"/>
      <c r="AA820" s="39"/>
      <c r="AB820" s="39"/>
      <c r="AC820" s="39"/>
      <c r="AD820" s="39"/>
      <c r="AE820" s="39"/>
      <c r="AR820" s="230" t="s">
        <v>407</v>
      </c>
      <c r="AT820" s="230" t="s">
        <v>297</v>
      </c>
      <c r="AU820" s="230" t="s">
        <v>87</v>
      </c>
      <c r="AY820" s="18" t="s">
        <v>167</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301</v>
      </c>
      <c r="BM820" s="230" t="s">
        <v>1041</v>
      </c>
    </row>
    <row r="821" s="2" customFormat="1">
      <c r="A821" s="39"/>
      <c r="B821" s="40"/>
      <c r="C821" s="41"/>
      <c r="D821" s="232" t="s">
        <v>177</v>
      </c>
      <c r="E821" s="41"/>
      <c r="F821" s="233" t="s">
        <v>1040</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177</v>
      </c>
      <c r="AU821" s="18" t="s">
        <v>87</v>
      </c>
    </row>
    <row r="822" s="14" customFormat="1">
      <c r="A822" s="14"/>
      <c r="B822" s="247"/>
      <c r="C822" s="248"/>
      <c r="D822" s="232" t="s">
        <v>181</v>
      </c>
      <c r="E822" s="248"/>
      <c r="F822" s="250" t="s">
        <v>1351</v>
      </c>
      <c r="G822" s="248"/>
      <c r="H822" s="251">
        <v>14.718</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181</v>
      </c>
      <c r="AU822" s="257" t="s">
        <v>87</v>
      </c>
      <c r="AV822" s="14" t="s">
        <v>87</v>
      </c>
      <c r="AW822" s="14" t="s">
        <v>4</v>
      </c>
      <c r="AX822" s="14" t="s">
        <v>85</v>
      </c>
      <c r="AY822" s="257" t="s">
        <v>167</v>
      </c>
    </row>
    <row r="823" s="2" customFormat="1" ht="16.5" customHeight="1">
      <c r="A823" s="39"/>
      <c r="B823" s="40"/>
      <c r="C823" s="219" t="s">
        <v>1062</v>
      </c>
      <c r="D823" s="219" t="s">
        <v>170</v>
      </c>
      <c r="E823" s="220" t="s">
        <v>1044</v>
      </c>
      <c r="F823" s="221" t="s">
        <v>1045</v>
      </c>
      <c r="G823" s="222" t="s">
        <v>173</v>
      </c>
      <c r="H823" s="223">
        <v>13.380000000000001</v>
      </c>
      <c r="I823" s="224"/>
      <c r="J823" s="225">
        <f>ROUND(I823*H823,2)</f>
        <v>0</v>
      </c>
      <c r="K823" s="221" t="s">
        <v>174</v>
      </c>
      <c r="L823" s="45"/>
      <c r="M823" s="226" t="s">
        <v>40</v>
      </c>
      <c r="N823" s="227" t="s">
        <v>48</v>
      </c>
      <c r="O823" s="85"/>
      <c r="P823" s="228">
        <f>O823*H823</f>
        <v>0</v>
      </c>
      <c r="Q823" s="228">
        <v>0.00029999999999999997</v>
      </c>
      <c r="R823" s="228">
        <f>Q823*H823</f>
        <v>0.0040140000000000002</v>
      </c>
      <c r="S823" s="228">
        <v>0</v>
      </c>
      <c r="T823" s="229">
        <f>S823*H823</f>
        <v>0</v>
      </c>
      <c r="U823" s="39"/>
      <c r="V823" s="39"/>
      <c r="W823" s="39"/>
      <c r="X823" s="39"/>
      <c r="Y823" s="39"/>
      <c r="Z823" s="39"/>
      <c r="AA823" s="39"/>
      <c r="AB823" s="39"/>
      <c r="AC823" s="39"/>
      <c r="AD823" s="39"/>
      <c r="AE823" s="39"/>
      <c r="AR823" s="230" t="s">
        <v>301</v>
      </c>
      <c r="AT823" s="230" t="s">
        <v>170</v>
      </c>
      <c r="AU823" s="230" t="s">
        <v>87</v>
      </c>
      <c r="AY823" s="18" t="s">
        <v>167</v>
      </c>
      <c r="BE823" s="231">
        <f>IF(N823="základní",J823,0)</f>
        <v>0</v>
      </c>
      <c r="BF823" s="231">
        <f>IF(N823="snížená",J823,0)</f>
        <v>0</v>
      </c>
      <c r="BG823" s="231">
        <f>IF(N823="zákl. přenesená",J823,0)</f>
        <v>0</v>
      </c>
      <c r="BH823" s="231">
        <f>IF(N823="sníž. přenesená",J823,0)</f>
        <v>0</v>
      </c>
      <c r="BI823" s="231">
        <f>IF(N823="nulová",J823,0)</f>
        <v>0</v>
      </c>
      <c r="BJ823" s="18" t="s">
        <v>85</v>
      </c>
      <c r="BK823" s="231">
        <f>ROUND(I823*H823,2)</f>
        <v>0</v>
      </c>
      <c r="BL823" s="18" t="s">
        <v>301</v>
      </c>
      <c r="BM823" s="230" t="s">
        <v>1046</v>
      </c>
    </row>
    <row r="824" s="2" customFormat="1">
      <c r="A824" s="39"/>
      <c r="B824" s="40"/>
      <c r="C824" s="41"/>
      <c r="D824" s="232" t="s">
        <v>177</v>
      </c>
      <c r="E824" s="41"/>
      <c r="F824" s="233" t="s">
        <v>1047</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177</v>
      </c>
      <c r="AU824" s="18" t="s">
        <v>87</v>
      </c>
    </row>
    <row r="825" s="2" customFormat="1">
      <c r="A825" s="39"/>
      <c r="B825" s="40"/>
      <c r="C825" s="41"/>
      <c r="D825" s="232" t="s">
        <v>179</v>
      </c>
      <c r="E825" s="41"/>
      <c r="F825" s="236" t="s">
        <v>1031</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179</v>
      </c>
      <c r="AU825" s="18" t="s">
        <v>87</v>
      </c>
    </row>
    <row r="826" s="13" customFormat="1">
      <c r="A826" s="13"/>
      <c r="B826" s="237"/>
      <c r="C826" s="238"/>
      <c r="D826" s="232" t="s">
        <v>181</v>
      </c>
      <c r="E826" s="239" t="s">
        <v>40</v>
      </c>
      <c r="F826" s="240" t="s">
        <v>203</v>
      </c>
      <c r="G826" s="238"/>
      <c r="H826" s="239" t="s">
        <v>40</v>
      </c>
      <c r="I826" s="241"/>
      <c r="J826" s="238"/>
      <c r="K826" s="238"/>
      <c r="L826" s="242"/>
      <c r="M826" s="243"/>
      <c r="N826" s="244"/>
      <c r="O826" s="244"/>
      <c r="P826" s="244"/>
      <c r="Q826" s="244"/>
      <c r="R826" s="244"/>
      <c r="S826" s="244"/>
      <c r="T826" s="245"/>
      <c r="U826" s="13"/>
      <c r="V826" s="13"/>
      <c r="W826" s="13"/>
      <c r="X826" s="13"/>
      <c r="Y826" s="13"/>
      <c r="Z826" s="13"/>
      <c r="AA826" s="13"/>
      <c r="AB826" s="13"/>
      <c r="AC826" s="13"/>
      <c r="AD826" s="13"/>
      <c r="AE826" s="13"/>
      <c r="AT826" s="246" t="s">
        <v>181</v>
      </c>
      <c r="AU826" s="246" t="s">
        <v>87</v>
      </c>
      <c r="AV826" s="13" t="s">
        <v>85</v>
      </c>
      <c r="AW826" s="13" t="s">
        <v>38</v>
      </c>
      <c r="AX826" s="13" t="s">
        <v>77</v>
      </c>
      <c r="AY826" s="246" t="s">
        <v>167</v>
      </c>
    </row>
    <row r="827" s="14" customFormat="1">
      <c r="A827" s="14"/>
      <c r="B827" s="247"/>
      <c r="C827" s="248"/>
      <c r="D827" s="232" t="s">
        <v>181</v>
      </c>
      <c r="E827" s="249" t="s">
        <v>40</v>
      </c>
      <c r="F827" s="250" t="s">
        <v>1349</v>
      </c>
      <c r="G827" s="248"/>
      <c r="H827" s="251">
        <v>2.7999999999999998</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181</v>
      </c>
      <c r="AU827" s="257" t="s">
        <v>87</v>
      </c>
      <c r="AV827" s="14" t="s">
        <v>87</v>
      </c>
      <c r="AW827" s="14" t="s">
        <v>38</v>
      </c>
      <c r="AX827" s="14" t="s">
        <v>77</v>
      </c>
      <c r="AY827" s="257" t="s">
        <v>167</v>
      </c>
    </row>
    <row r="828" s="13" customFormat="1">
      <c r="A828" s="13"/>
      <c r="B828" s="237"/>
      <c r="C828" s="238"/>
      <c r="D828" s="232" t="s">
        <v>181</v>
      </c>
      <c r="E828" s="239" t="s">
        <v>40</v>
      </c>
      <c r="F828" s="240" t="s">
        <v>206</v>
      </c>
      <c r="G828" s="238"/>
      <c r="H828" s="239" t="s">
        <v>40</v>
      </c>
      <c r="I828" s="241"/>
      <c r="J828" s="238"/>
      <c r="K828" s="238"/>
      <c r="L828" s="242"/>
      <c r="M828" s="243"/>
      <c r="N828" s="244"/>
      <c r="O828" s="244"/>
      <c r="P828" s="244"/>
      <c r="Q828" s="244"/>
      <c r="R828" s="244"/>
      <c r="S828" s="244"/>
      <c r="T828" s="245"/>
      <c r="U828" s="13"/>
      <c r="V828" s="13"/>
      <c r="W828" s="13"/>
      <c r="X828" s="13"/>
      <c r="Y828" s="13"/>
      <c r="Z828" s="13"/>
      <c r="AA828" s="13"/>
      <c r="AB828" s="13"/>
      <c r="AC828" s="13"/>
      <c r="AD828" s="13"/>
      <c r="AE828" s="13"/>
      <c r="AT828" s="246" t="s">
        <v>181</v>
      </c>
      <c r="AU828" s="246" t="s">
        <v>87</v>
      </c>
      <c r="AV828" s="13" t="s">
        <v>85</v>
      </c>
      <c r="AW828" s="13" t="s">
        <v>38</v>
      </c>
      <c r="AX828" s="13" t="s">
        <v>77</v>
      </c>
      <c r="AY828" s="246" t="s">
        <v>167</v>
      </c>
    </row>
    <row r="829" s="14" customFormat="1">
      <c r="A829" s="14"/>
      <c r="B829" s="247"/>
      <c r="C829" s="248"/>
      <c r="D829" s="232" t="s">
        <v>181</v>
      </c>
      <c r="E829" s="249" t="s">
        <v>40</v>
      </c>
      <c r="F829" s="250" t="s">
        <v>1317</v>
      </c>
      <c r="G829" s="248"/>
      <c r="H829" s="251">
        <v>2.25</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181</v>
      </c>
      <c r="AU829" s="257" t="s">
        <v>87</v>
      </c>
      <c r="AV829" s="14" t="s">
        <v>87</v>
      </c>
      <c r="AW829" s="14" t="s">
        <v>38</v>
      </c>
      <c r="AX829" s="14" t="s">
        <v>77</v>
      </c>
      <c r="AY829" s="257" t="s">
        <v>167</v>
      </c>
    </row>
    <row r="830" s="13" customFormat="1">
      <c r="A830" s="13"/>
      <c r="B830" s="237"/>
      <c r="C830" s="238"/>
      <c r="D830" s="232" t="s">
        <v>181</v>
      </c>
      <c r="E830" s="239" t="s">
        <v>40</v>
      </c>
      <c r="F830" s="240" t="s">
        <v>210</v>
      </c>
      <c r="G830" s="238"/>
      <c r="H830" s="239" t="s">
        <v>40</v>
      </c>
      <c r="I830" s="241"/>
      <c r="J830" s="238"/>
      <c r="K830" s="238"/>
      <c r="L830" s="242"/>
      <c r="M830" s="243"/>
      <c r="N830" s="244"/>
      <c r="O830" s="244"/>
      <c r="P830" s="244"/>
      <c r="Q830" s="244"/>
      <c r="R830" s="244"/>
      <c r="S830" s="244"/>
      <c r="T830" s="245"/>
      <c r="U830" s="13"/>
      <c r="V830" s="13"/>
      <c r="W830" s="13"/>
      <c r="X830" s="13"/>
      <c r="Y830" s="13"/>
      <c r="Z830" s="13"/>
      <c r="AA830" s="13"/>
      <c r="AB830" s="13"/>
      <c r="AC830" s="13"/>
      <c r="AD830" s="13"/>
      <c r="AE830" s="13"/>
      <c r="AT830" s="246" t="s">
        <v>181</v>
      </c>
      <c r="AU830" s="246" t="s">
        <v>87</v>
      </c>
      <c r="AV830" s="13" t="s">
        <v>85</v>
      </c>
      <c r="AW830" s="13" t="s">
        <v>38</v>
      </c>
      <c r="AX830" s="13" t="s">
        <v>77</v>
      </c>
      <c r="AY830" s="246" t="s">
        <v>167</v>
      </c>
    </row>
    <row r="831" s="14" customFormat="1">
      <c r="A831" s="14"/>
      <c r="B831" s="247"/>
      <c r="C831" s="248"/>
      <c r="D831" s="232" t="s">
        <v>181</v>
      </c>
      <c r="E831" s="249" t="s">
        <v>40</v>
      </c>
      <c r="F831" s="250" t="s">
        <v>1350</v>
      </c>
      <c r="G831" s="248"/>
      <c r="H831" s="251">
        <v>8.3300000000000001</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181</v>
      </c>
      <c r="AU831" s="257" t="s">
        <v>87</v>
      </c>
      <c r="AV831" s="14" t="s">
        <v>87</v>
      </c>
      <c r="AW831" s="14" t="s">
        <v>38</v>
      </c>
      <c r="AX831" s="14" t="s">
        <v>77</v>
      </c>
      <c r="AY831" s="257" t="s">
        <v>167</v>
      </c>
    </row>
    <row r="832" s="15" customFormat="1">
      <c r="A832" s="15"/>
      <c r="B832" s="258"/>
      <c r="C832" s="259"/>
      <c r="D832" s="232" t="s">
        <v>181</v>
      </c>
      <c r="E832" s="260" t="s">
        <v>40</v>
      </c>
      <c r="F832" s="261" t="s">
        <v>184</v>
      </c>
      <c r="G832" s="259"/>
      <c r="H832" s="262">
        <v>13.380000000000001</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181</v>
      </c>
      <c r="AU832" s="268" t="s">
        <v>87</v>
      </c>
      <c r="AV832" s="15" t="s">
        <v>175</v>
      </c>
      <c r="AW832" s="15" t="s">
        <v>38</v>
      </c>
      <c r="AX832" s="15" t="s">
        <v>85</v>
      </c>
      <c r="AY832" s="268" t="s">
        <v>167</v>
      </c>
    </row>
    <row r="833" s="2" customFormat="1" ht="16.5" customHeight="1">
      <c r="A833" s="39"/>
      <c r="B833" s="40"/>
      <c r="C833" s="219" t="s">
        <v>1068</v>
      </c>
      <c r="D833" s="219" t="s">
        <v>170</v>
      </c>
      <c r="E833" s="220" t="s">
        <v>1049</v>
      </c>
      <c r="F833" s="221" t="s">
        <v>1050</v>
      </c>
      <c r="G833" s="222" t="s">
        <v>187</v>
      </c>
      <c r="H833" s="223">
        <v>26</v>
      </c>
      <c r="I833" s="224"/>
      <c r="J833" s="225">
        <f>ROUND(I833*H833,2)</f>
        <v>0</v>
      </c>
      <c r="K833" s="221" t="s">
        <v>174</v>
      </c>
      <c r="L833" s="45"/>
      <c r="M833" s="226" t="s">
        <v>40</v>
      </c>
      <c r="N833" s="227" t="s">
        <v>48</v>
      </c>
      <c r="O833" s="85"/>
      <c r="P833" s="228">
        <f>O833*H833</f>
        <v>0</v>
      </c>
      <c r="Q833" s="228">
        <v>3.0000000000000001E-05</v>
      </c>
      <c r="R833" s="228">
        <f>Q833*H833</f>
        <v>0.00077999999999999999</v>
      </c>
      <c r="S833" s="228">
        <v>0</v>
      </c>
      <c r="T833" s="229">
        <f>S833*H833</f>
        <v>0</v>
      </c>
      <c r="U833" s="39"/>
      <c r="V833" s="39"/>
      <c r="W833" s="39"/>
      <c r="X833" s="39"/>
      <c r="Y833" s="39"/>
      <c r="Z833" s="39"/>
      <c r="AA833" s="39"/>
      <c r="AB833" s="39"/>
      <c r="AC833" s="39"/>
      <c r="AD833" s="39"/>
      <c r="AE833" s="39"/>
      <c r="AR833" s="230" t="s">
        <v>301</v>
      </c>
      <c r="AT833" s="230" t="s">
        <v>170</v>
      </c>
      <c r="AU833" s="230" t="s">
        <v>87</v>
      </c>
      <c r="AY833" s="18" t="s">
        <v>167</v>
      </c>
      <c r="BE833" s="231">
        <f>IF(N833="základní",J833,0)</f>
        <v>0</v>
      </c>
      <c r="BF833" s="231">
        <f>IF(N833="snížená",J833,0)</f>
        <v>0</v>
      </c>
      <c r="BG833" s="231">
        <f>IF(N833="zákl. přenesená",J833,0)</f>
        <v>0</v>
      </c>
      <c r="BH833" s="231">
        <f>IF(N833="sníž. přenesená",J833,0)</f>
        <v>0</v>
      </c>
      <c r="BI833" s="231">
        <f>IF(N833="nulová",J833,0)</f>
        <v>0</v>
      </c>
      <c r="BJ833" s="18" t="s">
        <v>85</v>
      </c>
      <c r="BK833" s="231">
        <f>ROUND(I833*H833,2)</f>
        <v>0</v>
      </c>
      <c r="BL833" s="18" t="s">
        <v>301</v>
      </c>
      <c r="BM833" s="230" t="s">
        <v>1051</v>
      </c>
    </row>
    <row r="834" s="2" customFormat="1">
      <c r="A834" s="39"/>
      <c r="B834" s="40"/>
      <c r="C834" s="41"/>
      <c r="D834" s="232" t="s">
        <v>177</v>
      </c>
      <c r="E834" s="41"/>
      <c r="F834" s="233" t="s">
        <v>1052</v>
      </c>
      <c r="G834" s="41"/>
      <c r="H834" s="41"/>
      <c r="I834" s="137"/>
      <c r="J834" s="41"/>
      <c r="K834" s="41"/>
      <c r="L834" s="45"/>
      <c r="M834" s="234"/>
      <c r="N834" s="235"/>
      <c r="O834" s="85"/>
      <c r="P834" s="85"/>
      <c r="Q834" s="85"/>
      <c r="R834" s="85"/>
      <c r="S834" s="85"/>
      <c r="T834" s="86"/>
      <c r="U834" s="39"/>
      <c r="V834" s="39"/>
      <c r="W834" s="39"/>
      <c r="X834" s="39"/>
      <c r="Y834" s="39"/>
      <c r="Z834" s="39"/>
      <c r="AA834" s="39"/>
      <c r="AB834" s="39"/>
      <c r="AC834" s="39"/>
      <c r="AD834" s="39"/>
      <c r="AE834" s="39"/>
      <c r="AT834" s="18" t="s">
        <v>177</v>
      </c>
      <c r="AU834" s="18" t="s">
        <v>87</v>
      </c>
    </row>
    <row r="835" s="2" customFormat="1">
      <c r="A835" s="39"/>
      <c r="B835" s="40"/>
      <c r="C835" s="41"/>
      <c r="D835" s="232" t="s">
        <v>179</v>
      </c>
      <c r="E835" s="41"/>
      <c r="F835" s="236" t="s">
        <v>1053</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179</v>
      </c>
      <c r="AU835" s="18" t="s">
        <v>87</v>
      </c>
    </row>
    <row r="836" s="13" customFormat="1">
      <c r="A836" s="13"/>
      <c r="B836" s="237"/>
      <c r="C836" s="238"/>
      <c r="D836" s="232" t="s">
        <v>181</v>
      </c>
      <c r="E836" s="239" t="s">
        <v>40</v>
      </c>
      <c r="F836" s="240" t="s">
        <v>203</v>
      </c>
      <c r="G836" s="238"/>
      <c r="H836" s="239" t="s">
        <v>40</v>
      </c>
      <c r="I836" s="241"/>
      <c r="J836" s="238"/>
      <c r="K836" s="238"/>
      <c r="L836" s="242"/>
      <c r="M836" s="243"/>
      <c r="N836" s="244"/>
      <c r="O836" s="244"/>
      <c r="P836" s="244"/>
      <c r="Q836" s="244"/>
      <c r="R836" s="244"/>
      <c r="S836" s="244"/>
      <c r="T836" s="245"/>
      <c r="U836" s="13"/>
      <c r="V836" s="13"/>
      <c r="W836" s="13"/>
      <c r="X836" s="13"/>
      <c r="Y836" s="13"/>
      <c r="Z836" s="13"/>
      <c r="AA836" s="13"/>
      <c r="AB836" s="13"/>
      <c r="AC836" s="13"/>
      <c r="AD836" s="13"/>
      <c r="AE836" s="13"/>
      <c r="AT836" s="246" t="s">
        <v>181</v>
      </c>
      <c r="AU836" s="246" t="s">
        <v>87</v>
      </c>
      <c r="AV836" s="13" t="s">
        <v>85</v>
      </c>
      <c r="AW836" s="13" t="s">
        <v>38</v>
      </c>
      <c r="AX836" s="13" t="s">
        <v>77</v>
      </c>
      <c r="AY836" s="246" t="s">
        <v>167</v>
      </c>
    </row>
    <row r="837" s="14" customFormat="1">
      <c r="A837" s="14"/>
      <c r="B837" s="247"/>
      <c r="C837" s="248"/>
      <c r="D837" s="232" t="s">
        <v>181</v>
      </c>
      <c r="E837" s="249" t="s">
        <v>40</v>
      </c>
      <c r="F837" s="250" t="s">
        <v>1054</v>
      </c>
      <c r="G837" s="248"/>
      <c r="H837" s="251">
        <v>6.7000000000000002</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181</v>
      </c>
      <c r="AU837" s="257" t="s">
        <v>87</v>
      </c>
      <c r="AV837" s="14" t="s">
        <v>87</v>
      </c>
      <c r="AW837" s="14" t="s">
        <v>38</v>
      </c>
      <c r="AX837" s="14" t="s">
        <v>77</v>
      </c>
      <c r="AY837" s="257" t="s">
        <v>167</v>
      </c>
    </row>
    <row r="838" s="13" customFormat="1">
      <c r="A838" s="13"/>
      <c r="B838" s="237"/>
      <c r="C838" s="238"/>
      <c r="D838" s="232" t="s">
        <v>181</v>
      </c>
      <c r="E838" s="239" t="s">
        <v>40</v>
      </c>
      <c r="F838" s="240" t="s">
        <v>206</v>
      </c>
      <c r="G838" s="238"/>
      <c r="H838" s="239" t="s">
        <v>40</v>
      </c>
      <c r="I838" s="241"/>
      <c r="J838" s="238"/>
      <c r="K838" s="238"/>
      <c r="L838" s="242"/>
      <c r="M838" s="243"/>
      <c r="N838" s="244"/>
      <c r="O838" s="244"/>
      <c r="P838" s="244"/>
      <c r="Q838" s="244"/>
      <c r="R838" s="244"/>
      <c r="S838" s="244"/>
      <c r="T838" s="245"/>
      <c r="U838" s="13"/>
      <c r="V838" s="13"/>
      <c r="W838" s="13"/>
      <c r="X838" s="13"/>
      <c r="Y838" s="13"/>
      <c r="Z838" s="13"/>
      <c r="AA838" s="13"/>
      <c r="AB838" s="13"/>
      <c r="AC838" s="13"/>
      <c r="AD838" s="13"/>
      <c r="AE838" s="13"/>
      <c r="AT838" s="246" t="s">
        <v>181</v>
      </c>
      <c r="AU838" s="246" t="s">
        <v>87</v>
      </c>
      <c r="AV838" s="13" t="s">
        <v>85</v>
      </c>
      <c r="AW838" s="13" t="s">
        <v>38</v>
      </c>
      <c r="AX838" s="13" t="s">
        <v>77</v>
      </c>
      <c r="AY838" s="246" t="s">
        <v>167</v>
      </c>
    </row>
    <row r="839" s="14" customFormat="1">
      <c r="A839" s="14"/>
      <c r="B839" s="247"/>
      <c r="C839" s="248"/>
      <c r="D839" s="232" t="s">
        <v>181</v>
      </c>
      <c r="E839" s="249" t="s">
        <v>40</v>
      </c>
      <c r="F839" s="250" t="s">
        <v>1055</v>
      </c>
      <c r="G839" s="248"/>
      <c r="H839" s="251">
        <v>5.7000000000000002</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181</v>
      </c>
      <c r="AU839" s="257" t="s">
        <v>87</v>
      </c>
      <c r="AV839" s="14" t="s">
        <v>87</v>
      </c>
      <c r="AW839" s="14" t="s">
        <v>38</v>
      </c>
      <c r="AX839" s="14" t="s">
        <v>77</v>
      </c>
      <c r="AY839" s="257" t="s">
        <v>167</v>
      </c>
    </row>
    <row r="840" s="13" customFormat="1">
      <c r="A840" s="13"/>
      <c r="B840" s="237"/>
      <c r="C840" s="238"/>
      <c r="D840" s="232" t="s">
        <v>181</v>
      </c>
      <c r="E840" s="239" t="s">
        <v>40</v>
      </c>
      <c r="F840" s="240" t="s">
        <v>210</v>
      </c>
      <c r="G840" s="238"/>
      <c r="H840" s="239" t="s">
        <v>40</v>
      </c>
      <c r="I840" s="241"/>
      <c r="J840" s="238"/>
      <c r="K840" s="238"/>
      <c r="L840" s="242"/>
      <c r="M840" s="243"/>
      <c r="N840" s="244"/>
      <c r="O840" s="244"/>
      <c r="P840" s="244"/>
      <c r="Q840" s="244"/>
      <c r="R840" s="244"/>
      <c r="S840" s="244"/>
      <c r="T840" s="245"/>
      <c r="U840" s="13"/>
      <c r="V840" s="13"/>
      <c r="W840" s="13"/>
      <c r="X840" s="13"/>
      <c r="Y840" s="13"/>
      <c r="Z840" s="13"/>
      <c r="AA840" s="13"/>
      <c r="AB840" s="13"/>
      <c r="AC840" s="13"/>
      <c r="AD840" s="13"/>
      <c r="AE840" s="13"/>
      <c r="AT840" s="246" t="s">
        <v>181</v>
      </c>
      <c r="AU840" s="246" t="s">
        <v>87</v>
      </c>
      <c r="AV840" s="13" t="s">
        <v>85</v>
      </c>
      <c r="AW840" s="13" t="s">
        <v>38</v>
      </c>
      <c r="AX840" s="13" t="s">
        <v>77</v>
      </c>
      <c r="AY840" s="246" t="s">
        <v>167</v>
      </c>
    </row>
    <row r="841" s="14" customFormat="1">
      <c r="A841" s="14"/>
      <c r="B841" s="247"/>
      <c r="C841" s="248"/>
      <c r="D841" s="232" t="s">
        <v>181</v>
      </c>
      <c r="E841" s="249" t="s">
        <v>40</v>
      </c>
      <c r="F841" s="250" t="s">
        <v>1056</v>
      </c>
      <c r="G841" s="248"/>
      <c r="H841" s="251">
        <v>13.6</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181</v>
      </c>
      <c r="AU841" s="257" t="s">
        <v>87</v>
      </c>
      <c r="AV841" s="14" t="s">
        <v>87</v>
      </c>
      <c r="AW841" s="14" t="s">
        <v>38</v>
      </c>
      <c r="AX841" s="14" t="s">
        <v>77</v>
      </c>
      <c r="AY841" s="257" t="s">
        <v>167</v>
      </c>
    </row>
    <row r="842" s="15" customFormat="1">
      <c r="A842" s="15"/>
      <c r="B842" s="258"/>
      <c r="C842" s="259"/>
      <c r="D842" s="232" t="s">
        <v>181</v>
      </c>
      <c r="E842" s="260" t="s">
        <v>40</v>
      </c>
      <c r="F842" s="261" t="s">
        <v>184</v>
      </c>
      <c r="G842" s="259"/>
      <c r="H842" s="262">
        <v>26</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181</v>
      </c>
      <c r="AU842" s="268" t="s">
        <v>87</v>
      </c>
      <c r="AV842" s="15" t="s">
        <v>175</v>
      </c>
      <c r="AW842" s="15" t="s">
        <v>38</v>
      </c>
      <c r="AX842" s="15" t="s">
        <v>85</v>
      </c>
      <c r="AY842" s="268" t="s">
        <v>167</v>
      </c>
    </row>
    <row r="843" s="2" customFormat="1" ht="16.5" customHeight="1">
      <c r="A843" s="39"/>
      <c r="B843" s="40"/>
      <c r="C843" s="219" t="s">
        <v>1074</v>
      </c>
      <c r="D843" s="219" t="s">
        <v>170</v>
      </c>
      <c r="E843" s="220" t="s">
        <v>1058</v>
      </c>
      <c r="F843" s="221" t="s">
        <v>1059</v>
      </c>
      <c r="G843" s="222" t="s">
        <v>173</v>
      </c>
      <c r="H843" s="223">
        <v>13.380000000000001</v>
      </c>
      <c r="I843" s="224"/>
      <c r="J843" s="225">
        <f>ROUND(I843*H843,2)</f>
        <v>0</v>
      </c>
      <c r="K843" s="221" t="s">
        <v>174</v>
      </c>
      <c r="L843" s="45"/>
      <c r="M843" s="226" t="s">
        <v>40</v>
      </c>
      <c r="N843" s="227" t="s">
        <v>48</v>
      </c>
      <c r="O843" s="85"/>
      <c r="P843" s="228">
        <f>O843*H843</f>
        <v>0</v>
      </c>
      <c r="Q843" s="228">
        <v>0</v>
      </c>
      <c r="R843" s="228">
        <f>Q843*H843</f>
        <v>0</v>
      </c>
      <c r="S843" s="228">
        <v>0</v>
      </c>
      <c r="T843" s="229">
        <f>S843*H843</f>
        <v>0</v>
      </c>
      <c r="U843" s="39"/>
      <c r="V843" s="39"/>
      <c r="W843" s="39"/>
      <c r="X843" s="39"/>
      <c r="Y843" s="39"/>
      <c r="Z843" s="39"/>
      <c r="AA843" s="39"/>
      <c r="AB843" s="39"/>
      <c r="AC843" s="39"/>
      <c r="AD843" s="39"/>
      <c r="AE843" s="39"/>
      <c r="AR843" s="230" t="s">
        <v>301</v>
      </c>
      <c r="AT843" s="230" t="s">
        <v>170</v>
      </c>
      <c r="AU843" s="230" t="s">
        <v>87</v>
      </c>
      <c r="AY843" s="18" t="s">
        <v>167</v>
      </c>
      <c r="BE843" s="231">
        <f>IF(N843="základní",J843,0)</f>
        <v>0</v>
      </c>
      <c r="BF843" s="231">
        <f>IF(N843="snížená",J843,0)</f>
        <v>0</v>
      </c>
      <c r="BG843" s="231">
        <f>IF(N843="zákl. přenesená",J843,0)</f>
        <v>0</v>
      </c>
      <c r="BH843" s="231">
        <f>IF(N843="sníž. přenesená",J843,0)</f>
        <v>0</v>
      </c>
      <c r="BI843" s="231">
        <f>IF(N843="nulová",J843,0)</f>
        <v>0</v>
      </c>
      <c r="BJ843" s="18" t="s">
        <v>85</v>
      </c>
      <c r="BK843" s="231">
        <f>ROUND(I843*H843,2)</f>
        <v>0</v>
      </c>
      <c r="BL843" s="18" t="s">
        <v>301</v>
      </c>
      <c r="BM843" s="230" t="s">
        <v>1060</v>
      </c>
    </row>
    <row r="844" s="2" customFormat="1">
      <c r="A844" s="39"/>
      <c r="B844" s="40"/>
      <c r="C844" s="41"/>
      <c r="D844" s="232" t="s">
        <v>177</v>
      </c>
      <c r="E844" s="41"/>
      <c r="F844" s="233" t="s">
        <v>1061</v>
      </c>
      <c r="G844" s="41"/>
      <c r="H844" s="41"/>
      <c r="I844" s="137"/>
      <c r="J844" s="41"/>
      <c r="K844" s="41"/>
      <c r="L844" s="45"/>
      <c r="M844" s="234"/>
      <c r="N844" s="235"/>
      <c r="O844" s="85"/>
      <c r="P844" s="85"/>
      <c r="Q844" s="85"/>
      <c r="R844" s="85"/>
      <c r="S844" s="85"/>
      <c r="T844" s="86"/>
      <c r="U844" s="39"/>
      <c r="V844" s="39"/>
      <c r="W844" s="39"/>
      <c r="X844" s="39"/>
      <c r="Y844" s="39"/>
      <c r="Z844" s="39"/>
      <c r="AA844" s="39"/>
      <c r="AB844" s="39"/>
      <c r="AC844" s="39"/>
      <c r="AD844" s="39"/>
      <c r="AE844" s="39"/>
      <c r="AT844" s="18" t="s">
        <v>177</v>
      </c>
      <c r="AU844" s="18" t="s">
        <v>87</v>
      </c>
    </row>
    <row r="845" s="2" customFormat="1">
      <c r="A845" s="39"/>
      <c r="B845" s="40"/>
      <c r="C845" s="41"/>
      <c r="D845" s="232" t="s">
        <v>179</v>
      </c>
      <c r="E845" s="41"/>
      <c r="F845" s="236" t="s">
        <v>1053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179</v>
      </c>
      <c r="AU845" s="18" t="s">
        <v>87</v>
      </c>
    </row>
    <row r="846" s="13" customFormat="1">
      <c r="A846" s="13"/>
      <c r="B846" s="237"/>
      <c r="C846" s="238"/>
      <c r="D846" s="232" t="s">
        <v>181</v>
      </c>
      <c r="E846" s="239" t="s">
        <v>40</v>
      </c>
      <c r="F846" s="240" t="s">
        <v>203</v>
      </c>
      <c r="G846" s="238"/>
      <c r="H846" s="239" t="s">
        <v>40</v>
      </c>
      <c r="I846" s="241"/>
      <c r="J846" s="238"/>
      <c r="K846" s="238"/>
      <c r="L846" s="242"/>
      <c r="M846" s="243"/>
      <c r="N846" s="244"/>
      <c r="O846" s="244"/>
      <c r="P846" s="244"/>
      <c r="Q846" s="244"/>
      <c r="R846" s="244"/>
      <c r="S846" s="244"/>
      <c r="T846" s="245"/>
      <c r="U846" s="13"/>
      <c r="V846" s="13"/>
      <c r="W846" s="13"/>
      <c r="X846" s="13"/>
      <c r="Y846" s="13"/>
      <c r="Z846" s="13"/>
      <c r="AA846" s="13"/>
      <c r="AB846" s="13"/>
      <c r="AC846" s="13"/>
      <c r="AD846" s="13"/>
      <c r="AE846" s="13"/>
      <c r="AT846" s="246" t="s">
        <v>181</v>
      </c>
      <c r="AU846" s="246" t="s">
        <v>87</v>
      </c>
      <c r="AV846" s="13" t="s">
        <v>85</v>
      </c>
      <c r="AW846" s="13" t="s">
        <v>38</v>
      </c>
      <c r="AX846" s="13" t="s">
        <v>77</v>
      </c>
      <c r="AY846" s="246" t="s">
        <v>167</v>
      </c>
    </row>
    <row r="847" s="14" customFormat="1">
      <c r="A847" s="14"/>
      <c r="B847" s="247"/>
      <c r="C847" s="248"/>
      <c r="D847" s="232" t="s">
        <v>181</v>
      </c>
      <c r="E847" s="249" t="s">
        <v>40</v>
      </c>
      <c r="F847" s="250" t="s">
        <v>1349</v>
      </c>
      <c r="G847" s="248"/>
      <c r="H847" s="251">
        <v>2.7999999999999998</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181</v>
      </c>
      <c r="AU847" s="257" t="s">
        <v>87</v>
      </c>
      <c r="AV847" s="14" t="s">
        <v>87</v>
      </c>
      <c r="AW847" s="14" t="s">
        <v>38</v>
      </c>
      <c r="AX847" s="14" t="s">
        <v>77</v>
      </c>
      <c r="AY847" s="257" t="s">
        <v>167</v>
      </c>
    </row>
    <row r="848" s="13" customFormat="1">
      <c r="A848" s="13"/>
      <c r="B848" s="237"/>
      <c r="C848" s="238"/>
      <c r="D848" s="232" t="s">
        <v>181</v>
      </c>
      <c r="E848" s="239" t="s">
        <v>40</v>
      </c>
      <c r="F848" s="240" t="s">
        <v>206</v>
      </c>
      <c r="G848" s="238"/>
      <c r="H848" s="239" t="s">
        <v>40</v>
      </c>
      <c r="I848" s="241"/>
      <c r="J848" s="238"/>
      <c r="K848" s="238"/>
      <c r="L848" s="242"/>
      <c r="M848" s="243"/>
      <c r="N848" s="244"/>
      <c r="O848" s="244"/>
      <c r="P848" s="244"/>
      <c r="Q848" s="244"/>
      <c r="R848" s="244"/>
      <c r="S848" s="244"/>
      <c r="T848" s="245"/>
      <c r="U848" s="13"/>
      <c r="V848" s="13"/>
      <c r="W848" s="13"/>
      <c r="X848" s="13"/>
      <c r="Y848" s="13"/>
      <c r="Z848" s="13"/>
      <c r="AA848" s="13"/>
      <c r="AB848" s="13"/>
      <c r="AC848" s="13"/>
      <c r="AD848" s="13"/>
      <c r="AE848" s="13"/>
      <c r="AT848" s="246" t="s">
        <v>181</v>
      </c>
      <c r="AU848" s="246" t="s">
        <v>87</v>
      </c>
      <c r="AV848" s="13" t="s">
        <v>85</v>
      </c>
      <c r="AW848" s="13" t="s">
        <v>38</v>
      </c>
      <c r="AX848" s="13" t="s">
        <v>77</v>
      </c>
      <c r="AY848" s="246" t="s">
        <v>167</v>
      </c>
    </row>
    <row r="849" s="14" customFormat="1">
      <c r="A849" s="14"/>
      <c r="B849" s="247"/>
      <c r="C849" s="248"/>
      <c r="D849" s="232" t="s">
        <v>181</v>
      </c>
      <c r="E849" s="249" t="s">
        <v>40</v>
      </c>
      <c r="F849" s="250" t="s">
        <v>1317</v>
      </c>
      <c r="G849" s="248"/>
      <c r="H849" s="251">
        <v>2.25</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181</v>
      </c>
      <c r="AU849" s="257" t="s">
        <v>87</v>
      </c>
      <c r="AV849" s="14" t="s">
        <v>87</v>
      </c>
      <c r="AW849" s="14" t="s">
        <v>38</v>
      </c>
      <c r="AX849" s="14" t="s">
        <v>77</v>
      </c>
      <c r="AY849" s="257" t="s">
        <v>167</v>
      </c>
    </row>
    <row r="850" s="13" customFormat="1">
      <c r="A850" s="13"/>
      <c r="B850" s="237"/>
      <c r="C850" s="238"/>
      <c r="D850" s="232" t="s">
        <v>181</v>
      </c>
      <c r="E850" s="239" t="s">
        <v>40</v>
      </c>
      <c r="F850" s="240" t="s">
        <v>210</v>
      </c>
      <c r="G850" s="238"/>
      <c r="H850" s="239" t="s">
        <v>40</v>
      </c>
      <c r="I850" s="241"/>
      <c r="J850" s="238"/>
      <c r="K850" s="238"/>
      <c r="L850" s="242"/>
      <c r="M850" s="243"/>
      <c r="N850" s="244"/>
      <c r="O850" s="244"/>
      <c r="P850" s="244"/>
      <c r="Q850" s="244"/>
      <c r="R850" s="244"/>
      <c r="S850" s="244"/>
      <c r="T850" s="245"/>
      <c r="U850" s="13"/>
      <c r="V850" s="13"/>
      <c r="W850" s="13"/>
      <c r="X850" s="13"/>
      <c r="Y850" s="13"/>
      <c r="Z850" s="13"/>
      <c r="AA850" s="13"/>
      <c r="AB850" s="13"/>
      <c r="AC850" s="13"/>
      <c r="AD850" s="13"/>
      <c r="AE850" s="13"/>
      <c r="AT850" s="246" t="s">
        <v>181</v>
      </c>
      <c r="AU850" s="246" t="s">
        <v>87</v>
      </c>
      <c r="AV850" s="13" t="s">
        <v>85</v>
      </c>
      <c r="AW850" s="13" t="s">
        <v>38</v>
      </c>
      <c r="AX850" s="13" t="s">
        <v>77</v>
      </c>
      <c r="AY850" s="246" t="s">
        <v>167</v>
      </c>
    </row>
    <row r="851" s="14" customFormat="1">
      <c r="A851" s="14"/>
      <c r="B851" s="247"/>
      <c r="C851" s="248"/>
      <c r="D851" s="232" t="s">
        <v>181</v>
      </c>
      <c r="E851" s="249" t="s">
        <v>40</v>
      </c>
      <c r="F851" s="250" t="s">
        <v>1350</v>
      </c>
      <c r="G851" s="248"/>
      <c r="H851" s="251">
        <v>8.3300000000000001</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181</v>
      </c>
      <c r="AU851" s="257" t="s">
        <v>87</v>
      </c>
      <c r="AV851" s="14" t="s">
        <v>87</v>
      </c>
      <c r="AW851" s="14" t="s">
        <v>38</v>
      </c>
      <c r="AX851" s="14" t="s">
        <v>77</v>
      </c>
      <c r="AY851" s="257" t="s">
        <v>167</v>
      </c>
    </row>
    <row r="852" s="15" customFormat="1">
      <c r="A852" s="15"/>
      <c r="B852" s="258"/>
      <c r="C852" s="259"/>
      <c r="D852" s="232" t="s">
        <v>181</v>
      </c>
      <c r="E852" s="260" t="s">
        <v>40</v>
      </c>
      <c r="F852" s="261" t="s">
        <v>184</v>
      </c>
      <c r="G852" s="259"/>
      <c r="H852" s="262">
        <v>13.380000000000001</v>
      </c>
      <c r="I852" s="263"/>
      <c r="J852" s="259"/>
      <c r="K852" s="259"/>
      <c r="L852" s="264"/>
      <c r="M852" s="265"/>
      <c r="N852" s="266"/>
      <c r="O852" s="266"/>
      <c r="P852" s="266"/>
      <c r="Q852" s="266"/>
      <c r="R852" s="266"/>
      <c r="S852" s="266"/>
      <c r="T852" s="267"/>
      <c r="U852" s="15"/>
      <c r="V852" s="15"/>
      <c r="W852" s="15"/>
      <c r="X852" s="15"/>
      <c r="Y852" s="15"/>
      <c r="Z852" s="15"/>
      <c r="AA852" s="15"/>
      <c r="AB852" s="15"/>
      <c r="AC852" s="15"/>
      <c r="AD852" s="15"/>
      <c r="AE852" s="15"/>
      <c r="AT852" s="268" t="s">
        <v>181</v>
      </c>
      <c r="AU852" s="268" t="s">
        <v>87</v>
      </c>
      <c r="AV852" s="15" t="s">
        <v>175</v>
      </c>
      <c r="AW852" s="15" t="s">
        <v>38</v>
      </c>
      <c r="AX852" s="15" t="s">
        <v>85</v>
      </c>
      <c r="AY852" s="268" t="s">
        <v>167</v>
      </c>
    </row>
    <row r="853" s="2" customFormat="1" ht="24" customHeight="1">
      <c r="A853" s="39"/>
      <c r="B853" s="40"/>
      <c r="C853" s="219" t="s">
        <v>1081</v>
      </c>
      <c r="D853" s="219" t="s">
        <v>170</v>
      </c>
      <c r="E853" s="220" t="s">
        <v>1063</v>
      </c>
      <c r="F853" s="221" t="s">
        <v>1064</v>
      </c>
      <c r="G853" s="222" t="s">
        <v>173</v>
      </c>
      <c r="H853" s="223">
        <v>13.380000000000001</v>
      </c>
      <c r="I853" s="224"/>
      <c r="J853" s="225">
        <f>ROUND(I853*H853,2)</f>
        <v>0</v>
      </c>
      <c r="K853" s="221" t="s">
        <v>174</v>
      </c>
      <c r="L853" s="45"/>
      <c r="M853" s="226" t="s">
        <v>40</v>
      </c>
      <c r="N853" s="227" t="s">
        <v>48</v>
      </c>
      <c r="O853" s="85"/>
      <c r="P853" s="228">
        <f>O853*H853</f>
        <v>0</v>
      </c>
      <c r="Q853" s="228">
        <v>0.00511</v>
      </c>
      <c r="R853" s="228">
        <f>Q853*H853</f>
        <v>0.06837180000000001</v>
      </c>
      <c r="S853" s="228">
        <v>0</v>
      </c>
      <c r="T853" s="229">
        <f>S853*H853</f>
        <v>0</v>
      </c>
      <c r="U853" s="39"/>
      <c r="V853" s="39"/>
      <c r="W853" s="39"/>
      <c r="X853" s="39"/>
      <c r="Y853" s="39"/>
      <c r="Z853" s="39"/>
      <c r="AA853" s="39"/>
      <c r="AB853" s="39"/>
      <c r="AC853" s="39"/>
      <c r="AD853" s="39"/>
      <c r="AE853" s="39"/>
      <c r="AR853" s="230" t="s">
        <v>301</v>
      </c>
      <c r="AT853" s="230" t="s">
        <v>170</v>
      </c>
      <c r="AU853" s="230" t="s">
        <v>87</v>
      </c>
      <c r="AY853" s="18" t="s">
        <v>167</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301</v>
      </c>
      <c r="BM853" s="230" t="s">
        <v>1065</v>
      </c>
    </row>
    <row r="854" s="2" customFormat="1">
      <c r="A854" s="39"/>
      <c r="B854" s="40"/>
      <c r="C854" s="41"/>
      <c r="D854" s="232" t="s">
        <v>177</v>
      </c>
      <c r="E854" s="41"/>
      <c r="F854" s="233" t="s">
        <v>1066</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177</v>
      </c>
      <c r="AU854" s="18" t="s">
        <v>87</v>
      </c>
    </row>
    <row r="855" s="2" customFormat="1">
      <c r="A855" s="39"/>
      <c r="B855" s="40"/>
      <c r="C855" s="41"/>
      <c r="D855" s="232" t="s">
        <v>179</v>
      </c>
      <c r="E855" s="41"/>
      <c r="F855" s="236" t="s">
        <v>1067</v>
      </c>
      <c r="G855" s="41"/>
      <c r="H855" s="41"/>
      <c r="I855" s="137"/>
      <c r="J855" s="41"/>
      <c r="K855" s="41"/>
      <c r="L855" s="45"/>
      <c r="M855" s="234"/>
      <c r="N855" s="235"/>
      <c r="O855" s="85"/>
      <c r="P855" s="85"/>
      <c r="Q855" s="85"/>
      <c r="R855" s="85"/>
      <c r="S855" s="85"/>
      <c r="T855" s="86"/>
      <c r="U855" s="39"/>
      <c r="V855" s="39"/>
      <c r="W855" s="39"/>
      <c r="X855" s="39"/>
      <c r="Y855" s="39"/>
      <c r="Z855" s="39"/>
      <c r="AA855" s="39"/>
      <c r="AB855" s="39"/>
      <c r="AC855" s="39"/>
      <c r="AD855" s="39"/>
      <c r="AE855" s="39"/>
      <c r="AT855" s="18" t="s">
        <v>179</v>
      </c>
      <c r="AU855" s="18" t="s">
        <v>87</v>
      </c>
    </row>
    <row r="856" s="13" customFormat="1">
      <c r="A856" s="13"/>
      <c r="B856" s="237"/>
      <c r="C856" s="238"/>
      <c r="D856" s="232" t="s">
        <v>181</v>
      </c>
      <c r="E856" s="239" t="s">
        <v>40</v>
      </c>
      <c r="F856" s="240" t="s">
        <v>203</v>
      </c>
      <c r="G856" s="238"/>
      <c r="H856" s="239" t="s">
        <v>40</v>
      </c>
      <c r="I856" s="241"/>
      <c r="J856" s="238"/>
      <c r="K856" s="238"/>
      <c r="L856" s="242"/>
      <c r="M856" s="243"/>
      <c r="N856" s="244"/>
      <c r="O856" s="244"/>
      <c r="P856" s="244"/>
      <c r="Q856" s="244"/>
      <c r="R856" s="244"/>
      <c r="S856" s="244"/>
      <c r="T856" s="245"/>
      <c r="U856" s="13"/>
      <c r="V856" s="13"/>
      <c r="W856" s="13"/>
      <c r="X856" s="13"/>
      <c r="Y856" s="13"/>
      <c r="Z856" s="13"/>
      <c r="AA856" s="13"/>
      <c r="AB856" s="13"/>
      <c r="AC856" s="13"/>
      <c r="AD856" s="13"/>
      <c r="AE856" s="13"/>
      <c r="AT856" s="246" t="s">
        <v>181</v>
      </c>
      <c r="AU856" s="246" t="s">
        <v>87</v>
      </c>
      <c r="AV856" s="13" t="s">
        <v>85</v>
      </c>
      <c r="AW856" s="13" t="s">
        <v>38</v>
      </c>
      <c r="AX856" s="13" t="s">
        <v>77</v>
      </c>
      <c r="AY856" s="246" t="s">
        <v>167</v>
      </c>
    </row>
    <row r="857" s="14" customFormat="1">
      <c r="A857" s="14"/>
      <c r="B857" s="247"/>
      <c r="C857" s="248"/>
      <c r="D857" s="232" t="s">
        <v>181</v>
      </c>
      <c r="E857" s="249" t="s">
        <v>40</v>
      </c>
      <c r="F857" s="250" t="s">
        <v>1349</v>
      </c>
      <c r="G857" s="248"/>
      <c r="H857" s="251">
        <v>2.7999999999999998</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181</v>
      </c>
      <c r="AU857" s="257" t="s">
        <v>87</v>
      </c>
      <c r="AV857" s="14" t="s">
        <v>87</v>
      </c>
      <c r="AW857" s="14" t="s">
        <v>38</v>
      </c>
      <c r="AX857" s="14" t="s">
        <v>77</v>
      </c>
      <c r="AY857" s="257" t="s">
        <v>167</v>
      </c>
    </row>
    <row r="858" s="13" customFormat="1">
      <c r="A858" s="13"/>
      <c r="B858" s="237"/>
      <c r="C858" s="238"/>
      <c r="D858" s="232" t="s">
        <v>181</v>
      </c>
      <c r="E858" s="239" t="s">
        <v>40</v>
      </c>
      <c r="F858" s="240" t="s">
        <v>206</v>
      </c>
      <c r="G858" s="238"/>
      <c r="H858" s="239" t="s">
        <v>40</v>
      </c>
      <c r="I858" s="241"/>
      <c r="J858" s="238"/>
      <c r="K858" s="238"/>
      <c r="L858" s="242"/>
      <c r="M858" s="243"/>
      <c r="N858" s="244"/>
      <c r="O858" s="244"/>
      <c r="P858" s="244"/>
      <c r="Q858" s="244"/>
      <c r="R858" s="244"/>
      <c r="S858" s="244"/>
      <c r="T858" s="245"/>
      <c r="U858" s="13"/>
      <c r="V858" s="13"/>
      <c r="W858" s="13"/>
      <c r="X858" s="13"/>
      <c r="Y858" s="13"/>
      <c r="Z858" s="13"/>
      <c r="AA858" s="13"/>
      <c r="AB858" s="13"/>
      <c r="AC858" s="13"/>
      <c r="AD858" s="13"/>
      <c r="AE858" s="13"/>
      <c r="AT858" s="246" t="s">
        <v>181</v>
      </c>
      <c r="AU858" s="246" t="s">
        <v>87</v>
      </c>
      <c r="AV858" s="13" t="s">
        <v>85</v>
      </c>
      <c r="AW858" s="13" t="s">
        <v>38</v>
      </c>
      <c r="AX858" s="13" t="s">
        <v>77</v>
      </c>
      <c r="AY858" s="246" t="s">
        <v>167</v>
      </c>
    </row>
    <row r="859" s="14" customFormat="1">
      <c r="A859" s="14"/>
      <c r="B859" s="247"/>
      <c r="C859" s="248"/>
      <c r="D859" s="232" t="s">
        <v>181</v>
      </c>
      <c r="E859" s="249" t="s">
        <v>40</v>
      </c>
      <c r="F859" s="250" t="s">
        <v>1317</v>
      </c>
      <c r="G859" s="248"/>
      <c r="H859" s="251">
        <v>2.25</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181</v>
      </c>
      <c r="AU859" s="257" t="s">
        <v>87</v>
      </c>
      <c r="AV859" s="14" t="s">
        <v>87</v>
      </c>
      <c r="AW859" s="14" t="s">
        <v>38</v>
      </c>
      <c r="AX859" s="14" t="s">
        <v>77</v>
      </c>
      <c r="AY859" s="257" t="s">
        <v>167</v>
      </c>
    </row>
    <row r="860" s="13" customFormat="1">
      <c r="A860" s="13"/>
      <c r="B860" s="237"/>
      <c r="C860" s="238"/>
      <c r="D860" s="232" t="s">
        <v>181</v>
      </c>
      <c r="E860" s="239" t="s">
        <v>40</v>
      </c>
      <c r="F860" s="240" t="s">
        <v>210</v>
      </c>
      <c r="G860" s="238"/>
      <c r="H860" s="239" t="s">
        <v>40</v>
      </c>
      <c r="I860" s="241"/>
      <c r="J860" s="238"/>
      <c r="K860" s="238"/>
      <c r="L860" s="242"/>
      <c r="M860" s="243"/>
      <c r="N860" s="244"/>
      <c r="O860" s="244"/>
      <c r="P860" s="244"/>
      <c r="Q860" s="244"/>
      <c r="R860" s="244"/>
      <c r="S860" s="244"/>
      <c r="T860" s="245"/>
      <c r="U860" s="13"/>
      <c r="V860" s="13"/>
      <c r="W860" s="13"/>
      <c r="X860" s="13"/>
      <c r="Y860" s="13"/>
      <c r="Z860" s="13"/>
      <c r="AA860" s="13"/>
      <c r="AB860" s="13"/>
      <c r="AC860" s="13"/>
      <c r="AD860" s="13"/>
      <c r="AE860" s="13"/>
      <c r="AT860" s="246" t="s">
        <v>181</v>
      </c>
      <c r="AU860" s="246" t="s">
        <v>87</v>
      </c>
      <c r="AV860" s="13" t="s">
        <v>85</v>
      </c>
      <c r="AW860" s="13" t="s">
        <v>38</v>
      </c>
      <c r="AX860" s="13" t="s">
        <v>77</v>
      </c>
      <c r="AY860" s="246" t="s">
        <v>167</v>
      </c>
    </row>
    <row r="861" s="14" customFormat="1">
      <c r="A861" s="14"/>
      <c r="B861" s="247"/>
      <c r="C861" s="248"/>
      <c r="D861" s="232" t="s">
        <v>181</v>
      </c>
      <c r="E861" s="249" t="s">
        <v>40</v>
      </c>
      <c r="F861" s="250" t="s">
        <v>1350</v>
      </c>
      <c r="G861" s="248"/>
      <c r="H861" s="251">
        <v>8.3300000000000001</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181</v>
      </c>
      <c r="AU861" s="257" t="s">
        <v>87</v>
      </c>
      <c r="AV861" s="14" t="s">
        <v>87</v>
      </c>
      <c r="AW861" s="14" t="s">
        <v>38</v>
      </c>
      <c r="AX861" s="14" t="s">
        <v>77</v>
      </c>
      <c r="AY861" s="257" t="s">
        <v>167</v>
      </c>
    </row>
    <row r="862" s="15" customFormat="1">
      <c r="A862" s="15"/>
      <c r="B862" s="258"/>
      <c r="C862" s="259"/>
      <c r="D862" s="232" t="s">
        <v>181</v>
      </c>
      <c r="E862" s="260" t="s">
        <v>40</v>
      </c>
      <c r="F862" s="261" t="s">
        <v>184</v>
      </c>
      <c r="G862" s="259"/>
      <c r="H862" s="262">
        <v>13.380000000000001</v>
      </c>
      <c r="I862" s="263"/>
      <c r="J862" s="259"/>
      <c r="K862" s="259"/>
      <c r="L862" s="264"/>
      <c r="M862" s="265"/>
      <c r="N862" s="266"/>
      <c r="O862" s="266"/>
      <c r="P862" s="266"/>
      <c r="Q862" s="266"/>
      <c r="R862" s="266"/>
      <c r="S862" s="266"/>
      <c r="T862" s="267"/>
      <c r="U862" s="15"/>
      <c r="V862" s="15"/>
      <c r="W862" s="15"/>
      <c r="X862" s="15"/>
      <c r="Y862" s="15"/>
      <c r="Z862" s="15"/>
      <c r="AA862" s="15"/>
      <c r="AB862" s="15"/>
      <c r="AC862" s="15"/>
      <c r="AD862" s="15"/>
      <c r="AE862" s="15"/>
      <c r="AT862" s="268" t="s">
        <v>181</v>
      </c>
      <c r="AU862" s="268" t="s">
        <v>87</v>
      </c>
      <c r="AV862" s="15" t="s">
        <v>175</v>
      </c>
      <c r="AW862" s="15" t="s">
        <v>38</v>
      </c>
      <c r="AX862" s="15" t="s">
        <v>85</v>
      </c>
      <c r="AY862" s="268" t="s">
        <v>167</v>
      </c>
    </row>
    <row r="863" s="2" customFormat="1" ht="24" customHeight="1">
      <c r="A863" s="39"/>
      <c r="B863" s="40"/>
      <c r="C863" s="219" t="s">
        <v>1088</v>
      </c>
      <c r="D863" s="219" t="s">
        <v>170</v>
      </c>
      <c r="E863" s="220" t="s">
        <v>1069</v>
      </c>
      <c r="F863" s="221" t="s">
        <v>1070</v>
      </c>
      <c r="G863" s="222" t="s">
        <v>173</v>
      </c>
      <c r="H863" s="223">
        <v>13.380000000000001</v>
      </c>
      <c r="I863" s="224"/>
      <c r="J863" s="225">
        <f>ROUND(I863*H863,2)</f>
        <v>0</v>
      </c>
      <c r="K863" s="221" t="s">
        <v>926</v>
      </c>
      <c r="L863" s="45"/>
      <c r="M863" s="226" t="s">
        <v>40</v>
      </c>
      <c r="N863" s="227" t="s">
        <v>48</v>
      </c>
      <c r="O863" s="85"/>
      <c r="P863" s="228">
        <f>O863*H863</f>
        <v>0</v>
      </c>
      <c r="Q863" s="228">
        <v>0.00792</v>
      </c>
      <c r="R863" s="228">
        <f>Q863*H863</f>
        <v>0.10596960000000001</v>
      </c>
      <c r="S863" s="228">
        <v>0</v>
      </c>
      <c r="T863" s="229">
        <f>S863*H863</f>
        <v>0</v>
      </c>
      <c r="U863" s="39"/>
      <c r="V863" s="39"/>
      <c r="W863" s="39"/>
      <c r="X863" s="39"/>
      <c r="Y863" s="39"/>
      <c r="Z863" s="39"/>
      <c r="AA863" s="39"/>
      <c r="AB863" s="39"/>
      <c r="AC863" s="39"/>
      <c r="AD863" s="39"/>
      <c r="AE863" s="39"/>
      <c r="AR863" s="230" t="s">
        <v>301</v>
      </c>
      <c r="AT863" s="230" t="s">
        <v>170</v>
      </c>
      <c r="AU863" s="230" t="s">
        <v>87</v>
      </c>
      <c r="AY863" s="18" t="s">
        <v>167</v>
      </c>
      <c r="BE863" s="231">
        <f>IF(N863="základní",J863,0)</f>
        <v>0</v>
      </c>
      <c r="BF863" s="231">
        <f>IF(N863="snížená",J863,0)</f>
        <v>0</v>
      </c>
      <c r="BG863" s="231">
        <f>IF(N863="zákl. přenesená",J863,0)</f>
        <v>0</v>
      </c>
      <c r="BH863" s="231">
        <f>IF(N863="sníž. přenesená",J863,0)</f>
        <v>0</v>
      </c>
      <c r="BI863" s="231">
        <f>IF(N863="nulová",J863,0)</f>
        <v>0</v>
      </c>
      <c r="BJ863" s="18" t="s">
        <v>85</v>
      </c>
      <c r="BK863" s="231">
        <f>ROUND(I863*H863,2)</f>
        <v>0</v>
      </c>
      <c r="BL863" s="18" t="s">
        <v>301</v>
      </c>
      <c r="BM863" s="230" t="s">
        <v>1071</v>
      </c>
    </row>
    <row r="864" s="2" customFormat="1">
      <c r="A864" s="39"/>
      <c r="B864" s="40"/>
      <c r="C864" s="41"/>
      <c r="D864" s="232" t="s">
        <v>177</v>
      </c>
      <c r="E864" s="41"/>
      <c r="F864" s="233" t="s">
        <v>1072</v>
      </c>
      <c r="G864" s="41"/>
      <c r="H864" s="41"/>
      <c r="I864" s="137"/>
      <c r="J864" s="41"/>
      <c r="K864" s="41"/>
      <c r="L864" s="45"/>
      <c r="M864" s="234"/>
      <c r="N864" s="235"/>
      <c r="O864" s="85"/>
      <c r="P864" s="85"/>
      <c r="Q864" s="85"/>
      <c r="R864" s="85"/>
      <c r="S864" s="85"/>
      <c r="T864" s="86"/>
      <c r="U864" s="39"/>
      <c r="V864" s="39"/>
      <c r="W864" s="39"/>
      <c r="X864" s="39"/>
      <c r="Y864" s="39"/>
      <c r="Z864" s="39"/>
      <c r="AA864" s="39"/>
      <c r="AB864" s="39"/>
      <c r="AC864" s="39"/>
      <c r="AD864" s="39"/>
      <c r="AE864" s="39"/>
      <c r="AT864" s="18" t="s">
        <v>177</v>
      </c>
      <c r="AU864" s="18" t="s">
        <v>87</v>
      </c>
    </row>
    <row r="865" s="2" customFormat="1">
      <c r="A865" s="39"/>
      <c r="B865" s="40"/>
      <c r="C865" s="41"/>
      <c r="D865" s="232" t="s">
        <v>179</v>
      </c>
      <c r="E865" s="41"/>
      <c r="F865" s="236" t="s">
        <v>1073</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179</v>
      </c>
      <c r="AU865" s="18" t="s">
        <v>87</v>
      </c>
    </row>
    <row r="866" s="13" customFormat="1">
      <c r="A866" s="13"/>
      <c r="B866" s="237"/>
      <c r="C866" s="238"/>
      <c r="D866" s="232" t="s">
        <v>181</v>
      </c>
      <c r="E866" s="239" t="s">
        <v>40</v>
      </c>
      <c r="F866" s="240" t="s">
        <v>203</v>
      </c>
      <c r="G866" s="238"/>
      <c r="H866" s="239" t="s">
        <v>40</v>
      </c>
      <c r="I866" s="241"/>
      <c r="J866" s="238"/>
      <c r="K866" s="238"/>
      <c r="L866" s="242"/>
      <c r="M866" s="243"/>
      <c r="N866" s="244"/>
      <c r="O866" s="244"/>
      <c r="P866" s="244"/>
      <c r="Q866" s="244"/>
      <c r="R866" s="244"/>
      <c r="S866" s="244"/>
      <c r="T866" s="245"/>
      <c r="U866" s="13"/>
      <c r="V866" s="13"/>
      <c r="W866" s="13"/>
      <c r="X866" s="13"/>
      <c r="Y866" s="13"/>
      <c r="Z866" s="13"/>
      <c r="AA866" s="13"/>
      <c r="AB866" s="13"/>
      <c r="AC866" s="13"/>
      <c r="AD866" s="13"/>
      <c r="AE866" s="13"/>
      <c r="AT866" s="246" t="s">
        <v>181</v>
      </c>
      <c r="AU866" s="246" t="s">
        <v>87</v>
      </c>
      <c r="AV866" s="13" t="s">
        <v>85</v>
      </c>
      <c r="AW866" s="13" t="s">
        <v>38</v>
      </c>
      <c r="AX866" s="13" t="s">
        <v>77</v>
      </c>
      <c r="AY866" s="246" t="s">
        <v>167</v>
      </c>
    </row>
    <row r="867" s="14" customFormat="1">
      <c r="A867" s="14"/>
      <c r="B867" s="247"/>
      <c r="C867" s="248"/>
      <c r="D867" s="232" t="s">
        <v>181</v>
      </c>
      <c r="E867" s="249" t="s">
        <v>40</v>
      </c>
      <c r="F867" s="250" t="s">
        <v>1349</v>
      </c>
      <c r="G867" s="248"/>
      <c r="H867" s="251">
        <v>2.7999999999999998</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181</v>
      </c>
      <c r="AU867" s="257" t="s">
        <v>87</v>
      </c>
      <c r="AV867" s="14" t="s">
        <v>87</v>
      </c>
      <c r="AW867" s="14" t="s">
        <v>38</v>
      </c>
      <c r="AX867" s="14" t="s">
        <v>77</v>
      </c>
      <c r="AY867" s="257" t="s">
        <v>167</v>
      </c>
    </row>
    <row r="868" s="13" customFormat="1">
      <c r="A868" s="13"/>
      <c r="B868" s="237"/>
      <c r="C868" s="238"/>
      <c r="D868" s="232" t="s">
        <v>181</v>
      </c>
      <c r="E868" s="239" t="s">
        <v>40</v>
      </c>
      <c r="F868" s="240" t="s">
        <v>206</v>
      </c>
      <c r="G868" s="238"/>
      <c r="H868" s="239" t="s">
        <v>40</v>
      </c>
      <c r="I868" s="241"/>
      <c r="J868" s="238"/>
      <c r="K868" s="238"/>
      <c r="L868" s="242"/>
      <c r="M868" s="243"/>
      <c r="N868" s="244"/>
      <c r="O868" s="244"/>
      <c r="P868" s="244"/>
      <c r="Q868" s="244"/>
      <c r="R868" s="244"/>
      <c r="S868" s="244"/>
      <c r="T868" s="245"/>
      <c r="U868" s="13"/>
      <c r="V868" s="13"/>
      <c r="W868" s="13"/>
      <c r="X868" s="13"/>
      <c r="Y868" s="13"/>
      <c r="Z868" s="13"/>
      <c r="AA868" s="13"/>
      <c r="AB868" s="13"/>
      <c r="AC868" s="13"/>
      <c r="AD868" s="13"/>
      <c r="AE868" s="13"/>
      <c r="AT868" s="246" t="s">
        <v>181</v>
      </c>
      <c r="AU868" s="246" t="s">
        <v>87</v>
      </c>
      <c r="AV868" s="13" t="s">
        <v>85</v>
      </c>
      <c r="AW868" s="13" t="s">
        <v>38</v>
      </c>
      <c r="AX868" s="13" t="s">
        <v>77</v>
      </c>
      <c r="AY868" s="246" t="s">
        <v>167</v>
      </c>
    </row>
    <row r="869" s="14" customFormat="1">
      <c r="A869" s="14"/>
      <c r="B869" s="247"/>
      <c r="C869" s="248"/>
      <c r="D869" s="232" t="s">
        <v>181</v>
      </c>
      <c r="E869" s="249" t="s">
        <v>40</v>
      </c>
      <c r="F869" s="250" t="s">
        <v>1317</v>
      </c>
      <c r="G869" s="248"/>
      <c r="H869" s="251">
        <v>2.25</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181</v>
      </c>
      <c r="AU869" s="257" t="s">
        <v>87</v>
      </c>
      <c r="AV869" s="14" t="s">
        <v>87</v>
      </c>
      <c r="AW869" s="14" t="s">
        <v>38</v>
      </c>
      <c r="AX869" s="14" t="s">
        <v>77</v>
      </c>
      <c r="AY869" s="257" t="s">
        <v>167</v>
      </c>
    </row>
    <row r="870" s="13" customFormat="1">
      <c r="A870" s="13"/>
      <c r="B870" s="237"/>
      <c r="C870" s="238"/>
      <c r="D870" s="232" t="s">
        <v>181</v>
      </c>
      <c r="E870" s="239" t="s">
        <v>40</v>
      </c>
      <c r="F870" s="240" t="s">
        <v>210</v>
      </c>
      <c r="G870" s="238"/>
      <c r="H870" s="239" t="s">
        <v>40</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181</v>
      </c>
      <c r="AU870" s="246" t="s">
        <v>87</v>
      </c>
      <c r="AV870" s="13" t="s">
        <v>85</v>
      </c>
      <c r="AW870" s="13" t="s">
        <v>38</v>
      </c>
      <c r="AX870" s="13" t="s">
        <v>77</v>
      </c>
      <c r="AY870" s="246" t="s">
        <v>167</v>
      </c>
    </row>
    <row r="871" s="14" customFormat="1">
      <c r="A871" s="14"/>
      <c r="B871" s="247"/>
      <c r="C871" s="248"/>
      <c r="D871" s="232" t="s">
        <v>181</v>
      </c>
      <c r="E871" s="249" t="s">
        <v>40</v>
      </c>
      <c r="F871" s="250" t="s">
        <v>1350</v>
      </c>
      <c r="G871" s="248"/>
      <c r="H871" s="251">
        <v>8.3300000000000001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181</v>
      </c>
      <c r="AU871" s="257" t="s">
        <v>87</v>
      </c>
      <c r="AV871" s="14" t="s">
        <v>87</v>
      </c>
      <c r="AW871" s="14" t="s">
        <v>38</v>
      </c>
      <c r="AX871" s="14" t="s">
        <v>77</v>
      </c>
      <c r="AY871" s="257" t="s">
        <v>167</v>
      </c>
    </row>
    <row r="872" s="15" customFormat="1">
      <c r="A872" s="15"/>
      <c r="B872" s="258"/>
      <c r="C872" s="259"/>
      <c r="D872" s="232" t="s">
        <v>181</v>
      </c>
      <c r="E872" s="260" t="s">
        <v>40</v>
      </c>
      <c r="F872" s="261" t="s">
        <v>184</v>
      </c>
      <c r="G872" s="259"/>
      <c r="H872" s="262">
        <v>13.380000000000001</v>
      </c>
      <c r="I872" s="263"/>
      <c r="J872" s="259"/>
      <c r="K872" s="259"/>
      <c r="L872" s="264"/>
      <c r="M872" s="265"/>
      <c r="N872" s="266"/>
      <c r="O872" s="266"/>
      <c r="P872" s="266"/>
      <c r="Q872" s="266"/>
      <c r="R872" s="266"/>
      <c r="S872" s="266"/>
      <c r="T872" s="267"/>
      <c r="U872" s="15"/>
      <c r="V872" s="15"/>
      <c r="W872" s="15"/>
      <c r="X872" s="15"/>
      <c r="Y872" s="15"/>
      <c r="Z872" s="15"/>
      <c r="AA872" s="15"/>
      <c r="AB872" s="15"/>
      <c r="AC872" s="15"/>
      <c r="AD872" s="15"/>
      <c r="AE872" s="15"/>
      <c r="AT872" s="268" t="s">
        <v>181</v>
      </c>
      <c r="AU872" s="268" t="s">
        <v>87</v>
      </c>
      <c r="AV872" s="15" t="s">
        <v>175</v>
      </c>
      <c r="AW872" s="15" t="s">
        <v>38</v>
      </c>
      <c r="AX872" s="15" t="s">
        <v>85</v>
      </c>
      <c r="AY872" s="268" t="s">
        <v>167</v>
      </c>
    </row>
    <row r="873" s="2" customFormat="1" ht="24" customHeight="1">
      <c r="A873" s="39"/>
      <c r="B873" s="40"/>
      <c r="C873" s="219" t="s">
        <v>1094</v>
      </c>
      <c r="D873" s="219" t="s">
        <v>170</v>
      </c>
      <c r="E873" s="220" t="s">
        <v>1075</v>
      </c>
      <c r="F873" s="221" t="s">
        <v>1076</v>
      </c>
      <c r="G873" s="222" t="s">
        <v>398</v>
      </c>
      <c r="H873" s="223">
        <v>0.68000000000000005</v>
      </c>
      <c r="I873" s="224"/>
      <c r="J873" s="225">
        <f>ROUND(I873*H873,2)</f>
        <v>0</v>
      </c>
      <c r="K873" s="221" t="s">
        <v>174</v>
      </c>
      <c r="L873" s="45"/>
      <c r="M873" s="226" t="s">
        <v>40</v>
      </c>
      <c r="N873" s="227" t="s">
        <v>48</v>
      </c>
      <c r="O873" s="85"/>
      <c r="P873" s="228">
        <f>O873*H873</f>
        <v>0</v>
      </c>
      <c r="Q873" s="228">
        <v>0</v>
      </c>
      <c r="R873" s="228">
        <f>Q873*H873</f>
        <v>0</v>
      </c>
      <c r="S873" s="228">
        <v>0</v>
      </c>
      <c r="T873" s="229">
        <f>S873*H873</f>
        <v>0</v>
      </c>
      <c r="U873" s="39"/>
      <c r="V873" s="39"/>
      <c r="W873" s="39"/>
      <c r="X873" s="39"/>
      <c r="Y873" s="39"/>
      <c r="Z873" s="39"/>
      <c r="AA873" s="39"/>
      <c r="AB873" s="39"/>
      <c r="AC873" s="39"/>
      <c r="AD873" s="39"/>
      <c r="AE873" s="39"/>
      <c r="AR873" s="230" t="s">
        <v>301</v>
      </c>
      <c r="AT873" s="230" t="s">
        <v>170</v>
      </c>
      <c r="AU873" s="230" t="s">
        <v>87</v>
      </c>
      <c r="AY873" s="18" t="s">
        <v>167</v>
      </c>
      <c r="BE873" s="231">
        <f>IF(N873="základní",J873,0)</f>
        <v>0</v>
      </c>
      <c r="BF873" s="231">
        <f>IF(N873="snížená",J873,0)</f>
        <v>0</v>
      </c>
      <c r="BG873" s="231">
        <f>IF(N873="zákl. přenesená",J873,0)</f>
        <v>0</v>
      </c>
      <c r="BH873" s="231">
        <f>IF(N873="sníž. přenesená",J873,0)</f>
        <v>0</v>
      </c>
      <c r="BI873" s="231">
        <f>IF(N873="nulová",J873,0)</f>
        <v>0</v>
      </c>
      <c r="BJ873" s="18" t="s">
        <v>85</v>
      </c>
      <c r="BK873" s="231">
        <f>ROUND(I873*H873,2)</f>
        <v>0</v>
      </c>
      <c r="BL873" s="18" t="s">
        <v>301</v>
      </c>
      <c r="BM873" s="230" t="s">
        <v>1077</v>
      </c>
    </row>
    <row r="874" s="2" customFormat="1">
      <c r="A874" s="39"/>
      <c r="B874" s="40"/>
      <c r="C874" s="41"/>
      <c r="D874" s="232" t="s">
        <v>177</v>
      </c>
      <c r="E874" s="41"/>
      <c r="F874" s="233" t="s">
        <v>1078</v>
      </c>
      <c r="G874" s="41"/>
      <c r="H874" s="41"/>
      <c r="I874" s="137"/>
      <c r="J874" s="41"/>
      <c r="K874" s="41"/>
      <c r="L874" s="45"/>
      <c r="M874" s="234"/>
      <c r="N874" s="235"/>
      <c r="O874" s="85"/>
      <c r="P874" s="85"/>
      <c r="Q874" s="85"/>
      <c r="R874" s="85"/>
      <c r="S874" s="85"/>
      <c r="T874" s="86"/>
      <c r="U874" s="39"/>
      <c r="V874" s="39"/>
      <c r="W874" s="39"/>
      <c r="X874" s="39"/>
      <c r="Y874" s="39"/>
      <c r="Z874" s="39"/>
      <c r="AA874" s="39"/>
      <c r="AB874" s="39"/>
      <c r="AC874" s="39"/>
      <c r="AD874" s="39"/>
      <c r="AE874" s="39"/>
      <c r="AT874" s="18" t="s">
        <v>177</v>
      </c>
      <c r="AU874" s="18" t="s">
        <v>87</v>
      </c>
    </row>
    <row r="875" s="2" customFormat="1">
      <c r="A875" s="39"/>
      <c r="B875" s="40"/>
      <c r="C875" s="41"/>
      <c r="D875" s="232" t="s">
        <v>179</v>
      </c>
      <c r="E875" s="41"/>
      <c r="F875" s="236" t="s">
        <v>452</v>
      </c>
      <c r="G875" s="41"/>
      <c r="H875" s="41"/>
      <c r="I875" s="137"/>
      <c r="J875" s="41"/>
      <c r="K875" s="41"/>
      <c r="L875" s="45"/>
      <c r="M875" s="234"/>
      <c r="N875" s="235"/>
      <c r="O875" s="85"/>
      <c r="P875" s="85"/>
      <c r="Q875" s="85"/>
      <c r="R875" s="85"/>
      <c r="S875" s="85"/>
      <c r="T875" s="86"/>
      <c r="U875" s="39"/>
      <c r="V875" s="39"/>
      <c r="W875" s="39"/>
      <c r="X875" s="39"/>
      <c r="Y875" s="39"/>
      <c r="Z875" s="39"/>
      <c r="AA875" s="39"/>
      <c r="AB875" s="39"/>
      <c r="AC875" s="39"/>
      <c r="AD875" s="39"/>
      <c r="AE875" s="39"/>
      <c r="AT875" s="18" t="s">
        <v>179</v>
      </c>
      <c r="AU875" s="18" t="s">
        <v>87</v>
      </c>
    </row>
    <row r="876" s="12" customFormat="1" ht="22.8" customHeight="1">
      <c r="A876" s="12"/>
      <c r="B876" s="203"/>
      <c r="C876" s="204"/>
      <c r="D876" s="205" t="s">
        <v>76</v>
      </c>
      <c r="E876" s="217" t="s">
        <v>1079</v>
      </c>
      <c r="F876" s="217" t="s">
        <v>1080</v>
      </c>
      <c r="G876" s="204"/>
      <c r="H876" s="204"/>
      <c r="I876" s="207"/>
      <c r="J876" s="218">
        <f>BK876</f>
        <v>0</v>
      </c>
      <c r="K876" s="204"/>
      <c r="L876" s="209"/>
      <c r="M876" s="210"/>
      <c r="N876" s="211"/>
      <c r="O876" s="211"/>
      <c r="P876" s="212">
        <f>SUM(P877:P883)</f>
        <v>0</v>
      </c>
      <c r="Q876" s="211"/>
      <c r="R876" s="212">
        <f>SUM(R877:R883)</f>
        <v>0</v>
      </c>
      <c r="S876" s="211"/>
      <c r="T876" s="213">
        <f>SUM(T877:T883)</f>
        <v>0.33390000000000003</v>
      </c>
      <c r="U876" s="12"/>
      <c r="V876" s="12"/>
      <c r="W876" s="12"/>
      <c r="X876" s="12"/>
      <c r="Y876" s="12"/>
      <c r="Z876" s="12"/>
      <c r="AA876" s="12"/>
      <c r="AB876" s="12"/>
      <c r="AC876" s="12"/>
      <c r="AD876" s="12"/>
      <c r="AE876" s="12"/>
      <c r="AR876" s="214" t="s">
        <v>87</v>
      </c>
      <c r="AT876" s="215" t="s">
        <v>76</v>
      </c>
      <c r="AU876" s="215" t="s">
        <v>85</v>
      </c>
      <c r="AY876" s="214" t="s">
        <v>167</v>
      </c>
      <c r="BK876" s="216">
        <f>SUM(BK877:BK883)</f>
        <v>0</v>
      </c>
    </row>
    <row r="877" s="2" customFormat="1" ht="24" customHeight="1">
      <c r="A877" s="39"/>
      <c r="B877" s="40"/>
      <c r="C877" s="219" t="s">
        <v>1099</v>
      </c>
      <c r="D877" s="219" t="s">
        <v>170</v>
      </c>
      <c r="E877" s="220" t="s">
        <v>1082</v>
      </c>
      <c r="F877" s="221" t="s">
        <v>1083</v>
      </c>
      <c r="G877" s="222" t="s">
        <v>173</v>
      </c>
      <c r="H877" s="223">
        <v>22.260000000000002</v>
      </c>
      <c r="I877" s="224"/>
      <c r="J877" s="225">
        <f>ROUND(I877*H877,2)</f>
        <v>0</v>
      </c>
      <c r="K877" s="221" t="s">
        <v>174</v>
      </c>
      <c r="L877" s="45"/>
      <c r="M877" s="226" t="s">
        <v>40</v>
      </c>
      <c r="N877" s="227" t="s">
        <v>48</v>
      </c>
      <c r="O877" s="85"/>
      <c r="P877" s="228">
        <f>O877*H877</f>
        <v>0</v>
      </c>
      <c r="Q877" s="228">
        <v>0</v>
      </c>
      <c r="R877" s="228">
        <f>Q877*H877</f>
        <v>0</v>
      </c>
      <c r="S877" s="228">
        <v>0.014999999999999999</v>
      </c>
      <c r="T877" s="229">
        <f>S877*H877</f>
        <v>0.33390000000000003</v>
      </c>
      <c r="U877" s="39"/>
      <c r="V877" s="39"/>
      <c r="W877" s="39"/>
      <c r="X877" s="39"/>
      <c r="Y877" s="39"/>
      <c r="Z877" s="39"/>
      <c r="AA877" s="39"/>
      <c r="AB877" s="39"/>
      <c r="AC877" s="39"/>
      <c r="AD877" s="39"/>
      <c r="AE877" s="39"/>
      <c r="AR877" s="230" t="s">
        <v>301</v>
      </c>
      <c r="AT877" s="230" t="s">
        <v>170</v>
      </c>
      <c r="AU877" s="230" t="s">
        <v>87</v>
      </c>
      <c r="AY877" s="18" t="s">
        <v>167</v>
      </c>
      <c r="BE877" s="231">
        <f>IF(N877="základní",J877,0)</f>
        <v>0</v>
      </c>
      <c r="BF877" s="231">
        <f>IF(N877="snížená",J877,0)</f>
        <v>0</v>
      </c>
      <c r="BG877" s="231">
        <f>IF(N877="zákl. přenesená",J877,0)</f>
        <v>0</v>
      </c>
      <c r="BH877" s="231">
        <f>IF(N877="sníž. přenesená",J877,0)</f>
        <v>0</v>
      </c>
      <c r="BI877" s="231">
        <f>IF(N877="nulová",J877,0)</f>
        <v>0</v>
      </c>
      <c r="BJ877" s="18" t="s">
        <v>85</v>
      </c>
      <c r="BK877" s="231">
        <f>ROUND(I877*H877,2)</f>
        <v>0</v>
      </c>
      <c r="BL877" s="18" t="s">
        <v>301</v>
      </c>
      <c r="BM877" s="230" t="s">
        <v>1084</v>
      </c>
    </row>
    <row r="878" s="2" customFormat="1">
      <c r="A878" s="39"/>
      <c r="B878" s="40"/>
      <c r="C878" s="41"/>
      <c r="D878" s="232" t="s">
        <v>177</v>
      </c>
      <c r="E878" s="41"/>
      <c r="F878" s="233" t="s">
        <v>1085</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177</v>
      </c>
      <c r="AU878" s="18" t="s">
        <v>87</v>
      </c>
    </row>
    <row r="879" s="13" customFormat="1">
      <c r="A879" s="13"/>
      <c r="B879" s="237"/>
      <c r="C879" s="238"/>
      <c r="D879" s="232" t="s">
        <v>181</v>
      </c>
      <c r="E879" s="239" t="s">
        <v>40</v>
      </c>
      <c r="F879" s="240" t="s">
        <v>210</v>
      </c>
      <c r="G879" s="238"/>
      <c r="H879" s="239" t="s">
        <v>40</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181</v>
      </c>
      <c r="AU879" s="246" t="s">
        <v>87</v>
      </c>
      <c r="AV879" s="13" t="s">
        <v>85</v>
      </c>
      <c r="AW879" s="13" t="s">
        <v>38</v>
      </c>
      <c r="AX879" s="13" t="s">
        <v>77</v>
      </c>
      <c r="AY879" s="246" t="s">
        <v>167</v>
      </c>
    </row>
    <row r="880" s="14" customFormat="1">
      <c r="A880" s="14"/>
      <c r="B880" s="247"/>
      <c r="C880" s="248"/>
      <c r="D880" s="232" t="s">
        <v>181</v>
      </c>
      <c r="E880" s="249" t="s">
        <v>40</v>
      </c>
      <c r="F880" s="250" t="s">
        <v>1350</v>
      </c>
      <c r="G880" s="248"/>
      <c r="H880" s="251">
        <v>8.3300000000000001</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181</v>
      </c>
      <c r="AU880" s="257" t="s">
        <v>87</v>
      </c>
      <c r="AV880" s="14" t="s">
        <v>87</v>
      </c>
      <c r="AW880" s="14" t="s">
        <v>38</v>
      </c>
      <c r="AX880" s="14" t="s">
        <v>77</v>
      </c>
      <c r="AY880" s="257" t="s">
        <v>167</v>
      </c>
    </row>
    <row r="881" s="13" customFormat="1">
      <c r="A881" s="13"/>
      <c r="B881" s="237"/>
      <c r="C881" s="238"/>
      <c r="D881" s="232" t="s">
        <v>181</v>
      </c>
      <c r="E881" s="239" t="s">
        <v>40</v>
      </c>
      <c r="F881" s="240" t="s">
        <v>208</v>
      </c>
      <c r="G881" s="238"/>
      <c r="H881" s="239" t="s">
        <v>40</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181</v>
      </c>
      <c r="AU881" s="246" t="s">
        <v>87</v>
      </c>
      <c r="AV881" s="13" t="s">
        <v>85</v>
      </c>
      <c r="AW881" s="13" t="s">
        <v>38</v>
      </c>
      <c r="AX881" s="13" t="s">
        <v>77</v>
      </c>
      <c r="AY881" s="246" t="s">
        <v>167</v>
      </c>
    </row>
    <row r="882" s="14" customFormat="1">
      <c r="A882" s="14"/>
      <c r="B882" s="247"/>
      <c r="C882" s="248"/>
      <c r="D882" s="232" t="s">
        <v>181</v>
      </c>
      <c r="E882" s="249" t="s">
        <v>40</v>
      </c>
      <c r="F882" s="250" t="s">
        <v>1352</v>
      </c>
      <c r="G882" s="248"/>
      <c r="H882" s="251">
        <v>13.93</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181</v>
      </c>
      <c r="AU882" s="257" t="s">
        <v>87</v>
      </c>
      <c r="AV882" s="14" t="s">
        <v>87</v>
      </c>
      <c r="AW882" s="14" t="s">
        <v>38</v>
      </c>
      <c r="AX882" s="14" t="s">
        <v>77</v>
      </c>
      <c r="AY882" s="257" t="s">
        <v>167</v>
      </c>
    </row>
    <row r="883" s="15" customFormat="1">
      <c r="A883" s="15"/>
      <c r="B883" s="258"/>
      <c r="C883" s="259"/>
      <c r="D883" s="232" t="s">
        <v>181</v>
      </c>
      <c r="E883" s="260" t="s">
        <v>40</v>
      </c>
      <c r="F883" s="261" t="s">
        <v>184</v>
      </c>
      <c r="G883" s="259"/>
      <c r="H883" s="262">
        <v>22.260000000000002</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181</v>
      </c>
      <c r="AU883" s="268" t="s">
        <v>87</v>
      </c>
      <c r="AV883" s="15" t="s">
        <v>175</v>
      </c>
      <c r="AW883" s="15" t="s">
        <v>38</v>
      </c>
      <c r="AX883" s="15" t="s">
        <v>85</v>
      </c>
      <c r="AY883" s="268" t="s">
        <v>167</v>
      </c>
    </row>
    <row r="884" s="12" customFormat="1" ht="22.8" customHeight="1">
      <c r="A884" s="12"/>
      <c r="B884" s="203"/>
      <c r="C884" s="204"/>
      <c r="D884" s="205" t="s">
        <v>76</v>
      </c>
      <c r="E884" s="217" t="s">
        <v>1086</v>
      </c>
      <c r="F884" s="217" t="s">
        <v>1087</v>
      </c>
      <c r="G884" s="204"/>
      <c r="H884" s="204"/>
      <c r="I884" s="207"/>
      <c r="J884" s="218">
        <f>BK884</f>
        <v>0</v>
      </c>
      <c r="K884" s="204"/>
      <c r="L884" s="209"/>
      <c r="M884" s="210"/>
      <c r="N884" s="211"/>
      <c r="O884" s="211"/>
      <c r="P884" s="212">
        <f>SUM(P885:P951)</f>
        <v>0</v>
      </c>
      <c r="Q884" s="211"/>
      <c r="R884" s="212">
        <f>SUM(R885:R951)</f>
        <v>0.079824819999999991</v>
      </c>
      <c r="S884" s="211"/>
      <c r="T884" s="213">
        <f>SUM(T885:T951)</f>
        <v>0.066780000000000006</v>
      </c>
      <c r="U884" s="12"/>
      <c r="V884" s="12"/>
      <c r="W884" s="12"/>
      <c r="X884" s="12"/>
      <c r="Y884" s="12"/>
      <c r="Z884" s="12"/>
      <c r="AA884" s="12"/>
      <c r="AB884" s="12"/>
      <c r="AC884" s="12"/>
      <c r="AD884" s="12"/>
      <c r="AE884" s="12"/>
      <c r="AR884" s="214" t="s">
        <v>87</v>
      </c>
      <c r="AT884" s="215" t="s">
        <v>76</v>
      </c>
      <c r="AU884" s="215" t="s">
        <v>85</v>
      </c>
      <c r="AY884" s="214" t="s">
        <v>167</v>
      </c>
      <c r="BK884" s="216">
        <f>SUM(BK885:BK951)</f>
        <v>0</v>
      </c>
    </row>
    <row r="885" s="2" customFormat="1" ht="16.5" customHeight="1">
      <c r="A885" s="39"/>
      <c r="B885" s="40"/>
      <c r="C885" s="219" t="s">
        <v>1104</v>
      </c>
      <c r="D885" s="219" t="s">
        <v>170</v>
      </c>
      <c r="E885" s="220" t="s">
        <v>1089</v>
      </c>
      <c r="F885" s="221" t="s">
        <v>1090</v>
      </c>
      <c r="G885" s="222" t="s">
        <v>173</v>
      </c>
      <c r="H885" s="223">
        <v>22.260000000000002</v>
      </c>
      <c r="I885" s="224"/>
      <c r="J885" s="225">
        <f>ROUND(I885*H885,2)</f>
        <v>0</v>
      </c>
      <c r="K885" s="221" t="s">
        <v>174</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301</v>
      </c>
      <c r="AT885" s="230" t="s">
        <v>170</v>
      </c>
      <c r="AU885" s="230" t="s">
        <v>87</v>
      </c>
      <c r="AY885" s="18" t="s">
        <v>167</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301</v>
      </c>
      <c r="BM885" s="230" t="s">
        <v>1091</v>
      </c>
    </row>
    <row r="886" s="2" customFormat="1">
      <c r="A886" s="39"/>
      <c r="B886" s="40"/>
      <c r="C886" s="41"/>
      <c r="D886" s="232" t="s">
        <v>177</v>
      </c>
      <c r="E886" s="41"/>
      <c r="F886" s="233" t="s">
        <v>1092</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177</v>
      </c>
      <c r="AU886" s="18" t="s">
        <v>87</v>
      </c>
    </row>
    <row r="887" s="2" customFormat="1">
      <c r="A887" s="39"/>
      <c r="B887" s="40"/>
      <c r="C887" s="41"/>
      <c r="D887" s="232" t="s">
        <v>179</v>
      </c>
      <c r="E887" s="41"/>
      <c r="F887" s="236" t="s">
        <v>1093</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179</v>
      </c>
      <c r="AU887" s="18" t="s">
        <v>87</v>
      </c>
    </row>
    <row r="888" s="13" customFormat="1">
      <c r="A888" s="13"/>
      <c r="B888" s="237"/>
      <c r="C888" s="238"/>
      <c r="D888" s="232" t="s">
        <v>181</v>
      </c>
      <c r="E888" s="239" t="s">
        <v>40</v>
      </c>
      <c r="F888" s="240" t="s">
        <v>210</v>
      </c>
      <c r="G888" s="238"/>
      <c r="H888" s="239" t="s">
        <v>40</v>
      </c>
      <c r="I888" s="241"/>
      <c r="J888" s="238"/>
      <c r="K888" s="238"/>
      <c r="L888" s="242"/>
      <c r="M888" s="243"/>
      <c r="N888" s="244"/>
      <c r="O888" s="244"/>
      <c r="P888" s="244"/>
      <c r="Q888" s="244"/>
      <c r="R888" s="244"/>
      <c r="S888" s="244"/>
      <c r="T888" s="245"/>
      <c r="U888" s="13"/>
      <c r="V888" s="13"/>
      <c r="W888" s="13"/>
      <c r="X888" s="13"/>
      <c r="Y888" s="13"/>
      <c r="Z888" s="13"/>
      <c r="AA888" s="13"/>
      <c r="AB888" s="13"/>
      <c r="AC888" s="13"/>
      <c r="AD888" s="13"/>
      <c r="AE888" s="13"/>
      <c r="AT888" s="246" t="s">
        <v>181</v>
      </c>
      <c r="AU888" s="246" t="s">
        <v>87</v>
      </c>
      <c r="AV888" s="13" t="s">
        <v>85</v>
      </c>
      <c r="AW888" s="13" t="s">
        <v>38</v>
      </c>
      <c r="AX888" s="13" t="s">
        <v>77</v>
      </c>
      <c r="AY888" s="246" t="s">
        <v>167</v>
      </c>
    </row>
    <row r="889" s="14" customFormat="1">
      <c r="A889" s="14"/>
      <c r="B889" s="247"/>
      <c r="C889" s="248"/>
      <c r="D889" s="232" t="s">
        <v>181</v>
      </c>
      <c r="E889" s="249" t="s">
        <v>40</v>
      </c>
      <c r="F889" s="250" t="s">
        <v>1350</v>
      </c>
      <c r="G889" s="248"/>
      <c r="H889" s="251">
        <v>8.3300000000000001</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181</v>
      </c>
      <c r="AU889" s="257" t="s">
        <v>87</v>
      </c>
      <c r="AV889" s="14" t="s">
        <v>87</v>
      </c>
      <c r="AW889" s="14" t="s">
        <v>38</v>
      </c>
      <c r="AX889" s="14" t="s">
        <v>77</v>
      </c>
      <c r="AY889" s="257" t="s">
        <v>167</v>
      </c>
    </row>
    <row r="890" s="13" customFormat="1">
      <c r="A890" s="13"/>
      <c r="B890" s="237"/>
      <c r="C890" s="238"/>
      <c r="D890" s="232" t="s">
        <v>181</v>
      </c>
      <c r="E890" s="239" t="s">
        <v>40</v>
      </c>
      <c r="F890" s="240" t="s">
        <v>208</v>
      </c>
      <c r="G890" s="238"/>
      <c r="H890" s="239" t="s">
        <v>40</v>
      </c>
      <c r="I890" s="241"/>
      <c r="J890" s="238"/>
      <c r="K890" s="238"/>
      <c r="L890" s="242"/>
      <c r="M890" s="243"/>
      <c r="N890" s="244"/>
      <c r="O890" s="244"/>
      <c r="P890" s="244"/>
      <c r="Q890" s="244"/>
      <c r="R890" s="244"/>
      <c r="S890" s="244"/>
      <c r="T890" s="245"/>
      <c r="U890" s="13"/>
      <c r="V890" s="13"/>
      <c r="W890" s="13"/>
      <c r="X890" s="13"/>
      <c r="Y890" s="13"/>
      <c r="Z890" s="13"/>
      <c r="AA890" s="13"/>
      <c r="AB890" s="13"/>
      <c r="AC890" s="13"/>
      <c r="AD890" s="13"/>
      <c r="AE890" s="13"/>
      <c r="AT890" s="246" t="s">
        <v>181</v>
      </c>
      <c r="AU890" s="246" t="s">
        <v>87</v>
      </c>
      <c r="AV890" s="13" t="s">
        <v>85</v>
      </c>
      <c r="AW890" s="13" t="s">
        <v>38</v>
      </c>
      <c r="AX890" s="13" t="s">
        <v>77</v>
      </c>
      <c r="AY890" s="246" t="s">
        <v>167</v>
      </c>
    </row>
    <row r="891" s="14" customFormat="1">
      <c r="A891" s="14"/>
      <c r="B891" s="247"/>
      <c r="C891" s="248"/>
      <c r="D891" s="232" t="s">
        <v>181</v>
      </c>
      <c r="E891" s="249" t="s">
        <v>40</v>
      </c>
      <c r="F891" s="250" t="s">
        <v>1352</v>
      </c>
      <c r="G891" s="248"/>
      <c r="H891" s="251">
        <v>13.93</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181</v>
      </c>
      <c r="AU891" s="257" t="s">
        <v>87</v>
      </c>
      <c r="AV891" s="14" t="s">
        <v>87</v>
      </c>
      <c r="AW891" s="14" t="s">
        <v>38</v>
      </c>
      <c r="AX891" s="14" t="s">
        <v>77</v>
      </c>
      <c r="AY891" s="257" t="s">
        <v>167</v>
      </c>
    </row>
    <row r="892" s="15" customFormat="1">
      <c r="A892" s="15"/>
      <c r="B892" s="258"/>
      <c r="C892" s="259"/>
      <c r="D892" s="232" t="s">
        <v>181</v>
      </c>
      <c r="E892" s="260" t="s">
        <v>40</v>
      </c>
      <c r="F892" s="261" t="s">
        <v>184</v>
      </c>
      <c r="G892" s="259"/>
      <c r="H892" s="262">
        <v>22.260000000000002</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181</v>
      </c>
      <c r="AU892" s="268" t="s">
        <v>87</v>
      </c>
      <c r="AV892" s="15" t="s">
        <v>175</v>
      </c>
      <c r="AW892" s="15" t="s">
        <v>38</v>
      </c>
      <c r="AX892" s="15" t="s">
        <v>85</v>
      </c>
      <c r="AY892" s="268" t="s">
        <v>167</v>
      </c>
    </row>
    <row r="893" s="2" customFormat="1" ht="16.5" customHeight="1">
      <c r="A893" s="39"/>
      <c r="B893" s="40"/>
      <c r="C893" s="219" t="s">
        <v>1110</v>
      </c>
      <c r="D893" s="219" t="s">
        <v>170</v>
      </c>
      <c r="E893" s="220" t="s">
        <v>1095</v>
      </c>
      <c r="F893" s="221" t="s">
        <v>1096</v>
      </c>
      <c r="G893" s="222" t="s">
        <v>173</v>
      </c>
      <c r="H893" s="223">
        <v>22.260000000000002</v>
      </c>
      <c r="I893" s="224"/>
      <c r="J893" s="225">
        <f>ROUND(I893*H893,2)</f>
        <v>0</v>
      </c>
      <c r="K893" s="221" t="s">
        <v>174</v>
      </c>
      <c r="L893" s="45"/>
      <c r="M893" s="226" t="s">
        <v>40</v>
      </c>
      <c r="N893" s="227" t="s">
        <v>48</v>
      </c>
      <c r="O893" s="85"/>
      <c r="P893" s="228">
        <f>O893*H893</f>
        <v>0</v>
      </c>
      <c r="Q893" s="228">
        <v>0</v>
      </c>
      <c r="R893" s="228">
        <f>Q893*H893</f>
        <v>0</v>
      </c>
      <c r="S893" s="228">
        <v>0</v>
      </c>
      <c r="T893" s="229">
        <f>S893*H893</f>
        <v>0</v>
      </c>
      <c r="U893" s="39"/>
      <c r="V893" s="39"/>
      <c r="W893" s="39"/>
      <c r="X893" s="39"/>
      <c r="Y893" s="39"/>
      <c r="Z893" s="39"/>
      <c r="AA893" s="39"/>
      <c r="AB893" s="39"/>
      <c r="AC893" s="39"/>
      <c r="AD893" s="39"/>
      <c r="AE893" s="39"/>
      <c r="AR893" s="230" t="s">
        <v>301</v>
      </c>
      <c r="AT893" s="230" t="s">
        <v>170</v>
      </c>
      <c r="AU893" s="230" t="s">
        <v>87</v>
      </c>
      <c r="AY893" s="18" t="s">
        <v>167</v>
      </c>
      <c r="BE893" s="231">
        <f>IF(N893="základní",J893,0)</f>
        <v>0</v>
      </c>
      <c r="BF893" s="231">
        <f>IF(N893="snížená",J893,0)</f>
        <v>0</v>
      </c>
      <c r="BG893" s="231">
        <f>IF(N893="zákl. přenesená",J893,0)</f>
        <v>0</v>
      </c>
      <c r="BH893" s="231">
        <f>IF(N893="sníž. přenesená",J893,0)</f>
        <v>0</v>
      </c>
      <c r="BI893" s="231">
        <f>IF(N893="nulová",J893,0)</f>
        <v>0</v>
      </c>
      <c r="BJ893" s="18" t="s">
        <v>85</v>
      </c>
      <c r="BK893" s="231">
        <f>ROUND(I893*H893,2)</f>
        <v>0</v>
      </c>
      <c r="BL893" s="18" t="s">
        <v>301</v>
      </c>
      <c r="BM893" s="230" t="s">
        <v>1097</v>
      </c>
    </row>
    <row r="894" s="2" customFormat="1">
      <c r="A894" s="39"/>
      <c r="B894" s="40"/>
      <c r="C894" s="41"/>
      <c r="D894" s="232" t="s">
        <v>177</v>
      </c>
      <c r="E894" s="41"/>
      <c r="F894" s="233" t="s">
        <v>1098</v>
      </c>
      <c r="G894" s="41"/>
      <c r="H894" s="41"/>
      <c r="I894" s="137"/>
      <c r="J894" s="41"/>
      <c r="K894" s="41"/>
      <c r="L894" s="45"/>
      <c r="M894" s="234"/>
      <c r="N894" s="235"/>
      <c r="O894" s="85"/>
      <c r="P894" s="85"/>
      <c r="Q894" s="85"/>
      <c r="R894" s="85"/>
      <c r="S894" s="85"/>
      <c r="T894" s="86"/>
      <c r="U894" s="39"/>
      <c r="V894" s="39"/>
      <c r="W894" s="39"/>
      <c r="X894" s="39"/>
      <c r="Y894" s="39"/>
      <c r="Z894" s="39"/>
      <c r="AA894" s="39"/>
      <c r="AB894" s="39"/>
      <c r="AC894" s="39"/>
      <c r="AD894" s="39"/>
      <c r="AE894" s="39"/>
      <c r="AT894" s="18" t="s">
        <v>177</v>
      </c>
      <c r="AU894" s="18" t="s">
        <v>87</v>
      </c>
    </row>
    <row r="895" s="2" customFormat="1">
      <c r="A895" s="39"/>
      <c r="B895" s="40"/>
      <c r="C895" s="41"/>
      <c r="D895" s="232" t="s">
        <v>179</v>
      </c>
      <c r="E895" s="41"/>
      <c r="F895" s="236" t="s">
        <v>1093</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179</v>
      </c>
      <c r="AU895" s="18" t="s">
        <v>87</v>
      </c>
    </row>
    <row r="896" s="13" customFormat="1">
      <c r="A896" s="13"/>
      <c r="B896" s="237"/>
      <c r="C896" s="238"/>
      <c r="D896" s="232" t="s">
        <v>181</v>
      </c>
      <c r="E896" s="239" t="s">
        <v>40</v>
      </c>
      <c r="F896" s="240" t="s">
        <v>210</v>
      </c>
      <c r="G896" s="238"/>
      <c r="H896" s="239" t="s">
        <v>40</v>
      </c>
      <c r="I896" s="241"/>
      <c r="J896" s="238"/>
      <c r="K896" s="238"/>
      <c r="L896" s="242"/>
      <c r="M896" s="243"/>
      <c r="N896" s="244"/>
      <c r="O896" s="244"/>
      <c r="P896" s="244"/>
      <c r="Q896" s="244"/>
      <c r="R896" s="244"/>
      <c r="S896" s="244"/>
      <c r="T896" s="245"/>
      <c r="U896" s="13"/>
      <c r="V896" s="13"/>
      <c r="W896" s="13"/>
      <c r="X896" s="13"/>
      <c r="Y896" s="13"/>
      <c r="Z896" s="13"/>
      <c r="AA896" s="13"/>
      <c r="AB896" s="13"/>
      <c r="AC896" s="13"/>
      <c r="AD896" s="13"/>
      <c r="AE896" s="13"/>
      <c r="AT896" s="246" t="s">
        <v>181</v>
      </c>
      <c r="AU896" s="246" t="s">
        <v>87</v>
      </c>
      <c r="AV896" s="13" t="s">
        <v>85</v>
      </c>
      <c r="AW896" s="13" t="s">
        <v>38</v>
      </c>
      <c r="AX896" s="13" t="s">
        <v>77</v>
      </c>
      <c r="AY896" s="246" t="s">
        <v>167</v>
      </c>
    </row>
    <row r="897" s="14" customFormat="1">
      <c r="A897" s="14"/>
      <c r="B897" s="247"/>
      <c r="C897" s="248"/>
      <c r="D897" s="232" t="s">
        <v>181</v>
      </c>
      <c r="E897" s="249" t="s">
        <v>40</v>
      </c>
      <c r="F897" s="250" t="s">
        <v>1350</v>
      </c>
      <c r="G897" s="248"/>
      <c r="H897" s="251">
        <v>8.3300000000000001</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181</v>
      </c>
      <c r="AU897" s="257" t="s">
        <v>87</v>
      </c>
      <c r="AV897" s="14" t="s">
        <v>87</v>
      </c>
      <c r="AW897" s="14" t="s">
        <v>38</v>
      </c>
      <c r="AX897" s="14" t="s">
        <v>77</v>
      </c>
      <c r="AY897" s="257" t="s">
        <v>167</v>
      </c>
    </row>
    <row r="898" s="13" customFormat="1">
      <c r="A898" s="13"/>
      <c r="B898" s="237"/>
      <c r="C898" s="238"/>
      <c r="D898" s="232" t="s">
        <v>181</v>
      </c>
      <c r="E898" s="239" t="s">
        <v>40</v>
      </c>
      <c r="F898" s="240" t="s">
        <v>208</v>
      </c>
      <c r="G898" s="238"/>
      <c r="H898" s="239" t="s">
        <v>40</v>
      </c>
      <c r="I898" s="241"/>
      <c r="J898" s="238"/>
      <c r="K898" s="238"/>
      <c r="L898" s="242"/>
      <c r="M898" s="243"/>
      <c r="N898" s="244"/>
      <c r="O898" s="244"/>
      <c r="P898" s="244"/>
      <c r="Q898" s="244"/>
      <c r="R898" s="244"/>
      <c r="S898" s="244"/>
      <c r="T898" s="245"/>
      <c r="U898" s="13"/>
      <c r="V898" s="13"/>
      <c r="W898" s="13"/>
      <c r="X898" s="13"/>
      <c r="Y898" s="13"/>
      <c r="Z898" s="13"/>
      <c r="AA898" s="13"/>
      <c r="AB898" s="13"/>
      <c r="AC898" s="13"/>
      <c r="AD898" s="13"/>
      <c r="AE898" s="13"/>
      <c r="AT898" s="246" t="s">
        <v>181</v>
      </c>
      <c r="AU898" s="246" t="s">
        <v>87</v>
      </c>
      <c r="AV898" s="13" t="s">
        <v>85</v>
      </c>
      <c r="AW898" s="13" t="s">
        <v>38</v>
      </c>
      <c r="AX898" s="13" t="s">
        <v>77</v>
      </c>
      <c r="AY898" s="246" t="s">
        <v>167</v>
      </c>
    </row>
    <row r="899" s="14" customFormat="1">
      <c r="A899" s="14"/>
      <c r="B899" s="247"/>
      <c r="C899" s="248"/>
      <c r="D899" s="232" t="s">
        <v>181</v>
      </c>
      <c r="E899" s="249" t="s">
        <v>40</v>
      </c>
      <c r="F899" s="250" t="s">
        <v>1352</v>
      </c>
      <c r="G899" s="248"/>
      <c r="H899" s="251">
        <v>13.93</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181</v>
      </c>
      <c r="AU899" s="257" t="s">
        <v>87</v>
      </c>
      <c r="AV899" s="14" t="s">
        <v>87</v>
      </c>
      <c r="AW899" s="14" t="s">
        <v>38</v>
      </c>
      <c r="AX899" s="14" t="s">
        <v>77</v>
      </c>
      <c r="AY899" s="257" t="s">
        <v>167</v>
      </c>
    </row>
    <row r="900" s="15" customFormat="1">
      <c r="A900" s="15"/>
      <c r="B900" s="258"/>
      <c r="C900" s="259"/>
      <c r="D900" s="232" t="s">
        <v>181</v>
      </c>
      <c r="E900" s="260" t="s">
        <v>40</v>
      </c>
      <c r="F900" s="261" t="s">
        <v>184</v>
      </c>
      <c r="G900" s="259"/>
      <c r="H900" s="262">
        <v>22.260000000000002</v>
      </c>
      <c r="I900" s="263"/>
      <c r="J900" s="259"/>
      <c r="K900" s="259"/>
      <c r="L900" s="264"/>
      <c r="M900" s="265"/>
      <c r="N900" s="266"/>
      <c r="O900" s="266"/>
      <c r="P900" s="266"/>
      <c r="Q900" s="266"/>
      <c r="R900" s="266"/>
      <c r="S900" s="266"/>
      <c r="T900" s="267"/>
      <c r="U900" s="15"/>
      <c r="V900" s="15"/>
      <c r="W900" s="15"/>
      <c r="X900" s="15"/>
      <c r="Y900" s="15"/>
      <c r="Z900" s="15"/>
      <c r="AA900" s="15"/>
      <c r="AB900" s="15"/>
      <c r="AC900" s="15"/>
      <c r="AD900" s="15"/>
      <c r="AE900" s="15"/>
      <c r="AT900" s="268" t="s">
        <v>181</v>
      </c>
      <c r="AU900" s="268" t="s">
        <v>87</v>
      </c>
      <c r="AV900" s="15" t="s">
        <v>175</v>
      </c>
      <c r="AW900" s="15" t="s">
        <v>38</v>
      </c>
      <c r="AX900" s="15" t="s">
        <v>85</v>
      </c>
      <c r="AY900" s="268" t="s">
        <v>167</v>
      </c>
    </row>
    <row r="901" s="2" customFormat="1" ht="24" customHeight="1">
      <c r="A901" s="39"/>
      <c r="B901" s="40"/>
      <c r="C901" s="219" t="s">
        <v>1115</v>
      </c>
      <c r="D901" s="219" t="s">
        <v>170</v>
      </c>
      <c r="E901" s="220" t="s">
        <v>1100</v>
      </c>
      <c r="F901" s="221" t="s">
        <v>1101</v>
      </c>
      <c r="G901" s="222" t="s">
        <v>173</v>
      </c>
      <c r="H901" s="223">
        <v>22.260000000000002</v>
      </c>
      <c r="I901" s="224"/>
      <c r="J901" s="225">
        <f>ROUND(I901*H901,2)</f>
        <v>0</v>
      </c>
      <c r="K901" s="221" t="s">
        <v>174</v>
      </c>
      <c r="L901" s="45"/>
      <c r="M901" s="226" t="s">
        <v>40</v>
      </c>
      <c r="N901" s="227" t="s">
        <v>48</v>
      </c>
      <c r="O901" s="85"/>
      <c r="P901" s="228">
        <f>O901*H901</f>
        <v>0</v>
      </c>
      <c r="Q901" s="228">
        <v>6.9999999999999994E-05</v>
      </c>
      <c r="R901" s="228">
        <f>Q901*H901</f>
        <v>0.0015582</v>
      </c>
      <c r="S901" s="228">
        <v>0</v>
      </c>
      <c r="T901" s="229">
        <f>S901*H901</f>
        <v>0</v>
      </c>
      <c r="U901" s="39"/>
      <c r="V901" s="39"/>
      <c r="W901" s="39"/>
      <c r="X901" s="39"/>
      <c r="Y901" s="39"/>
      <c r="Z901" s="39"/>
      <c r="AA901" s="39"/>
      <c r="AB901" s="39"/>
      <c r="AC901" s="39"/>
      <c r="AD901" s="39"/>
      <c r="AE901" s="39"/>
      <c r="AR901" s="230" t="s">
        <v>301</v>
      </c>
      <c r="AT901" s="230" t="s">
        <v>170</v>
      </c>
      <c r="AU901" s="230" t="s">
        <v>87</v>
      </c>
      <c r="AY901" s="18" t="s">
        <v>167</v>
      </c>
      <c r="BE901" s="231">
        <f>IF(N901="základní",J901,0)</f>
        <v>0</v>
      </c>
      <c r="BF901" s="231">
        <f>IF(N901="snížená",J901,0)</f>
        <v>0</v>
      </c>
      <c r="BG901" s="231">
        <f>IF(N901="zákl. přenesená",J901,0)</f>
        <v>0</v>
      </c>
      <c r="BH901" s="231">
        <f>IF(N901="sníž. přenesená",J901,0)</f>
        <v>0</v>
      </c>
      <c r="BI901" s="231">
        <f>IF(N901="nulová",J901,0)</f>
        <v>0</v>
      </c>
      <c r="BJ901" s="18" t="s">
        <v>85</v>
      </c>
      <c r="BK901" s="231">
        <f>ROUND(I901*H901,2)</f>
        <v>0</v>
      </c>
      <c r="BL901" s="18" t="s">
        <v>301</v>
      </c>
      <c r="BM901" s="230" t="s">
        <v>1102</v>
      </c>
    </row>
    <row r="902" s="2" customFormat="1">
      <c r="A902" s="39"/>
      <c r="B902" s="40"/>
      <c r="C902" s="41"/>
      <c r="D902" s="232" t="s">
        <v>177</v>
      </c>
      <c r="E902" s="41"/>
      <c r="F902" s="233" t="s">
        <v>1103</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177</v>
      </c>
      <c r="AU902" s="18" t="s">
        <v>87</v>
      </c>
    </row>
    <row r="903" s="2" customFormat="1">
      <c r="A903" s="39"/>
      <c r="B903" s="40"/>
      <c r="C903" s="41"/>
      <c r="D903" s="232" t="s">
        <v>179</v>
      </c>
      <c r="E903" s="41"/>
      <c r="F903" s="236" t="s">
        <v>1093</v>
      </c>
      <c r="G903" s="41"/>
      <c r="H903" s="41"/>
      <c r="I903" s="137"/>
      <c r="J903" s="41"/>
      <c r="K903" s="41"/>
      <c r="L903" s="45"/>
      <c r="M903" s="234"/>
      <c r="N903" s="235"/>
      <c r="O903" s="85"/>
      <c r="P903" s="85"/>
      <c r="Q903" s="85"/>
      <c r="R903" s="85"/>
      <c r="S903" s="85"/>
      <c r="T903" s="86"/>
      <c r="U903" s="39"/>
      <c r="V903" s="39"/>
      <c r="W903" s="39"/>
      <c r="X903" s="39"/>
      <c r="Y903" s="39"/>
      <c r="Z903" s="39"/>
      <c r="AA903" s="39"/>
      <c r="AB903" s="39"/>
      <c r="AC903" s="39"/>
      <c r="AD903" s="39"/>
      <c r="AE903" s="39"/>
      <c r="AT903" s="18" t="s">
        <v>179</v>
      </c>
      <c r="AU903" s="18" t="s">
        <v>87</v>
      </c>
    </row>
    <row r="904" s="13" customFormat="1">
      <c r="A904" s="13"/>
      <c r="B904" s="237"/>
      <c r="C904" s="238"/>
      <c r="D904" s="232" t="s">
        <v>181</v>
      </c>
      <c r="E904" s="239" t="s">
        <v>40</v>
      </c>
      <c r="F904" s="240" t="s">
        <v>210</v>
      </c>
      <c r="G904" s="238"/>
      <c r="H904" s="239" t="s">
        <v>40</v>
      </c>
      <c r="I904" s="241"/>
      <c r="J904" s="238"/>
      <c r="K904" s="238"/>
      <c r="L904" s="242"/>
      <c r="M904" s="243"/>
      <c r="N904" s="244"/>
      <c r="O904" s="244"/>
      <c r="P904" s="244"/>
      <c r="Q904" s="244"/>
      <c r="R904" s="244"/>
      <c r="S904" s="244"/>
      <c r="T904" s="245"/>
      <c r="U904" s="13"/>
      <c r="V904" s="13"/>
      <c r="W904" s="13"/>
      <c r="X904" s="13"/>
      <c r="Y904" s="13"/>
      <c r="Z904" s="13"/>
      <c r="AA904" s="13"/>
      <c r="AB904" s="13"/>
      <c r="AC904" s="13"/>
      <c r="AD904" s="13"/>
      <c r="AE904" s="13"/>
      <c r="AT904" s="246" t="s">
        <v>181</v>
      </c>
      <c r="AU904" s="246" t="s">
        <v>87</v>
      </c>
      <c r="AV904" s="13" t="s">
        <v>85</v>
      </c>
      <c r="AW904" s="13" t="s">
        <v>38</v>
      </c>
      <c r="AX904" s="13" t="s">
        <v>77</v>
      </c>
      <c r="AY904" s="246" t="s">
        <v>167</v>
      </c>
    </row>
    <row r="905" s="14" customFormat="1">
      <c r="A905" s="14"/>
      <c r="B905" s="247"/>
      <c r="C905" s="248"/>
      <c r="D905" s="232" t="s">
        <v>181</v>
      </c>
      <c r="E905" s="249" t="s">
        <v>40</v>
      </c>
      <c r="F905" s="250" t="s">
        <v>1350</v>
      </c>
      <c r="G905" s="248"/>
      <c r="H905" s="251">
        <v>8.3300000000000001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181</v>
      </c>
      <c r="AU905" s="257" t="s">
        <v>87</v>
      </c>
      <c r="AV905" s="14" t="s">
        <v>87</v>
      </c>
      <c r="AW905" s="14" t="s">
        <v>38</v>
      </c>
      <c r="AX905" s="14" t="s">
        <v>77</v>
      </c>
      <c r="AY905" s="257" t="s">
        <v>167</v>
      </c>
    </row>
    <row r="906" s="13" customFormat="1">
      <c r="A906" s="13"/>
      <c r="B906" s="237"/>
      <c r="C906" s="238"/>
      <c r="D906" s="232" t="s">
        <v>181</v>
      </c>
      <c r="E906" s="239" t="s">
        <v>40</v>
      </c>
      <c r="F906" s="240" t="s">
        <v>208</v>
      </c>
      <c r="G906" s="238"/>
      <c r="H906" s="239" t="s">
        <v>40</v>
      </c>
      <c r="I906" s="241"/>
      <c r="J906" s="238"/>
      <c r="K906" s="238"/>
      <c r="L906" s="242"/>
      <c r="M906" s="243"/>
      <c r="N906" s="244"/>
      <c r="O906" s="244"/>
      <c r="P906" s="244"/>
      <c r="Q906" s="244"/>
      <c r="R906" s="244"/>
      <c r="S906" s="244"/>
      <c r="T906" s="245"/>
      <c r="U906" s="13"/>
      <c r="V906" s="13"/>
      <c r="W906" s="13"/>
      <c r="X906" s="13"/>
      <c r="Y906" s="13"/>
      <c r="Z906" s="13"/>
      <c r="AA906" s="13"/>
      <c r="AB906" s="13"/>
      <c r="AC906" s="13"/>
      <c r="AD906" s="13"/>
      <c r="AE906" s="13"/>
      <c r="AT906" s="246" t="s">
        <v>181</v>
      </c>
      <c r="AU906" s="246" t="s">
        <v>87</v>
      </c>
      <c r="AV906" s="13" t="s">
        <v>85</v>
      </c>
      <c r="AW906" s="13" t="s">
        <v>38</v>
      </c>
      <c r="AX906" s="13" t="s">
        <v>77</v>
      </c>
      <c r="AY906" s="246" t="s">
        <v>167</v>
      </c>
    </row>
    <row r="907" s="14" customFormat="1">
      <c r="A907" s="14"/>
      <c r="B907" s="247"/>
      <c r="C907" s="248"/>
      <c r="D907" s="232" t="s">
        <v>181</v>
      </c>
      <c r="E907" s="249" t="s">
        <v>40</v>
      </c>
      <c r="F907" s="250" t="s">
        <v>1352</v>
      </c>
      <c r="G907" s="248"/>
      <c r="H907" s="251">
        <v>13.93</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181</v>
      </c>
      <c r="AU907" s="257" t="s">
        <v>87</v>
      </c>
      <c r="AV907" s="14" t="s">
        <v>87</v>
      </c>
      <c r="AW907" s="14" t="s">
        <v>38</v>
      </c>
      <c r="AX907" s="14" t="s">
        <v>77</v>
      </c>
      <c r="AY907" s="257" t="s">
        <v>167</v>
      </c>
    </row>
    <row r="908" s="15" customFormat="1">
      <c r="A908" s="15"/>
      <c r="B908" s="258"/>
      <c r="C908" s="259"/>
      <c r="D908" s="232" t="s">
        <v>181</v>
      </c>
      <c r="E908" s="260" t="s">
        <v>40</v>
      </c>
      <c r="F908" s="261" t="s">
        <v>184</v>
      </c>
      <c r="G908" s="259"/>
      <c r="H908" s="262">
        <v>22.260000000000002</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181</v>
      </c>
      <c r="AU908" s="268" t="s">
        <v>87</v>
      </c>
      <c r="AV908" s="15" t="s">
        <v>175</v>
      </c>
      <c r="AW908" s="15" t="s">
        <v>38</v>
      </c>
      <c r="AX908" s="15" t="s">
        <v>85</v>
      </c>
      <c r="AY908" s="268" t="s">
        <v>167</v>
      </c>
    </row>
    <row r="909" s="2" customFormat="1" ht="24" customHeight="1">
      <c r="A909" s="39"/>
      <c r="B909" s="40"/>
      <c r="C909" s="219" t="s">
        <v>1120</v>
      </c>
      <c r="D909" s="219" t="s">
        <v>170</v>
      </c>
      <c r="E909" s="220" t="s">
        <v>1105</v>
      </c>
      <c r="F909" s="221" t="s">
        <v>1106</v>
      </c>
      <c r="G909" s="222" t="s">
        <v>173</v>
      </c>
      <c r="H909" s="223">
        <v>22.260000000000002</v>
      </c>
      <c r="I909" s="224"/>
      <c r="J909" s="225">
        <f>ROUND(I909*H909,2)</f>
        <v>0</v>
      </c>
      <c r="K909" s="221" t="s">
        <v>174</v>
      </c>
      <c r="L909" s="45"/>
      <c r="M909" s="226" t="s">
        <v>40</v>
      </c>
      <c r="N909" s="227" t="s">
        <v>48</v>
      </c>
      <c r="O909" s="85"/>
      <c r="P909" s="228">
        <f>O909*H909</f>
        <v>0</v>
      </c>
      <c r="Q909" s="228">
        <v>0</v>
      </c>
      <c r="R909" s="228">
        <f>Q909*H909</f>
        <v>0</v>
      </c>
      <c r="S909" s="228">
        <v>0.0030000000000000001</v>
      </c>
      <c r="T909" s="229">
        <f>S909*H909</f>
        <v>0.066780000000000006</v>
      </c>
      <c r="U909" s="39"/>
      <c r="V909" s="39"/>
      <c r="W909" s="39"/>
      <c r="X909" s="39"/>
      <c r="Y909" s="39"/>
      <c r="Z909" s="39"/>
      <c r="AA909" s="39"/>
      <c r="AB909" s="39"/>
      <c r="AC909" s="39"/>
      <c r="AD909" s="39"/>
      <c r="AE909" s="39"/>
      <c r="AR909" s="230" t="s">
        <v>301</v>
      </c>
      <c r="AT909" s="230" t="s">
        <v>170</v>
      </c>
      <c r="AU909" s="230" t="s">
        <v>87</v>
      </c>
      <c r="AY909" s="18" t="s">
        <v>167</v>
      </c>
      <c r="BE909" s="231">
        <f>IF(N909="základní",J909,0)</f>
        <v>0</v>
      </c>
      <c r="BF909" s="231">
        <f>IF(N909="snížená",J909,0)</f>
        <v>0</v>
      </c>
      <c r="BG909" s="231">
        <f>IF(N909="zákl. přenesená",J909,0)</f>
        <v>0</v>
      </c>
      <c r="BH909" s="231">
        <f>IF(N909="sníž. přenesená",J909,0)</f>
        <v>0</v>
      </c>
      <c r="BI909" s="231">
        <f>IF(N909="nulová",J909,0)</f>
        <v>0</v>
      </c>
      <c r="BJ909" s="18" t="s">
        <v>85</v>
      </c>
      <c r="BK909" s="231">
        <f>ROUND(I909*H909,2)</f>
        <v>0</v>
      </c>
      <c r="BL909" s="18" t="s">
        <v>301</v>
      </c>
      <c r="BM909" s="230" t="s">
        <v>1107</v>
      </c>
    </row>
    <row r="910" s="2" customFormat="1">
      <c r="A910" s="39"/>
      <c r="B910" s="40"/>
      <c r="C910" s="41"/>
      <c r="D910" s="232" t="s">
        <v>177</v>
      </c>
      <c r="E910" s="41"/>
      <c r="F910" s="233" t="s">
        <v>1108</v>
      </c>
      <c r="G910" s="41"/>
      <c r="H910" s="41"/>
      <c r="I910" s="137"/>
      <c r="J910" s="41"/>
      <c r="K910" s="41"/>
      <c r="L910" s="45"/>
      <c r="M910" s="234"/>
      <c r="N910" s="235"/>
      <c r="O910" s="85"/>
      <c r="P910" s="85"/>
      <c r="Q910" s="85"/>
      <c r="R910" s="85"/>
      <c r="S910" s="85"/>
      <c r="T910" s="86"/>
      <c r="U910" s="39"/>
      <c r="V910" s="39"/>
      <c r="W910" s="39"/>
      <c r="X910" s="39"/>
      <c r="Y910" s="39"/>
      <c r="Z910" s="39"/>
      <c r="AA910" s="39"/>
      <c r="AB910" s="39"/>
      <c r="AC910" s="39"/>
      <c r="AD910" s="39"/>
      <c r="AE910" s="39"/>
      <c r="AT910" s="18" t="s">
        <v>177</v>
      </c>
      <c r="AU910" s="18" t="s">
        <v>87</v>
      </c>
    </row>
    <row r="911" s="13" customFormat="1">
      <c r="A911" s="13"/>
      <c r="B911" s="237"/>
      <c r="C911" s="238"/>
      <c r="D911" s="232" t="s">
        <v>181</v>
      </c>
      <c r="E911" s="239" t="s">
        <v>40</v>
      </c>
      <c r="F911" s="240" t="s">
        <v>210</v>
      </c>
      <c r="G911" s="238"/>
      <c r="H911" s="239" t="s">
        <v>40</v>
      </c>
      <c r="I911" s="241"/>
      <c r="J911" s="238"/>
      <c r="K911" s="238"/>
      <c r="L911" s="242"/>
      <c r="M911" s="243"/>
      <c r="N911" s="244"/>
      <c r="O911" s="244"/>
      <c r="P911" s="244"/>
      <c r="Q911" s="244"/>
      <c r="R911" s="244"/>
      <c r="S911" s="244"/>
      <c r="T911" s="245"/>
      <c r="U911" s="13"/>
      <c r="V911" s="13"/>
      <c r="W911" s="13"/>
      <c r="X911" s="13"/>
      <c r="Y911" s="13"/>
      <c r="Z911" s="13"/>
      <c r="AA911" s="13"/>
      <c r="AB911" s="13"/>
      <c r="AC911" s="13"/>
      <c r="AD911" s="13"/>
      <c r="AE911" s="13"/>
      <c r="AT911" s="246" t="s">
        <v>181</v>
      </c>
      <c r="AU911" s="246" t="s">
        <v>87</v>
      </c>
      <c r="AV911" s="13" t="s">
        <v>85</v>
      </c>
      <c r="AW911" s="13" t="s">
        <v>38</v>
      </c>
      <c r="AX911" s="13" t="s">
        <v>77</v>
      </c>
      <c r="AY911" s="246" t="s">
        <v>167</v>
      </c>
    </row>
    <row r="912" s="14" customFormat="1">
      <c r="A912" s="14"/>
      <c r="B912" s="247"/>
      <c r="C912" s="248"/>
      <c r="D912" s="232" t="s">
        <v>181</v>
      </c>
      <c r="E912" s="249" t="s">
        <v>40</v>
      </c>
      <c r="F912" s="250" t="s">
        <v>1350</v>
      </c>
      <c r="G912" s="248"/>
      <c r="H912" s="251">
        <v>8.3300000000000001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181</v>
      </c>
      <c r="AU912" s="257" t="s">
        <v>87</v>
      </c>
      <c r="AV912" s="14" t="s">
        <v>87</v>
      </c>
      <c r="AW912" s="14" t="s">
        <v>38</v>
      </c>
      <c r="AX912" s="14" t="s">
        <v>77</v>
      </c>
      <c r="AY912" s="257" t="s">
        <v>167</v>
      </c>
    </row>
    <row r="913" s="13" customFormat="1">
      <c r="A913" s="13"/>
      <c r="B913" s="237"/>
      <c r="C913" s="238"/>
      <c r="D913" s="232" t="s">
        <v>181</v>
      </c>
      <c r="E913" s="239" t="s">
        <v>40</v>
      </c>
      <c r="F913" s="240" t="s">
        <v>208</v>
      </c>
      <c r="G913" s="238"/>
      <c r="H913" s="239" t="s">
        <v>40</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181</v>
      </c>
      <c r="AU913" s="246" t="s">
        <v>87</v>
      </c>
      <c r="AV913" s="13" t="s">
        <v>85</v>
      </c>
      <c r="AW913" s="13" t="s">
        <v>38</v>
      </c>
      <c r="AX913" s="13" t="s">
        <v>77</v>
      </c>
      <c r="AY913" s="246" t="s">
        <v>167</v>
      </c>
    </row>
    <row r="914" s="14" customFormat="1">
      <c r="A914" s="14"/>
      <c r="B914" s="247"/>
      <c r="C914" s="248"/>
      <c r="D914" s="232" t="s">
        <v>181</v>
      </c>
      <c r="E914" s="249" t="s">
        <v>40</v>
      </c>
      <c r="F914" s="250" t="s">
        <v>1352</v>
      </c>
      <c r="G914" s="248"/>
      <c r="H914" s="251">
        <v>13.93</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181</v>
      </c>
      <c r="AU914" s="257" t="s">
        <v>87</v>
      </c>
      <c r="AV914" s="14" t="s">
        <v>87</v>
      </c>
      <c r="AW914" s="14" t="s">
        <v>38</v>
      </c>
      <c r="AX914" s="14" t="s">
        <v>77</v>
      </c>
      <c r="AY914" s="257" t="s">
        <v>167</v>
      </c>
    </row>
    <row r="915" s="15" customFormat="1">
      <c r="A915" s="15"/>
      <c r="B915" s="258"/>
      <c r="C915" s="259"/>
      <c r="D915" s="232" t="s">
        <v>181</v>
      </c>
      <c r="E915" s="260" t="s">
        <v>40</v>
      </c>
      <c r="F915" s="261" t="s">
        <v>184</v>
      </c>
      <c r="G915" s="259"/>
      <c r="H915" s="262">
        <v>22.260000000000002</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181</v>
      </c>
      <c r="AU915" s="268" t="s">
        <v>87</v>
      </c>
      <c r="AV915" s="15" t="s">
        <v>175</v>
      </c>
      <c r="AW915" s="15" t="s">
        <v>38</v>
      </c>
      <c r="AX915" s="15" t="s">
        <v>85</v>
      </c>
      <c r="AY915" s="268" t="s">
        <v>167</v>
      </c>
    </row>
    <row r="916" s="2" customFormat="1" ht="16.5" customHeight="1">
      <c r="A916" s="39"/>
      <c r="B916" s="40"/>
      <c r="C916" s="219" t="s">
        <v>1127</v>
      </c>
      <c r="D916" s="219" t="s">
        <v>170</v>
      </c>
      <c r="E916" s="220" t="s">
        <v>1111</v>
      </c>
      <c r="F916" s="221" t="s">
        <v>1112</v>
      </c>
      <c r="G916" s="222" t="s">
        <v>173</v>
      </c>
      <c r="H916" s="223">
        <v>22.260000000000002</v>
      </c>
      <c r="I916" s="224"/>
      <c r="J916" s="225">
        <f>ROUND(I916*H916,2)</f>
        <v>0</v>
      </c>
      <c r="K916" s="221" t="s">
        <v>174</v>
      </c>
      <c r="L916" s="45"/>
      <c r="M916" s="226" t="s">
        <v>40</v>
      </c>
      <c r="N916" s="227" t="s">
        <v>48</v>
      </c>
      <c r="O916" s="85"/>
      <c r="P916" s="228">
        <f>O916*H916</f>
        <v>0</v>
      </c>
      <c r="Q916" s="228">
        <v>0.00029999999999999997</v>
      </c>
      <c r="R916" s="228">
        <f>Q916*H916</f>
        <v>0.0066779999999999999</v>
      </c>
      <c r="S916" s="228">
        <v>0</v>
      </c>
      <c r="T916" s="229">
        <f>S916*H916</f>
        <v>0</v>
      </c>
      <c r="U916" s="39"/>
      <c r="V916" s="39"/>
      <c r="W916" s="39"/>
      <c r="X916" s="39"/>
      <c r="Y916" s="39"/>
      <c r="Z916" s="39"/>
      <c r="AA916" s="39"/>
      <c r="AB916" s="39"/>
      <c r="AC916" s="39"/>
      <c r="AD916" s="39"/>
      <c r="AE916" s="39"/>
      <c r="AR916" s="230" t="s">
        <v>301</v>
      </c>
      <c r="AT916" s="230" t="s">
        <v>170</v>
      </c>
      <c r="AU916" s="230" t="s">
        <v>87</v>
      </c>
      <c r="AY916" s="18" t="s">
        <v>167</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301</v>
      </c>
      <c r="BM916" s="230" t="s">
        <v>1113</v>
      </c>
    </row>
    <row r="917" s="2" customFormat="1">
      <c r="A917" s="39"/>
      <c r="B917" s="40"/>
      <c r="C917" s="41"/>
      <c r="D917" s="232" t="s">
        <v>177</v>
      </c>
      <c r="E917" s="41"/>
      <c r="F917" s="233" t="s">
        <v>1114</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177</v>
      </c>
      <c r="AU917" s="18" t="s">
        <v>87</v>
      </c>
    </row>
    <row r="918" s="13" customFormat="1">
      <c r="A918" s="13"/>
      <c r="B918" s="237"/>
      <c r="C918" s="238"/>
      <c r="D918" s="232" t="s">
        <v>181</v>
      </c>
      <c r="E918" s="239" t="s">
        <v>40</v>
      </c>
      <c r="F918" s="240" t="s">
        <v>210</v>
      </c>
      <c r="G918" s="238"/>
      <c r="H918" s="239" t="s">
        <v>40</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181</v>
      </c>
      <c r="AU918" s="246" t="s">
        <v>87</v>
      </c>
      <c r="AV918" s="13" t="s">
        <v>85</v>
      </c>
      <c r="AW918" s="13" t="s">
        <v>38</v>
      </c>
      <c r="AX918" s="13" t="s">
        <v>77</v>
      </c>
      <c r="AY918" s="246" t="s">
        <v>167</v>
      </c>
    </row>
    <row r="919" s="14" customFormat="1">
      <c r="A919" s="14"/>
      <c r="B919" s="247"/>
      <c r="C919" s="248"/>
      <c r="D919" s="232" t="s">
        <v>181</v>
      </c>
      <c r="E919" s="249" t="s">
        <v>40</v>
      </c>
      <c r="F919" s="250" t="s">
        <v>1350</v>
      </c>
      <c r="G919" s="248"/>
      <c r="H919" s="251">
        <v>8.3300000000000001</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181</v>
      </c>
      <c r="AU919" s="257" t="s">
        <v>87</v>
      </c>
      <c r="AV919" s="14" t="s">
        <v>87</v>
      </c>
      <c r="AW919" s="14" t="s">
        <v>38</v>
      </c>
      <c r="AX919" s="14" t="s">
        <v>77</v>
      </c>
      <c r="AY919" s="257" t="s">
        <v>167</v>
      </c>
    </row>
    <row r="920" s="13" customFormat="1">
      <c r="A920" s="13"/>
      <c r="B920" s="237"/>
      <c r="C920" s="238"/>
      <c r="D920" s="232" t="s">
        <v>181</v>
      </c>
      <c r="E920" s="239" t="s">
        <v>40</v>
      </c>
      <c r="F920" s="240" t="s">
        <v>208</v>
      </c>
      <c r="G920" s="238"/>
      <c r="H920" s="239" t="s">
        <v>40</v>
      </c>
      <c r="I920" s="241"/>
      <c r="J920" s="238"/>
      <c r="K920" s="238"/>
      <c r="L920" s="242"/>
      <c r="M920" s="243"/>
      <c r="N920" s="244"/>
      <c r="O920" s="244"/>
      <c r="P920" s="244"/>
      <c r="Q920" s="244"/>
      <c r="R920" s="244"/>
      <c r="S920" s="244"/>
      <c r="T920" s="245"/>
      <c r="U920" s="13"/>
      <c r="V920" s="13"/>
      <c r="W920" s="13"/>
      <c r="X920" s="13"/>
      <c r="Y920" s="13"/>
      <c r="Z920" s="13"/>
      <c r="AA920" s="13"/>
      <c r="AB920" s="13"/>
      <c r="AC920" s="13"/>
      <c r="AD920" s="13"/>
      <c r="AE920" s="13"/>
      <c r="AT920" s="246" t="s">
        <v>181</v>
      </c>
      <c r="AU920" s="246" t="s">
        <v>87</v>
      </c>
      <c r="AV920" s="13" t="s">
        <v>85</v>
      </c>
      <c r="AW920" s="13" t="s">
        <v>38</v>
      </c>
      <c r="AX920" s="13" t="s">
        <v>77</v>
      </c>
      <c r="AY920" s="246" t="s">
        <v>167</v>
      </c>
    </row>
    <row r="921" s="14" customFormat="1">
      <c r="A921" s="14"/>
      <c r="B921" s="247"/>
      <c r="C921" s="248"/>
      <c r="D921" s="232" t="s">
        <v>181</v>
      </c>
      <c r="E921" s="249" t="s">
        <v>40</v>
      </c>
      <c r="F921" s="250" t="s">
        <v>1352</v>
      </c>
      <c r="G921" s="248"/>
      <c r="H921" s="251">
        <v>13.93</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181</v>
      </c>
      <c r="AU921" s="257" t="s">
        <v>87</v>
      </c>
      <c r="AV921" s="14" t="s">
        <v>87</v>
      </c>
      <c r="AW921" s="14" t="s">
        <v>38</v>
      </c>
      <c r="AX921" s="14" t="s">
        <v>77</v>
      </c>
      <c r="AY921" s="257" t="s">
        <v>167</v>
      </c>
    </row>
    <row r="922" s="15" customFormat="1">
      <c r="A922" s="15"/>
      <c r="B922" s="258"/>
      <c r="C922" s="259"/>
      <c r="D922" s="232" t="s">
        <v>181</v>
      </c>
      <c r="E922" s="260" t="s">
        <v>40</v>
      </c>
      <c r="F922" s="261" t="s">
        <v>184</v>
      </c>
      <c r="G922" s="259"/>
      <c r="H922" s="262">
        <v>22.260000000000002</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181</v>
      </c>
      <c r="AU922" s="268" t="s">
        <v>87</v>
      </c>
      <c r="AV922" s="15" t="s">
        <v>175</v>
      </c>
      <c r="AW922" s="15" t="s">
        <v>38</v>
      </c>
      <c r="AX922" s="15" t="s">
        <v>85</v>
      </c>
      <c r="AY922" s="268" t="s">
        <v>167</v>
      </c>
    </row>
    <row r="923" s="2" customFormat="1" ht="16.5" customHeight="1">
      <c r="A923" s="39"/>
      <c r="B923" s="40"/>
      <c r="C923" s="269" t="s">
        <v>1132</v>
      </c>
      <c r="D923" s="269" t="s">
        <v>297</v>
      </c>
      <c r="E923" s="270" t="s">
        <v>1116</v>
      </c>
      <c r="F923" s="271" t="s">
        <v>1117</v>
      </c>
      <c r="G923" s="272" t="s">
        <v>173</v>
      </c>
      <c r="H923" s="273">
        <v>24.486000000000001</v>
      </c>
      <c r="I923" s="274"/>
      <c r="J923" s="275">
        <f>ROUND(I923*H923,2)</f>
        <v>0</v>
      </c>
      <c r="K923" s="271" t="s">
        <v>174</v>
      </c>
      <c r="L923" s="276"/>
      <c r="M923" s="277" t="s">
        <v>40</v>
      </c>
      <c r="N923" s="278" t="s">
        <v>48</v>
      </c>
      <c r="O923" s="85"/>
      <c r="P923" s="228">
        <f>O923*H923</f>
        <v>0</v>
      </c>
      <c r="Q923" s="228">
        <v>0.0025600000000000002</v>
      </c>
      <c r="R923" s="228">
        <f>Q923*H923</f>
        <v>0.062684160000000003</v>
      </c>
      <c r="S923" s="228">
        <v>0</v>
      </c>
      <c r="T923" s="229">
        <f>S923*H923</f>
        <v>0</v>
      </c>
      <c r="U923" s="39"/>
      <c r="V923" s="39"/>
      <c r="W923" s="39"/>
      <c r="X923" s="39"/>
      <c r="Y923" s="39"/>
      <c r="Z923" s="39"/>
      <c r="AA923" s="39"/>
      <c r="AB923" s="39"/>
      <c r="AC923" s="39"/>
      <c r="AD923" s="39"/>
      <c r="AE923" s="39"/>
      <c r="AR923" s="230" t="s">
        <v>407</v>
      </c>
      <c r="AT923" s="230" t="s">
        <v>297</v>
      </c>
      <c r="AU923" s="230" t="s">
        <v>87</v>
      </c>
      <c r="AY923" s="18" t="s">
        <v>167</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301</v>
      </c>
      <c r="BM923" s="230" t="s">
        <v>1118</v>
      </c>
    </row>
    <row r="924" s="2" customFormat="1">
      <c r="A924" s="39"/>
      <c r="B924" s="40"/>
      <c r="C924" s="41"/>
      <c r="D924" s="232" t="s">
        <v>177</v>
      </c>
      <c r="E924" s="41"/>
      <c r="F924" s="233" t="s">
        <v>1117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177</v>
      </c>
      <c r="AU924" s="18" t="s">
        <v>87</v>
      </c>
    </row>
    <row r="925" s="14" customFormat="1">
      <c r="A925" s="14"/>
      <c r="B925" s="247"/>
      <c r="C925" s="248"/>
      <c r="D925" s="232" t="s">
        <v>181</v>
      </c>
      <c r="E925" s="248"/>
      <c r="F925" s="250" t="s">
        <v>1353</v>
      </c>
      <c r="G925" s="248"/>
      <c r="H925" s="251">
        <v>24.486000000000001</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181</v>
      </c>
      <c r="AU925" s="257" t="s">
        <v>87</v>
      </c>
      <c r="AV925" s="14" t="s">
        <v>87</v>
      </c>
      <c r="AW925" s="14" t="s">
        <v>4</v>
      </c>
      <c r="AX925" s="14" t="s">
        <v>85</v>
      </c>
      <c r="AY925" s="257" t="s">
        <v>167</v>
      </c>
    </row>
    <row r="926" s="2" customFormat="1" ht="16.5" customHeight="1">
      <c r="A926" s="39"/>
      <c r="B926" s="40"/>
      <c r="C926" s="219" t="s">
        <v>1137</v>
      </c>
      <c r="D926" s="219" t="s">
        <v>170</v>
      </c>
      <c r="E926" s="220" t="s">
        <v>1121</v>
      </c>
      <c r="F926" s="221" t="s">
        <v>1122</v>
      </c>
      <c r="G926" s="222" t="s">
        <v>187</v>
      </c>
      <c r="H926" s="223">
        <v>25.239999999999998</v>
      </c>
      <c r="I926" s="224"/>
      <c r="J926" s="225">
        <f>ROUND(I926*H926,2)</f>
        <v>0</v>
      </c>
      <c r="K926" s="221" t="s">
        <v>174</v>
      </c>
      <c r="L926" s="45"/>
      <c r="M926" s="226" t="s">
        <v>40</v>
      </c>
      <c r="N926" s="227" t="s">
        <v>48</v>
      </c>
      <c r="O926" s="85"/>
      <c r="P926" s="228">
        <f>O926*H926</f>
        <v>0</v>
      </c>
      <c r="Q926" s="228">
        <v>1.0000000000000001E-05</v>
      </c>
      <c r="R926" s="228">
        <f>Q926*H926</f>
        <v>0.00025240000000000001</v>
      </c>
      <c r="S926" s="228">
        <v>0</v>
      </c>
      <c r="T926" s="229">
        <f>S926*H926</f>
        <v>0</v>
      </c>
      <c r="U926" s="39"/>
      <c r="V926" s="39"/>
      <c r="W926" s="39"/>
      <c r="X926" s="39"/>
      <c r="Y926" s="39"/>
      <c r="Z926" s="39"/>
      <c r="AA926" s="39"/>
      <c r="AB926" s="39"/>
      <c r="AC926" s="39"/>
      <c r="AD926" s="39"/>
      <c r="AE926" s="39"/>
      <c r="AR926" s="230" t="s">
        <v>301</v>
      </c>
      <c r="AT926" s="230" t="s">
        <v>170</v>
      </c>
      <c r="AU926" s="230" t="s">
        <v>87</v>
      </c>
      <c r="AY926" s="18" t="s">
        <v>167</v>
      </c>
      <c r="BE926" s="231">
        <f>IF(N926="základní",J926,0)</f>
        <v>0</v>
      </c>
      <c r="BF926" s="231">
        <f>IF(N926="snížená",J926,0)</f>
        <v>0</v>
      </c>
      <c r="BG926" s="231">
        <f>IF(N926="zákl. přenesená",J926,0)</f>
        <v>0</v>
      </c>
      <c r="BH926" s="231">
        <f>IF(N926="sníž. přenesená",J926,0)</f>
        <v>0</v>
      </c>
      <c r="BI926" s="231">
        <f>IF(N926="nulová",J926,0)</f>
        <v>0</v>
      </c>
      <c r="BJ926" s="18" t="s">
        <v>85</v>
      </c>
      <c r="BK926" s="231">
        <f>ROUND(I926*H926,2)</f>
        <v>0</v>
      </c>
      <c r="BL926" s="18" t="s">
        <v>301</v>
      </c>
      <c r="BM926" s="230" t="s">
        <v>1123</v>
      </c>
    </row>
    <row r="927" s="2" customFormat="1">
      <c r="A927" s="39"/>
      <c r="B927" s="40"/>
      <c r="C927" s="41"/>
      <c r="D927" s="232" t="s">
        <v>177</v>
      </c>
      <c r="E927" s="41"/>
      <c r="F927" s="233" t="s">
        <v>1124</v>
      </c>
      <c r="G927" s="41"/>
      <c r="H927" s="41"/>
      <c r="I927" s="137"/>
      <c r="J927" s="41"/>
      <c r="K927" s="41"/>
      <c r="L927" s="45"/>
      <c r="M927" s="234"/>
      <c r="N927" s="235"/>
      <c r="O927" s="85"/>
      <c r="P927" s="85"/>
      <c r="Q927" s="85"/>
      <c r="R927" s="85"/>
      <c r="S927" s="85"/>
      <c r="T927" s="86"/>
      <c r="U927" s="39"/>
      <c r="V927" s="39"/>
      <c r="W927" s="39"/>
      <c r="X927" s="39"/>
      <c r="Y927" s="39"/>
      <c r="Z927" s="39"/>
      <c r="AA927" s="39"/>
      <c r="AB927" s="39"/>
      <c r="AC927" s="39"/>
      <c r="AD927" s="39"/>
      <c r="AE927" s="39"/>
      <c r="AT927" s="18" t="s">
        <v>177</v>
      </c>
      <c r="AU927" s="18" t="s">
        <v>87</v>
      </c>
    </row>
    <row r="928" s="13" customFormat="1">
      <c r="A928" s="13"/>
      <c r="B928" s="237"/>
      <c r="C928" s="238"/>
      <c r="D928" s="232" t="s">
        <v>181</v>
      </c>
      <c r="E928" s="239" t="s">
        <v>40</v>
      </c>
      <c r="F928" s="240" t="s">
        <v>208</v>
      </c>
      <c r="G928" s="238"/>
      <c r="H928" s="239" t="s">
        <v>40</v>
      </c>
      <c r="I928" s="241"/>
      <c r="J928" s="238"/>
      <c r="K928" s="238"/>
      <c r="L928" s="242"/>
      <c r="M928" s="243"/>
      <c r="N928" s="244"/>
      <c r="O928" s="244"/>
      <c r="P928" s="244"/>
      <c r="Q928" s="244"/>
      <c r="R928" s="244"/>
      <c r="S928" s="244"/>
      <c r="T928" s="245"/>
      <c r="U928" s="13"/>
      <c r="V928" s="13"/>
      <c r="W928" s="13"/>
      <c r="X928" s="13"/>
      <c r="Y928" s="13"/>
      <c r="Z928" s="13"/>
      <c r="AA928" s="13"/>
      <c r="AB928" s="13"/>
      <c r="AC928" s="13"/>
      <c r="AD928" s="13"/>
      <c r="AE928" s="13"/>
      <c r="AT928" s="246" t="s">
        <v>181</v>
      </c>
      <c r="AU928" s="246" t="s">
        <v>87</v>
      </c>
      <c r="AV928" s="13" t="s">
        <v>85</v>
      </c>
      <c r="AW928" s="13" t="s">
        <v>38</v>
      </c>
      <c r="AX928" s="13" t="s">
        <v>77</v>
      </c>
      <c r="AY928" s="246" t="s">
        <v>167</v>
      </c>
    </row>
    <row r="929" s="14" customFormat="1">
      <c r="A929" s="14"/>
      <c r="B929" s="247"/>
      <c r="C929" s="248"/>
      <c r="D929" s="232" t="s">
        <v>181</v>
      </c>
      <c r="E929" s="249" t="s">
        <v>40</v>
      </c>
      <c r="F929" s="250" t="s">
        <v>1125</v>
      </c>
      <c r="G929" s="248"/>
      <c r="H929" s="251">
        <v>16</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181</v>
      </c>
      <c r="AU929" s="257" t="s">
        <v>87</v>
      </c>
      <c r="AV929" s="14" t="s">
        <v>87</v>
      </c>
      <c r="AW929" s="14" t="s">
        <v>38</v>
      </c>
      <c r="AX929" s="14" t="s">
        <v>77</v>
      </c>
      <c r="AY929" s="257" t="s">
        <v>167</v>
      </c>
    </row>
    <row r="930" s="13" customFormat="1">
      <c r="A930" s="13"/>
      <c r="B930" s="237"/>
      <c r="C930" s="238"/>
      <c r="D930" s="232" t="s">
        <v>181</v>
      </c>
      <c r="E930" s="239" t="s">
        <v>40</v>
      </c>
      <c r="F930" s="240" t="s">
        <v>286</v>
      </c>
      <c r="G930" s="238"/>
      <c r="H930" s="239" t="s">
        <v>40</v>
      </c>
      <c r="I930" s="241"/>
      <c r="J930" s="238"/>
      <c r="K930" s="238"/>
      <c r="L930" s="242"/>
      <c r="M930" s="243"/>
      <c r="N930" s="244"/>
      <c r="O930" s="244"/>
      <c r="P930" s="244"/>
      <c r="Q930" s="244"/>
      <c r="R930" s="244"/>
      <c r="S930" s="244"/>
      <c r="T930" s="245"/>
      <c r="U930" s="13"/>
      <c r="V930" s="13"/>
      <c r="W930" s="13"/>
      <c r="X930" s="13"/>
      <c r="Y930" s="13"/>
      <c r="Z930" s="13"/>
      <c r="AA930" s="13"/>
      <c r="AB930" s="13"/>
      <c r="AC930" s="13"/>
      <c r="AD930" s="13"/>
      <c r="AE930" s="13"/>
      <c r="AT930" s="246" t="s">
        <v>181</v>
      </c>
      <c r="AU930" s="246" t="s">
        <v>87</v>
      </c>
      <c r="AV930" s="13" t="s">
        <v>85</v>
      </c>
      <c r="AW930" s="13" t="s">
        <v>38</v>
      </c>
      <c r="AX930" s="13" t="s">
        <v>77</v>
      </c>
      <c r="AY930" s="246" t="s">
        <v>167</v>
      </c>
    </row>
    <row r="931" s="14" customFormat="1">
      <c r="A931" s="14"/>
      <c r="B931" s="247"/>
      <c r="C931" s="248"/>
      <c r="D931" s="232" t="s">
        <v>181</v>
      </c>
      <c r="E931" s="249" t="s">
        <v>40</v>
      </c>
      <c r="F931" s="250" t="s">
        <v>1126</v>
      </c>
      <c r="G931" s="248"/>
      <c r="H931" s="251">
        <v>9.2400000000000002</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181</v>
      </c>
      <c r="AU931" s="257" t="s">
        <v>87</v>
      </c>
      <c r="AV931" s="14" t="s">
        <v>87</v>
      </c>
      <c r="AW931" s="14" t="s">
        <v>38</v>
      </c>
      <c r="AX931" s="14" t="s">
        <v>77</v>
      </c>
      <c r="AY931" s="257" t="s">
        <v>167</v>
      </c>
    </row>
    <row r="932" s="15" customFormat="1">
      <c r="A932" s="15"/>
      <c r="B932" s="258"/>
      <c r="C932" s="259"/>
      <c r="D932" s="232" t="s">
        <v>181</v>
      </c>
      <c r="E932" s="260" t="s">
        <v>40</v>
      </c>
      <c r="F932" s="261" t="s">
        <v>184</v>
      </c>
      <c r="G932" s="259"/>
      <c r="H932" s="262">
        <v>25.239999999999998</v>
      </c>
      <c r="I932" s="263"/>
      <c r="J932" s="259"/>
      <c r="K932" s="259"/>
      <c r="L932" s="264"/>
      <c r="M932" s="265"/>
      <c r="N932" s="266"/>
      <c r="O932" s="266"/>
      <c r="P932" s="266"/>
      <c r="Q932" s="266"/>
      <c r="R932" s="266"/>
      <c r="S932" s="266"/>
      <c r="T932" s="267"/>
      <c r="U932" s="15"/>
      <c r="V932" s="15"/>
      <c r="W932" s="15"/>
      <c r="X932" s="15"/>
      <c r="Y932" s="15"/>
      <c r="Z932" s="15"/>
      <c r="AA932" s="15"/>
      <c r="AB932" s="15"/>
      <c r="AC932" s="15"/>
      <c r="AD932" s="15"/>
      <c r="AE932" s="15"/>
      <c r="AT932" s="268" t="s">
        <v>181</v>
      </c>
      <c r="AU932" s="268" t="s">
        <v>87</v>
      </c>
      <c r="AV932" s="15" t="s">
        <v>175</v>
      </c>
      <c r="AW932" s="15" t="s">
        <v>38</v>
      </c>
      <c r="AX932" s="15" t="s">
        <v>85</v>
      </c>
      <c r="AY932" s="268" t="s">
        <v>167</v>
      </c>
    </row>
    <row r="933" s="2" customFormat="1" ht="16.5" customHeight="1">
      <c r="A933" s="39"/>
      <c r="B933" s="40"/>
      <c r="C933" s="269" t="s">
        <v>1142</v>
      </c>
      <c r="D933" s="269" t="s">
        <v>297</v>
      </c>
      <c r="E933" s="270" t="s">
        <v>1128</v>
      </c>
      <c r="F933" s="271" t="s">
        <v>1129</v>
      </c>
      <c r="G933" s="272" t="s">
        <v>187</v>
      </c>
      <c r="H933" s="273">
        <v>25.745000000000001</v>
      </c>
      <c r="I933" s="274"/>
      <c r="J933" s="275">
        <f>ROUND(I933*H933,2)</f>
        <v>0</v>
      </c>
      <c r="K933" s="271" t="s">
        <v>174</v>
      </c>
      <c r="L933" s="276"/>
      <c r="M933" s="277" t="s">
        <v>40</v>
      </c>
      <c r="N933" s="278" t="s">
        <v>48</v>
      </c>
      <c r="O933" s="85"/>
      <c r="P933" s="228">
        <f>O933*H933</f>
        <v>0</v>
      </c>
      <c r="Q933" s="228">
        <v>0.00029999999999999997</v>
      </c>
      <c r="R933" s="228">
        <f>Q933*H933</f>
        <v>0.0077234999999999995</v>
      </c>
      <c r="S933" s="228">
        <v>0</v>
      </c>
      <c r="T933" s="229">
        <f>S933*H933</f>
        <v>0</v>
      </c>
      <c r="U933" s="39"/>
      <c r="V933" s="39"/>
      <c r="W933" s="39"/>
      <c r="X933" s="39"/>
      <c r="Y933" s="39"/>
      <c r="Z933" s="39"/>
      <c r="AA933" s="39"/>
      <c r="AB933" s="39"/>
      <c r="AC933" s="39"/>
      <c r="AD933" s="39"/>
      <c r="AE933" s="39"/>
      <c r="AR933" s="230" t="s">
        <v>407</v>
      </c>
      <c r="AT933" s="230" t="s">
        <v>297</v>
      </c>
      <c r="AU933" s="230" t="s">
        <v>87</v>
      </c>
      <c r="AY933" s="18" t="s">
        <v>167</v>
      </c>
      <c r="BE933" s="231">
        <f>IF(N933="základní",J933,0)</f>
        <v>0</v>
      </c>
      <c r="BF933" s="231">
        <f>IF(N933="snížená",J933,0)</f>
        <v>0</v>
      </c>
      <c r="BG933" s="231">
        <f>IF(N933="zákl. přenesená",J933,0)</f>
        <v>0</v>
      </c>
      <c r="BH933" s="231">
        <f>IF(N933="sníž. přenesená",J933,0)</f>
        <v>0</v>
      </c>
      <c r="BI933" s="231">
        <f>IF(N933="nulová",J933,0)</f>
        <v>0</v>
      </c>
      <c r="BJ933" s="18" t="s">
        <v>85</v>
      </c>
      <c r="BK933" s="231">
        <f>ROUND(I933*H933,2)</f>
        <v>0</v>
      </c>
      <c r="BL933" s="18" t="s">
        <v>301</v>
      </c>
      <c r="BM933" s="230" t="s">
        <v>1130</v>
      </c>
    </row>
    <row r="934" s="2" customFormat="1">
      <c r="A934" s="39"/>
      <c r="B934" s="40"/>
      <c r="C934" s="41"/>
      <c r="D934" s="232" t="s">
        <v>177</v>
      </c>
      <c r="E934" s="41"/>
      <c r="F934" s="233" t="s">
        <v>1129</v>
      </c>
      <c r="G934" s="41"/>
      <c r="H934" s="41"/>
      <c r="I934" s="137"/>
      <c r="J934" s="41"/>
      <c r="K934" s="41"/>
      <c r="L934" s="45"/>
      <c r="M934" s="234"/>
      <c r="N934" s="235"/>
      <c r="O934" s="85"/>
      <c r="P934" s="85"/>
      <c r="Q934" s="85"/>
      <c r="R934" s="85"/>
      <c r="S934" s="85"/>
      <c r="T934" s="86"/>
      <c r="U934" s="39"/>
      <c r="V934" s="39"/>
      <c r="W934" s="39"/>
      <c r="X934" s="39"/>
      <c r="Y934" s="39"/>
      <c r="Z934" s="39"/>
      <c r="AA934" s="39"/>
      <c r="AB934" s="39"/>
      <c r="AC934" s="39"/>
      <c r="AD934" s="39"/>
      <c r="AE934" s="39"/>
      <c r="AT934" s="18" t="s">
        <v>177</v>
      </c>
      <c r="AU934" s="18" t="s">
        <v>87</v>
      </c>
    </row>
    <row r="935" s="14" customFormat="1">
      <c r="A935" s="14"/>
      <c r="B935" s="247"/>
      <c r="C935" s="248"/>
      <c r="D935" s="232" t="s">
        <v>181</v>
      </c>
      <c r="E935" s="248"/>
      <c r="F935" s="250" t="s">
        <v>1131</v>
      </c>
      <c r="G935" s="248"/>
      <c r="H935" s="251">
        <v>25.745000000000001</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181</v>
      </c>
      <c r="AU935" s="257" t="s">
        <v>87</v>
      </c>
      <c r="AV935" s="14" t="s">
        <v>87</v>
      </c>
      <c r="AW935" s="14" t="s">
        <v>4</v>
      </c>
      <c r="AX935" s="14" t="s">
        <v>85</v>
      </c>
      <c r="AY935" s="257" t="s">
        <v>167</v>
      </c>
    </row>
    <row r="936" s="2" customFormat="1" ht="16.5" customHeight="1">
      <c r="A936" s="39"/>
      <c r="B936" s="40"/>
      <c r="C936" s="219" t="s">
        <v>1148</v>
      </c>
      <c r="D936" s="219" t="s">
        <v>170</v>
      </c>
      <c r="E936" s="220" t="s">
        <v>1133</v>
      </c>
      <c r="F936" s="221" t="s">
        <v>1134</v>
      </c>
      <c r="G936" s="222" t="s">
        <v>187</v>
      </c>
      <c r="H936" s="223">
        <v>0.80000000000000004</v>
      </c>
      <c r="I936" s="224"/>
      <c r="J936" s="225">
        <f>ROUND(I936*H936,2)</f>
        <v>0</v>
      </c>
      <c r="K936" s="221" t="s">
        <v>174</v>
      </c>
      <c r="L936" s="45"/>
      <c r="M936" s="226" t="s">
        <v>40</v>
      </c>
      <c r="N936" s="227" t="s">
        <v>48</v>
      </c>
      <c r="O936" s="85"/>
      <c r="P936" s="228">
        <f>O936*H936</f>
        <v>0</v>
      </c>
      <c r="Q936" s="228">
        <v>0</v>
      </c>
      <c r="R936" s="228">
        <f>Q936*H936</f>
        <v>0</v>
      </c>
      <c r="S936" s="228">
        <v>0</v>
      </c>
      <c r="T936" s="229">
        <f>S936*H936</f>
        <v>0</v>
      </c>
      <c r="U936" s="39"/>
      <c r="V936" s="39"/>
      <c r="W936" s="39"/>
      <c r="X936" s="39"/>
      <c r="Y936" s="39"/>
      <c r="Z936" s="39"/>
      <c r="AA936" s="39"/>
      <c r="AB936" s="39"/>
      <c r="AC936" s="39"/>
      <c r="AD936" s="39"/>
      <c r="AE936" s="39"/>
      <c r="AR936" s="230" t="s">
        <v>301</v>
      </c>
      <c r="AT936" s="230" t="s">
        <v>170</v>
      </c>
      <c r="AU936" s="230" t="s">
        <v>87</v>
      </c>
      <c r="AY936" s="18" t="s">
        <v>167</v>
      </c>
      <c r="BE936" s="231">
        <f>IF(N936="základní",J936,0)</f>
        <v>0</v>
      </c>
      <c r="BF936" s="231">
        <f>IF(N936="snížená",J936,0)</f>
        <v>0</v>
      </c>
      <c r="BG936" s="231">
        <f>IF(N936="zákl. přenesená",J936,0)</f>
        <v>0</v>
      </c>
      <c r="BH936" s="231">
        <f>IF(N936="sníž. přenesená",J936,0)</f>
        <v>0</v>
      </c>
      <c r="BI936" s="231">
        <f>IF(N936="nulová",J936,0)</f>
        <v>0</v>
      </c>
      <c r="BJ936" s="18" t="s">
        <v>85</v>
      </c>
      <c r="BK936" s="231">
        <f>ROUND(I936*H936,2)</f>
        <v>0</v>
      </c>
      <c r="BL936" s="18" t="s">
        <v>301</v>
      </c>
      <c r="BM936" s="230" t="s">
        <v>1135</v>
      </c>
    </row>
    <row r="937" s="2" customFormat="1">
      <c r="A937" s="39"/>
      <c r="B937" s="40"/>
      <c r="C937" s="41"/>
      <c r="D937" s="232" t="s">
        <v>177</v>
      </c>
      <c r="E937" s="41"/>
      <c r="F937" s="233" t="s">
        <v>1136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177</v>
      </c>
      <c r="AU937" s="18" t="s">
        <v>87</v>
      </c>
    </row>
    <row r="938" s="2" customFormat="1" ht="24" customHeight="1">
      <c r="A938" s="39"/>
      <c r="B938" s="40"/>
      <c r="C938" s="269" t="s">
        <v>1155</v>
      </c>
      <c r="D938" s="269" t="s">
        <v>297</v>
      </c>
      <c r="E938" s="270" t="s">
        <v>1138</v>
      </c>
      <c r="F938" s="271" t="s">
        <v>1139</v>
      </c>
      <c r="G938" s="272" t="s">
        <v>187</v>
      </c>
      <c r="H938" s="273">
        <v>0.81599999999999995</v>
      </c>
      <c r="I938" s="274"/>
      <c r="J938" s="275">
        <f>ROUND(I938*H938,2)</f>
        <v>0</v>
      </c>
      <c r="K938" s="271" t="s">
        <v>174</v>
      </c>
      <c r="L938" s="276"/>
      <c r="M938" s="277" t="s">
        <v>40</v>
      </c>
      <c r="N938" s="278" t="s">
        <v>48</v>
      </c>
      <c r="O938" s="85"/>
      <c r="P938" s="228">
        <f>O938*H938</f>
        <v>0</v>
      </c>
      <c r="Q938" s="228">
        <v>0.00021000000000000001</v>
      </c>
      <c r="R938" s="228">
        <f>Q938*H938</f>
        <v>0.00017135999999999999</v>
      </c>
      <c r="S938" s="228">
        <v>0</v>
      </c>
      <c r="T938" s="229">
        <f>S938*H938</f>
        <v>0</v>
      </c>
      <c r="U938" s="39"/>
      <c r="V938" s="39"/>
      <c r="W938" s="39"/>
      <c r="X938" s="39"/>
      <c r="Y938" s="39"/>
      <c r="Z938" s="39"/>
      <c r="AA938" s="39"/>
      <c r="AB938" s="39"/>
      <c r="AC938" s="39"/>
      <c r="AD938" s="39"/>
      <c r="AE938" s="39"/>
      <c r="AR938" s="230" t="s">
        <v>407</v>
      </c>
      <c r="AT938" s="230" t="s">
        <v>297</v>
      </c>
      <c r="AU938" s="230" t="s">
        <v>87</v>
      </c>
      <c r="AY938" s="18" t="s">
        <v>167</v>
      </c>
      <c r="BE938" s="231">
        <f>IF(N938="základní",J938,0)</f>
        <v>0</v>
      </c>
      <c r="BF938" s="231">
        <f>IF(N938="snížená",J938,0)</f>
        <v>0</v>
      </c>
      <c r="BG938" s="231">
        <f>IF(N938="zákl. přenesená",J938,0)</f>
        <v>0</v>
      </c>
      <c r="BH938" s="231">
        <f>IF(N938="sníž. přenesená",J938,0)</f>
        <v>0</v>
      </c>
      <c r="BI938" s="231">
        <f>IF(N938="nulová",J938,0)</f>
        <v>0</v>
      </c>
      <c r="BJ938" s="18" t="s">
        <v>85</v>
      </c>
      <c r="BK938" s="231">
        <f>ROUND(I938*H938,2)</f>
        <v>0</v>
      </c>
      <c r="BL938" s="18" t="s">
        <v>301</v>
      </c>
      <c r="BM938" s="230" t="s">
        <v>1140</v>
      </c>
    </row>
    <row r="939" s="2" customFormat="1">
      <c r="A939" s="39"/>
      <c r="B939" s="40"/>
      <c r="C939" s="41"/>
      <c r="D939" s="232" t="s">
        <v>177</v>
      </c>
      <c r="E939" s="41"/>
      <c r="F939" s="233" t="s">
        <v>1139</v>
      </c>
      <c r="G939" s="41"/>
      <c r="H939" s="41"/>
      <c r="I939" s="137"/>
      <c r="J939" s="41"/>
      <c r="K939" s="41"/>
      <c r="L939" s="45"/>
      <c r="M939" s="234"/>
      <c r="N939" s="235"/>
      <c r="O939" s="85"/>
      <c r="P939" s="85"/>
      <c r="Q939" s="85"/>
      <c r="R939" s="85"/>
      <c r="S939" s="85"/>
      <c r="T939" s="86"/>
      <c r="U939" s="39"/>
      <c r="V939" s="39"/>
      <c r="W939" s="39"/>
      <c r="X939" s="39"/>
      <c r="Y939" s="39"/>
      <c r="Z939" s="39"/>
      <c r="AA939" s="39"/>
      <c r="AB939" s="39"/>
      <c r="AC939" s="39"/>
      <c r="AD939" s="39"/>
      <c r="AE939" s="39"/>
      <c r="AT939" s="18" t="s">
        <v>177</v>
      </c>
      <c r="AU939" s="18" t="s">
        <v>87</v>
      </c>
    </row>
    <row r="940" s="14" customFormat="1">
      <c r="A940" s="14"/>
      <c r="B940" s="247"/>
      <c r="C940" s="248"/>
      <c r="D940" s="232" t="s">
        <v>181</v>
      </c>
      <c r="E940" s="248"/>
      <c r="F940" s="250" t="s">
        <v>1141</v>
      </c>
      <c r="G940" s="248"/>
      <c r="H940" s="251">
        <v>0.81599999999999995</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181</v>
      </c>
      <c r="AU940" s="257" t="s">
        <v>87</v>
      </c>
      <c r="AV940" s="14" t="s">
        <v>87</v>
      </c>
      <c r="AW940" s="14" t="s">
        <v>4</v>
      </c>
      <c r="AX940" s="14" t="s">
        <v>85</v>
      </c>
      <c r="AY940" s="257" t="s">
        <v>167</v>
      </c>
    </row>
    <row r="941" s="2" customFormat="1" ht="24" customHeight="1">
      <c r="A941" s="39"/>
      <c r="B941" s="40"/>
      <c r="C941" s="219" t="s">
        <v>1164</v>
      </c>
      <c r="D941" s="219" t="s">
        <v>170</v>
      </c>
      <c r="E941" s="220" t="s">
        <v>1143</v>
      </c>
      <c r="F941" s="221" t="s">
        <v>1144</v>
      </c>
      <c r="G941" s="222" t="s">
        <v>173</v>
      </c>
      <c r="H941" s="223">
        <v>25.239999999999998</v>
      </c>
      <c r="I941" s="224"/>
      <c r="J941" s="225">
        <f>ROUND(I941*H941,2)</f>
        <v>0</v>
      </c>
      <c r="K941" s="221" t="s">
        <v>174</v>
      </c>
      <c r="L941" s="45"/>
      <c r="M941" s="226" t="s">
        <v>40</v>
      </c>
      <c r="N941" s="227" t="s">
        <v>48</v>
      </c>
      <c r="O941" s="85"/>
      <c r="P941" s="228">
        <f>O941*H941</f>
        <v>0</v>
      </c>
      <c r="Q941" s="228">
        <v>3.0000000000000001E-05</v>
      </c>
      <c r="R941" s="228">
        <f>Q941*H941</f>
        <v>0.00075719999999999997</v>
      </c>
      <c r="S941" s="228">
        <v>0</v>
      </c>
      <c r="T941" s="229">
        <f>S941*H941</f>
        <v>0</v>
      </c>
      <c r="U941" s="39"/>
      <c r="V941" s="39"/>
      <c r="W941" s="39"/>
      <c r="X941" s="39"/>
      <c r="Y941" s="39"/>
      <c r="Z941" s="39"/>
      <c r="AA941" s="39"/>
      <c r="AB941" s="39"/>
      <c r="AC941" s="39"/>
      <c r="AD941" s="39"/>
      <c r="AE941" s="39"/>
      <c r="AR941" s="230" t="s">
        <v>301</v>
      </c>
      <c r="AT941" s="230" t="s">
        <v>170</v>
      </c>
      <c r="AU941" s="230" t="s">
        <v>87</v>
      </c>
      <c r="AY941" s="18" t="s">
        <v>167</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301</v>
      </c>
      <c r="BM941" s="230" t="s">
        <v>1145</v>
      </c>
    </row>
    <row r="942" s="2" customFormat="1">
      <c r="A942" s="39"/>
      <c r="B942" s="40"/>
      <c r="C942" s="41"/>
      <c r="D942" s="232" t="s">
        <v>177</v>
      </c>
      <c r="E942" s="41"/>
      <c r="F942" s="233" t="s">
        <v>1146</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177</v>
      </c>
      <c r="AU942" s="18" t="s">
        <v>87</v>
      </c>
    </row>
    <row r="943" s="2" customFormat="1">
      <c r="A943" s="39"/>
      <c r="B943" s="40"/>
      <c r="C943" s="41"/>
      <c r="D943" s="232" t="s">
        <v>179</v>
      </c>
      <c r="E943" s="41"/>
      <c r="F943" s="236" t="s">
        <v>1147</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179</v>
      </c>
      <c r="AU943" s="18" t="s">
        <v>87</v>
      </c>
    </row>
    <row r="944" s="13" customFormat="1">
      <c r="A944" s="13"/>
      <c r="B944" s="237"/>
      <c r="C944" s="238"/>
      <c r="D944" s="232" t="s">
        <v>181</v>
      </c>
      <c r="E944" s="239" t="s">
        <v>40</v>
      </c>
      <c r="F944" s="240" t="s">
        <v>208</v>
      </c>
      <c r="G944" s="238"/>
      <c r="H944" s="239" t="s">
        <v>40</v>
      </c>
      <c r="I944" s="241"/>
      <c r="J944" s="238"/>
      <c r="K944" s="238"/>
      <c r="L944" s="242"/>
      <c r="M944" s="243"/>
      <c r="N944" s="244"/>
      <c r="O944" s="244"/>
      <c r="P944" s="244"/>
      <c r="Q944" s="244"/>
      <c r="R944" s="244"/>
      <c r="S944" s="244"/>
      <c r="T944" s="245"/>
      <c r="U944" s="13"/>
      <c r="V944" s="13"/>
      <c r="W944" s="13"/>
      <c r="X944" s="13"/>
      <c r="Y944" s="13"/>
      <c r="Z944" s="13"/>
      <c r="AA944" s="13"/>
      <c r="AB944" s="13"/>
      <c r="AC944" s="13"/>
      <c r="AD944" s="13"/>
      <c r="AE944" s="13"/>
      <c r="AT944" s="246" t="s">
        <v>181</v>
      </c>
      <c r="AU944" s="246" t="s">
        <v>87</v>
      </c>
      <c r="AV944" s="13" t="s">
        <v>85</v>
      </c>
      <c r="AW944" s="13" t="s">
        <v>38</v>
      </c>
      <c r="AX944" s="13" t="s">
        <v>77</v>
      </c>
      <c r="AY944" s="246" t="s">
        <v>167</v>
      </c>
    </row>
    <row r="945" s="14" customFormat="1">
      <c r="A945" s="14"/>
      <c r="B945" s="247"/>
      <c r="C945" s="248"/>
      <c r="D945" s="232" t="s">
        <v>181</v>
      </c>
      <c r="E945" s="249" t="s">
        <v>40</v>
      </c>
      <c r="F945" s="250" t="s">
        <v>1125</v>
      </c>
      <c r="G945" s="248"/>
      <c r="H945" s="251">
        <v>16</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181</v>
      </c>
      <c r="AU945" s="257" t="s">
        <v>87</v>
      </c>
      <c r="AV945" s="14" t="s">
        <v>87</v>
      </c>
      <c r="AW945" s="14" t="s">
        <v>38</v>
      </c>
      <c r="AX945" s="14" t="s">
        <v>77</v>
      </c>
      <c r="AY945" s="257" t="s">
        <v>167</v>
      </c>
    </row>
    <row r="946" s="13" customFormat="1">
      <c r="A946" s="13"/>
      <c r="B946" s="237"/>
      <c r="C946" s="238"/>
      <c r="D946" s="232" t="s">
        <v>181</v>
      </c>
      <c r="E946" s="239" t="s">
        <v>40</v>
      </c>
      <c r="F946" s="240" t="s">
        <v>286</v>
      </c>
      <c r="G946" s="238"/>
      <c r="H946" s="239" t="s">
        <v>40</v>
      </c>
      <c r="I946" s="241"/>
      <c r="J946" s="238"/>
      <c r="K946" s="238"/>
      <c r="L946" s="242"/>
      <c r="M946" s="243"/>
      <c r="N946" s="244"/>
      <c r="O946" s="244"/>
      <c r="P946" s="244"/>
      <c r="Q946" s="244"/>
      <c r="R946" s="244"/>
      <c r="S946" s="244"/>
      <c r="T946" s="245"/>
      <c r="U946" s="13"/>
      <c r="V946" s="13"/>
      <c r="W946" s="13"/>
      <c r="X946" s="13"/>
      <c r="Y946" s="13"/>
      <c r="Z946" s="13"/>
      <c r="AA946" s="13"/>
      <c r="AB946" s="13"/>
      <c r="AC946" s="13"/>
      <c r="AD946" s="13"/>
      <c r="AE946" s="13"/>
      <c r="AT946" s="246" t="s">
        <v>181</v>
      </c>
      <c r="AU946" s="246" t="s">
        <v>87</v>
      </c>
      <c r="AV946" s="13" t="s">
        <v>85</v>
      </c>
      <c r="AW946" s="13" t="s">
        <v>38</v>
      </c>
      <c r="AX946" s="13" t="s">
        <v>77</v>
      </c>
      <c r="AY946" s="246" t="s">
        <v>167</v>
      </c>
    </row>
    <row r="947" s="14" customFormat="1">
      <c r="A947" s="14"/>
      <c r="B947" s="247"/>
      <c r="C947" s="248"/>
      <c r="D947" s="232" t="s">
        <v>181</v>
      </c>
      <c r="E947" s="249" t="s">
        <v>40</v>
      </c>
      <c r="F947" s="250" t="s">
        <v>1126</v>
      </c>
      <c r="G947" s="248"/>
      <c r="H947" s="251">
        <v>9.2400000000000002</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181</v>
      </c>
      <c r="AU947" s="257" t="s">
        <v>87</v>
      </c>
      <c r="AV947" s="14" t="s">
        <v>87</v>
      </c>
      <c r="AW947" s="14" t="s">
        <v>38</v>
      </c>
      <c r="AX947" s="14" t="s">
        <v>77</v>
      </c>
      <c r="AY947" s="257" t="s">
        <v>167</v>
      </c>
    </row>
    <row r="948" s="15" customFormat="1">
      <c r="A948" s="15"/>
      <c r="B948" s="258"/>
      <c r="C948" s="259"/>
      <c r="D948" s="232" t="s">
        <v>181</v>
      </c>
      <c r="E948" s="260" t="s">
        <v>40</v>
      </c>
      <c r="F948" s="261" t="s">
        <v>184</v>
      </c>
      <c r="G948" s="259"/>
      <c r="H948" s="262">
        <v>25.239999999999998</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181</v>
      </c>
      <c r="AU948" s="268" t="s">
        <v>87</v>
      </c>
      <c r="AV948" s="15" t="s">
        <v>175</v>
      </c>
      <c r="AW948" s="15" t="s">
        <v>38</v>
      </c>
      <c r="AX948" s="15" t="s">
        <v>85</v>
      </c>
      <c r="AY948" s="268" t="s">
        <v>167</v>
      </c>
    </row>
    <row r="949" s="2" customFormat="1" ht="24" customHeight="1">
      <c r="A949" s="39"/>
      <c r="B949" s="40"/>
      <c r="C949" s="219" t="s">
        <v>1174</v>
      </c>
      <c r="D949" s="219" t="s">
        <v>170</v>
      </c>
      <c r="E949" s="220" t="s">
        <v>1149</v>
      </c>
      <c r="F949" s="221" t="s">
        <v>1150</v>
      </c>
      <c r="G949" s="222" t="s">
        <v>398</v>
      </c>
      <c r="H949" s="223">
        <v>0.080000000000000002</v>
      </c>
      <c r="I949" s="224"/>
      <c r="J949" s="225">
        <f>ROUND(I949*H949,2)</f>
        <v>0</v>
      </c>
      <c r="K949" s="221" t="s">
        <v>174</v>
      </c>
      <c r="L949" s="45"/>
      <c r="M949" s="226" t="s">
        <v>40</v>
      </c>
      <c r="N949" s="227" t="s">
        <v>48</v>
      </c>
      <c r="O949" s="85"/>
      <c r="P949" s="228">
        <f>O949*H949</f>
        <v>0</v>
      </c>
      <c r="Q949" s="228">
        <v>0</v>
      </c>
      <c r="R949" s="228">
        <f>Q949*H949</f>
        <v>0</v>
      </c>
      <c r="S949" s="228">
        <v>0</v>
      </c>
      <c r="T949" s="229">
        <f>S949*H949</f>
        <v>0</v>
      </c>
      <c r="U949" s="39"/>
      <c r="V949" s="39"/>
      <c r="W949" s="39"/>
      <c r="X949" s="39"/>
      <c r="Y949" s="39"/>
      <c r="Z949" s="39"/>
      <c r="AA949" s="39"/>
      <c r="AB949" s="39"/>
      <c r="AC949" s="39"/>
      <c r="AD949" s="39"/>
      <c r="AE949" s="39"/>
      <c r="AR949" s="230" t="s">
        <v>301</v>
      </c>
      <c r="AT949" s="230" t="s">
        <v>170</v>
      </c>
      <c r="AU949" s="230" t="s">
        <v>87</v>
      </c>
      <c r="AY949" s="18" t="s">
        <v>167</v>
      </c>
      <c r="BE949" s="231">
        <f>IF(N949="základní",J949,0)</f>
        <v>0</v>
      </c>
      <c r="BF949" s="231">
        <f>IF(N949="snížená",J949,0)</f>
        <v>0</v>
      </c>
      <c r="BG949" s="231">
        <f>IF(N949="zákl. přenesená",J949,0)</f>
        <v>0</v>
      </c>
      <c r="BH949" s="231">
        <f>IF(N949="sníž. přenesená",J949,0)</f>
        <v>0</v>
      </c>
      <c r="BI949" s="231">
        <f>IF(N949="nulová",J949,0)</f>
        <v>0</v>
      </c>
      <c r="BJ949" s="18" t="s">
        <v>85</v>
      </c>
      <c r="BK949" s="231">
        <f>ROUND(I949*H949,2)</f>
        <v>0</v>
      </c>
      <c r="BL949" s="18" t="s">
        <v>301</v>
      </c>
      <c r="BM949" s="230" t="s">
        <v>1151</v>
      </c>
    </row>
    <row r="950" s="2" customFormat="1">
      <c r="A950" s="39"/>
      <c r="B950" s="40"/>
      <c r="C950" s="41"/>
      <c r="D950" s="232" t="s">
        <v>177</v>
      </c>
      <c r="E950" s="41"/>
      <c r="F950" s="233" t="s">
        <v>1152</v>
      </c>
      <c r="G950" s="41"/>
      <c r="H950" s="41"/>
      <c r="I950" s="137"/>
      <c r="J950" s="41"/>
      <c r="K950" s="41"/>
      <c r="L950" s="45"/>
      <c r="M950" s="234"/>
      <c r="N950" s="235"/>
      <c r="O950" s="85"/>
      <c r="P950" s="85"/>
      <c r="Q950" s="85"/>
      <c r="R950" s="85"/>
      <c r="S950" s="85"/>
      <c r="T950" s="86"/>
      <c r="U950" s="39"/>
      <c r="V950" s="39"/>
      <c r="W950" s="39"/>
      <c r="X950" s="39"/>
      <c r="Y950" s="39"/>
      <c r="Z950" s="39"/>
      <c r="AA950" s="39"/>
      <c r="AB950" s="39"/>
      <c r="AC950" s="39"/>
      <c r="AD950" s="39"/>
      <c r="AE950" s="39"/>
      <c r="AT950" s="18" t="s">
        <v>177</v>
      </c>
      <c r="AU950" s="18" t="s">
        <v>87</v>
      </c>
    </row>
    <row r="951" s="2" customFormat="1">
      <c r="A951" s="39"/>
      <c r="B951" s="40"/>
      <c r="C951" s="41"/>
      <c r="D951" s="232" t="s">
        <v>179</v>
      </c>
      <c r="E951" s="41"/>
      <c r="F951" s="236" t="s">
        <v>1002</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179</v>
      </c>
      <c r="AU951" s="18" t="s">
        <v>87</v>
      </c>
    </row>
    <row r="952" s="12" customFormat="1" ht="22.8" customHeight="1">
      <c r="A952" s="12"/>
      <c r="B952" s="203"/>
      <c r="C952" s="204"/>
      <c r="D952" s="205" t="s">
        <v>76</v>
      </c>
      <c r="E952" s="217" t="s">
        <v>1153</v>
      </c>
      <c r="F952" s="217" t="s">
        <v>1154</v>
      </c>
      <c r="G952" s="204"/>
      <c r="H952" s="204"/>
      <c r="I952" s="207"/>
      <c r="J952" s="218">
        <f>BK952</f>
        <v>0</v>
      </c>
      <c r="K952" s="204"/>
      <c r="L952" s="209"/>
      <c r="M952" s="210"/>
      <c r="N952" s="211"/>
      <c r="O952" s="211"/>
      <c r="P952" s="212">
        <f>SUM(P953:P959)</f>
        <v>0</v>
      </c>
      <c r="Q952" s="211"/>
      <c r="R952" s="212">
        <f>SUM(R953:R959)</f>
        <v>0.0089040000000000005</v>
      </c>
      <c r="S952" s="211"/>
      <c r="T952" s="213">
        <f>SUM(T953:T959)</f>
        <v>0</v>
      </c>
      <c r="U952" s="12"/>
      <c r="V952" s="12"/>
      <c r="W952" s="12"/>
      <c r="X952" s="12"/>
      <c r="Y952" s="12"/>
      <c r="Z952" s="12"/>
      <c r="AA952" s="12"/>
      <c r="AB952" s="12"/>
      <c r="AC952" s="12"/>
      <c r="AD952" s="12"/>
      <c r="AE952" s="12"/>
      <c r="AR952" s="214" t="s">
        <v>87</v>
      </c>
      <c r="AT952" s="215" t="s">
        <v>76</v>
      </c>
      <c r="AU952" s="215" t="s">
        <v>85</v>
      </c>
      <c r="AY952" s="214" t="s">
        <v>167</v>
      </c>
      <c r="BK952" s="216">
        <f>SUM(BK953:BK959)</f>
        <v>0</v>
      </c>
    </row>
    <row r="953" s="2" customFormat="1" ht="24" customHeight="1">
      <c r="A953" s="39"/>
      <c r="B953" s="40"/>
      <c r="C953" s="219" t="s">
        <v>1179</v>
      </c>
      <c r="D953" s="219" t="s">
        <v>170</v>
      </c>
      <c r="E953" s="220" t="s">
        <v>1156</v>
      </c>
      <c r="F953" s="221" t="s">
        <v>1157</v>
      </c>
      <c r="G953" s="222" t="s">
        <v>173</v>
      </c>
      <c r="H953" s="223">
        <v>22.260000000000002</v>
      </c>
      <c r="I953" s="224"/>
      <c r="J953" s="225">
        <f>ROUND(I953*H953,2)</f>
        <v>0</v>
      </c>
      <c r="K953" s="221" t="s">
        <v>174</v>
      </c>
      <c r="L953" s="45"/>
      <c r="M953" s="226" t="s">
        <v>40</v>
      </c>
      <c r="N953" s="227" t="s">
        <v>48</v>
      </c>
      <c r="O953" s="85"/>
      <c r="P953" s="228">
        <f>O953*H953</f>
        <v>0</v>
      </c>
      <c r="Q953" s="228">
        <v>0.00040000000000000002</v>
      </c>
      <c r="R953" s="228">
        <f>Q953*H953</f>
        <v>0.0089040000000000005</v>
      </c>
      <c r="S953" s="228">
        <v>0</v>
      </c>
      <c r="T953" s="229">
        <f>S953*H953</f>
        <v>0</v>
      </c>
      <c r="U953" s="39"/>
      <c r="V953" s="39"/>
      <c r="W953" s="39"/>
      <c r="X953" s="39"/>
      <c r="Y953" s="39"/>
      <c r="Z953" s="39"/>
      <c r="AA953" s="39"/>
      <c r="AB953" s="39"/>
      <c r="AC953" s="39"/>
      <c r="AD953" s="39"/>
      <c r="AE953" s="39"/>
      <c r="AR953" s="230" t="s">
        <v>301</v>
      </c>
      <c r="AT953" s="230" t="s">
        <v>170</v>
      </c>
      <c r="AU953" s="230" t="s">
        <v>87</v>
      </c>
      <c r="AY953" s="18" t="s">
        <v>167</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301</v>
      </c>
      <c r="BM953" s="230" t="s">
        <v>1158</v>
      </c>
    </row>
    <row r="954" s="2" customFormat="1">
      <c r="A954" s="39"/>
      <c r="B954" s="40"/>
      <c r="C954" s="41"/>
      <c r="D954" s="232" t="s">
        <v>177</v>
      </c>
      <c r="E954" s="41"/>
      <c r="F954" s="233" t="s">
        <v>1159</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177</v>
      </c>
      <c r="AU954" s="18" t="s">
        <v>87</v>
      </c>
    </row>
    <row r="955" s="13" customFormat="1">
      <c r="A955" s="13"/>
      <c r="B955" s="237"/>
      <c r="C955" s="238"/>
      <c r="D955" s="232" t="s">
        <v>181</v>
      </c>
      <c r="E955" s="239" t="s">
        <v>40</v>
      </c>
      <c r="F955" s="240" t="s">
        <v>210</v>
      </c>
      <c r="G955" s="238"/>
      <c r="H955" s="239" t="s">
        <v>40</v>
      </c>
      <c r="I955" s="241"/>
      <c r="J955" s="238"/>
      <c r="K955" s="238"/>
      <c r="L955" s="242"/>
      <c r="M955" s="243"/>
      <c r="N955" s="244"/>
      <c r="O955" s="244"/>
      <c r="P955" s="244"/>
      <c r="Q955" s="244"/>
      <c r="R955" s="244"/>
      <c r="S955" s="244"/>
      <c r="T955" s="245"/>
      <c r="U955" s="13"/>
      <c r="V955" s="13"/>
      <c r="W955" s="13"/>
      <c r="X955" s="13"/>
      <c r="Y955" s="13"/>
      <c r="Z955" s="13"/>
      <c r="AA955" s="13"/>
      <c r="AB955" s="13"/>
      <c r="AC955" s="13"/>
      <c r="AD955" s="13"/>
      <c r="AE955" s="13"/>
      <c r="AT955" s="246" t="s">
        <v>181</v>
      </c>
      <c r="AU955" s="246" t="s">
        <v>87</v>
      </c>
      <c r="AV955" s="13" t="s">
        <v>85</v>
      </c>
      <c r="AW955" s="13" t="s">
        <v>38</v>
      </c>
      <c r="AX955" s="13" t="s">
        <v>77</v>
      </c>
      <c r="AY955" s="246" t="s">
        <v>167</v>
      </c>
    </row>
    <row r="956" s="14" customFormat="1">
      <c r="A956" s="14"/>
      <c r="B956" s="247"/>
      <c r="C956" s="248"/>
      <c r="D956" s="232" t="s">
        <v>181</v>
      </c>
      <c r="E956" s="249" t="s">
        <v>40</v>
      </c>
      <c r="F956" s="250" t="s">
        <v>1350</v>
      </c>
      <c r="G956" s="248"/>
      <c r="H956" s="251">
        <v>8.3300000000000001</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181</v>
      </c>
      <c r="AU956" s="257" t="s">
        <v>87</v>
      </c>
      <c r="AV956" s="14" t="s">
        <v>87</v>
      </c>
      <c r="AW956" s="14" t="s">
        <v>38</v>
      </c>
      <c r="AX956" s="14" t="s">
        <v>77</v>
      </c>
      <c r="AY956" s="257" t="s">
        <v>167</v>
      </c>
    </row>
    <row r="957" s="13" customFormat="1">
      <c r="A957" s="13"/>
      <c r="B957" s="237"/>
      <c r="C957" s="238"/>
      <c r="D957" s="232" t="s">
        <v>181</v>
      </c>
      <c r="E957" s="239" t="s">
        <v>40</v>
      </c>
      <c r="F957" s="240" t="s">
        <v>208</v>
      </c>
      <c r="G957" s="238"/>
      <c r="H957" s="239" t="s">
        <v>40</v>
      </c>
      <c r="I957" s="241"/>
      <c r="J957" s="238"/>
      <c r="K957" s="238"/>
      <c r="L957" s="242"/>
      <c r="M957" s="243"/>
      <c r="N957" s="244"/>
      <c r="O957" s="244"/>
      <c r="P957" s="244"/>
      <c r="Q957" s="244"/>
      <c r="R957" s="244"/>
      <c r="S957" s="244"/>
      <c r="T957" s="245"/>
      <c r="U957" s="13"/>
      <c r="V957" s="13"/>
      <c r="W957" s="13"/>
      <c r="X957" s="13"/>
      <c r="Y957" s="13"/>
      <c r="Z957" s="13"/>
      <c r="AA957" s="13"/>
      <c r="AB957" s="13"/>
      <c r="AC957" s="13"/>
      <c r="AD957" s="13"/>
      <c r="AE957" s="13"/>
      <c r="AT957" s="246" t="s">
        <v>181</v>
      </c>
      <c r="AU957" s="246" t="s">
        <v>87</v>
      </c>
      <c r="AV957" s="13" t="s">
        <v>85</v>
      </c>
      <c r="AW957" s="13" t="s">
        <v>38</v>
      </c>
      <c r="AX957" s="13" t="s">
        <v>77</v>
      </c>
      <c r="AY957" s="246" t="s">
        <v>167</v>
      </c>
    </row>
    <row r="958" s="14" customFormat="1">
      <c r="A958" s="14"/>
      <c r="B958" s="247"/>
      <c r="C958" s="248"/>
      <c r="D958" s="232" t="s">
        <v>181</v>
      </c>
      <c r="E958" s="249" t="s">
        <v>40</v>
      </c>
      <c r="F958" s="250" t="s">
        <v>1352</v>
      </c>
      <c r="G958" s="248"/>
      <c r="H958" s="251">
        <v>13.93</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181</v>
      </c>
      <c r="AU958" s="257" t="s">
        <v>87</v>
      </c>
      <c r="AV958" s="14" t="s">
        <v>87</v>
      </c>
      <c r="AW958" s="14" t="s">
        <v>38</v>
      </c>
      <c r="AX958" s="14" t="s">
        <v>77</v>
      </c>
      <c r="AY958" s="257" t="s">
        <v>167</v>
      </c>
    </row>
    <row r="959" s="15" customFormat="1">
      <c r="A959" s="15"/>
      <c r="B959" s="258"/>
      <c r="C959" s="259"/>
      <c r="D959" s="232" t="s">
        <v>181</v>
      </c>
      <c r="E959" s="260" t="s">
        <v>40</v>
      </c>
      <c r="F959" s="261" t="s">
        <v>184</v>
      </c>
      <c r="G959" s="259"/>
      <c r="H959" s="262">
        <v>22.260000000000002</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181</v>
      </c>
      <c r="AU959" s="268" t="s">
        <v>87</v>
      </c>
      <c r="AV959" s="15" t="s">
        <v>175</v>
      </c>
      <c r="AW959" s="15" t="s">
        <v>38</v>
      </c>
      <c r="AX959" s="15" t="s">
        <v>85</v>
      </c>
      <c r="AY959" s="268" t="s">
        <v>167</v>
      </c>
    </row>
    <row r="960" s="12" customFormat="1" ht="22.8" customHeight="1">
      <c r="A960" s="12"/>
      <c r="B960" s="203"/>
      <c r="C960" s="204"/>
      <c r="D960" s="205" t="s">
        <v>76</v>
      </c>
      <c r="E960" s="217" t="s">
        <v>1162</v>
      </c>
      <c r="F960" s="217" t="s">
        <v>1163</v>
      </c>
      <c r="G960" s="204"/>
      <c r="H960" s="204"/>
      <c r="I960" s="207"/>
      <c r="J960" s="218">
        <f>BK960</f>
        <v>0</v>
      </c>
      <c r="K960" s="204"/>
      <c r="L960" s="209"/>
      <c r="M960" s="210"/>
      <c r="N960" s="211"/>
      <c r="O960" s="211"/>
      <c r="P960" s="212">
        <f>SUM(P961:P1032)</f>
        <v>0</v>
      </c>
      <c r="Q960" s="211"/>
      <c r="R960" s="212">
        <f>SUM(R961:R1032)</f>
        <v>0.30339163999999996</v>
      </c>
      <c r="S960" s="211"/>
      <c r="T960" s="213">
        <f>SUM(T961:T1032)</f>
        <v>0</v>
      </c>
      <c r="U960" s="12"/>
      <c r="V960" s="12"/>
      <c r="W960" s="12"/>
      <c r="X960" s="12"/>
      <c r="Y960" s="12"/>
      <c r="Z960" s="12"/>
      <c r="AA960" s="12"/>
      <c r="AB960" s="12"/>
      <c r="AC960" s="12"/>
      <c r="AD960" s="12"/>
      <c r="AE960" s="12"/>
      <c r="AR960" s="214" t="s">
        <v>87</v>
      </c>
      <c r="AT960" s="215" t="s">
        <v>76</v>
      </c>
      <c r="AU960" s="215" t="s">
        <v>85</v>
      </c>
      <c r="AY960" s="214" t="s">
        <v>167</v>
      </c>
      <c r="BK960" s="216">
        <f>SUM(BK961:BK1032)</f>
        <v>0</v>
      </c>
    </row>
    <row r="961" s="2" customFormat="1" ht="24" customHeight="1">
      <c r="A961" s="39"/>
      <c r="B961" s="40"/>
      <c r="C961" s="219" t="s">
        <v>1184</v>
      </c>
      <c r="D961" s="219" t="s">
        <v>170</v>
      </c>
      <c r="E961" s="220" t="s">
        <v>1165</v>
      </c>
      <c r="F961" s="221" t="s">
        <v>1166</v>
      </c>
      <c r="G961" s="222" t="s">
        <v>173</v>
      </c>
      <c r="H961" s="223">
        <v>14.228</v>
      </c>
      <c r="I961" s="224"/>
      <c r="J961" s="225">
        <f>ROUND(I961*H961,2)</f>
        <v>0</v>
      </c>
      <c r="K961" s="221" t="s">
        <v>174</v>
      </c>
      <c r="L961" s="45"/>
      <c r="M961" s="226" t="s">
        <v>40</v>
      </c>
      <c r="N961" s="227" t="s">
        <v>48</v>
      </c>
      <c r="O961" s="85"/>
      <c r="P961" s="228">
        <f>O961*H961</f>
        <v>0</v>
      </c>
      <c r="Q961" s="228">
        <v>0.0047999999999999996</v>
      </c>
      <c r="R961" s="228">
        <f>Q961*H961</f>
        <v>0.068294399999999991</v>
      </c>
      <c r="S961" s="228">
        <v>0</v>
      </c>
      <c r="T961" s="229">
        <f>S961*H961</f>
        <v>0</v>
      </c>
      <c r="U961" s="39"/>
      <c r="V961" s="39"/>
      <c r="W961" s="39"/>
      <c r="X961" s="39"/>
      <c r="Y961" s="39"/>
      <c r="Z961" s="39"/>
      <c r="AA961" s="39"/>
      <c r="AB961" s="39"/>
      <c r="AC961" s="39"/>
      <c r="AD961" s="39"/>
      <c r="AE961" s="39"/>
      <c r="AR961" s="230" t="s">
        <v>301</v>
      </c>
      <c r="AT961" s="230" t="s">
        <v>170</v>
      </c>
      <c r="AU961" s="230" t="s">
        <v>87</v>
      </c>
      <c r="AY961" s="18" t="s">
        <v>167</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301</v>
      </c>
      <c r="BM961" s="230" t="s">
        <v>1167</v>
      </c>
    </row>
    <row r="962" s="2" customFormat="1">
      <c r="A962" s="39"/>
      <c r="B962" s="40"/>
      <c r="C962" s="41"/>
      <c r="D962" s="232" t="s">
        <v>177</v>
      </c>
      <c r="E962" s="41"/>
      <c r="F962" s="233" t="s">
        <v>1168</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177</v>
      </c>
      <c r="AU962" s="18" t="s">
        <v>87</v>
      </c>
    </row>
    <row r="963" s="2" customFormat="1">
      <c r="A963" s="39"/>
      <c r="B963" s="40"/>
      <c r="C963" s="41"/>
      <c r="D963" s="232" t="s">
        <v>179</v>
      </c>
      <c r="E963" s="41"/>
      <c r="F963" s="236" t="s">
        <v>1169</v>
      </c>
      <c r="G963" s="41"/>
      <c r="H963" s="41"/>
      <c r="I963" s="137"/>
      <c r="J963" s="41"/>
      <c r="K963" s="41"/>
      <c r="L963" s="45"/>
      <c r="M963" s="234"/>
      <c r="N963" s="235"/>
      <c r="O963" s="85"/>
      <c r="P963" s="85"/>
      <c r="Q963" s="85"/>
      <c r="R963" s="85"/>
      <c r="S963" s="85"/>
      <c r="T963" s="86"/>
      <c r="U963" s="39"/>
      <c r="V963" s="39"/>
      <c r="W963" s="39"/>
      <c r="X963" s="39"/>
      <c r="Y963" s="39"/>
      <c r="Z963" s="39"/>
      <c r="AA963" s="39"/>
      <c r="AB963" s="39"/>
      <c r="AC963" s="39"/>
      <c r="AD963" s="39"/>
      <c r="AE963" s="39"/>
      <c r="AT963" s="18" t="s">
        <v>179</v>
      </c>
      <c r="AU963" s="18" t="s">
        <v>87</v>
      </c>
    </row>
    <row r="964" s="13" customFormat="1">
      <c r="A964" s="13"/>
      <c r="B964" s="237"/>
      <c r="C964" s="238"/>
      <c r="D964" s="232" t="s">
        <v>181</v>
      </c>
      <c r="E964" s="239" t="s">
        <v>40</v>
      </c>
      <c r="F964" s="240" t="s">
        <v>1170</v>
      </c>
      <c r="G964" s="238"/>
      <c r="H964" s="239" t="s">
        <v>40</v>
      </c>
      <c r="I964" s="241"/>
      <c r="J964" s="238"/>
      <c r="K964" s="238"/>
      <c r="L964" s="242"/>
      <c r="M964" s="243"/>
      <c r="N964" s="244"/>
      <c r="O964" s="244"/>
      <c r="P964" s="244"/>
      <c r="Q964" s="244"/>
      <c r="R964" s="244"/>
      <c r="S964" s="244"/>
      <c r="T964" s="245"/>
      <c r="U964" s="13"/>
      <c r="V964" s="13"/>
      <c r="W964" s="13"/>
      <c r="X964" s="13"/>
      <c r="Y964" s="13"/>
      <c r="Z964" s="13"/>
      <c r="AA964" s="13"/>
      <c r="AB964" s="13"/>
      <c r="AC964" s="13"/>
      <c r="AD964" s="13"/>
      <c r="AE964" s="13"/>
      <c r="AT964" s="246" t="s">
        <v>181</v>
      </c>
      <c r="AU964" s="246" t="s">
        <v>87</v>
      </c>
      <c r="AV964" s="13" t="s">
        <v>85</v>
      </c>
      <c r="AW964" s="13" t="s">
        <v>38</v>
      </c>
      <c r="AX964" s="13" t="s">
        <v>77</v>
      </c>
      <c r="AY964" s="246" t="s">
        <v>167</v>
      </c>
    </row>
    <row r="965" s="14" customFormat="1">
      <c r="A965" s="14"/>
      <c r="B965" s="247"/>
      <c r="C965" s="248"/>
      <c r="D965" s="232" t="s">
        <v>181</v>
      </c>
      <c r="E965" s="249" t="s">
        <v>40</v>
      </c>
      <c r="F965" s="250" t="s">
        <v>1171</v>
      </c>
      <c r="G965" s="248"/>
      <c r="H965" s="251">
        <v>1.788</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181</v>
      </c>
      <c r="AU965" s="257" t="s">
        <v>87</v>
      </c>
      <c r="AV965" s="14" t="s">
        <v>87</v>
      </c>
      <c r="AW965" s="14" t="s">
        <v>38</v>
      </c>
      <c r="AX965" s="14" t="s">
        <v>77</v>
      </c>
      <c r="AY965" s="257" t="s">
        <v>167</v>
      </c>
    </row>
    <row r="966" s="13" customFormat="1">
      <c r="A966" s="13"/>
      <c r="B966" s="237"/>
      <c r="C966" s="238"/>
      <c r="D966" s="232" t="s">
        <v>181</v>
      </c>
      <c r="E966" s="239" t="s">
        <v>40</v>
      </c>
      <c r="F966" s="240" t="s">
        <v>206</v>
      </c>
      <c r="G966" s="238"/>
      <c r="H966" s="239" t="s">
        <v>40</v>
      </c>
      <c r="I966" s="241"/>
      <c r="J966" s="238"/>
      <c r="K966" s="238"/>
      <c r="L966" s="242"/>
      <c r="M966" s="243"/>
      <c r="N966" s="244"/>
      <c r="O966" s="244"/>
      <c r="P966" s="244"/>
      <c r="Q966" s="244"/>
      <c r="R966" s="244"/>
      <c r="S966" s="244"/>
      <c r="T966" s="245"/>
      <c r="U966" s="13"/>
      <c r="V966" s="13"/>
      <c r="W966" s="13"/>
      <c r="X966" s="13"/>
      <c r="Y966" s="13"/>
      <c r="Z966" s="13"/>
      <c r="AA966" s="13"/>
      <c r="AB966" s="13"/>
      <c r="AC966" s="13"/>
      <c r="AD966" s="13"/>
      <c r="AE966" s="13"/>
      <c r="AT966" s="246" t="s">
        <v>181</v>
      </c>
      <c r="AU966" s="246" t="s">
        <v>87</v>
      </c>
      <c r="AV966" s="13" t="s">
        <v>85</v>
      </c>
      <c r="AW966" s="13" t="s">
        <v>38</v>
      </c>
      <c r="AX966" s="13" t="s">
        <v>77</v>
      </c>
      <c r="AY966" s="246" t="s">
        <v>167</v>
      </c>
    </row>
    <row r="967" s="14" customFormat="1">
      <c r="A967" s="14"/>
      <c r="B967" s="247"/>
      <c r="C967" s="248"/>
      <c r="D967" s="232" t="s">
        <v>181</v>
      </c>
      <c r="E967" s="249" t="s">
        <v>40</v>
      </c>
      <c r="F967" s="250" t="s">
        <v>1354</v>
      </c>
      <c r="G967" s="248"/>
      <c r="H967" s="251">
        <v>13.640000000000001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181</v>
      </c>
      <c r="AU967" s="257" t="s">
        <v>87</v>
      </c>
      <c r="AV967" s="14" t="s">
        <v>87</v>
      </c>
      <c r="AW967" s="14" t="s">
        <v>38</v>
      </c>
      <c r="AX967" s="14" t="s">
        <v>77</v>
      </c>
      <c r="AY967" s="257" t="s">
        <v>167</v>
      </c>
    </row>
    <row r="968" s="14" customFormat="1">
      <c r="A968" s="14"/>
      <c r="B968" s="247"/>
      <c r="C968" s="248"/>
      <c r="D968" s="232" t="s">
        <v>181</v>
      </c>
      <c r="E968" s="249" t="s">
        <v>40</v>
      </c>
      <c r="F968" s="250" t="s">
        <v>1173</v>
      </c>
      <c r="G968" s="248"/>
      <c r="H968" s="251">
        <v>-1.2</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181</v>
      </c>
      <c r="AU968" s="257" t="s">
        <v>87</v>
      </c>
      <c r="AV968" s="14" t="s">
        <v>87</v>
      </c>
      <c r="AW968" s="14" t="s">
        <v>38</v>
      </c>
      <c r="AX968" s="14" t="s">
        <v>77</v>
      </c>
      <c r="AY968" s="257" t="s">
        <v>167</v>
      </c>
    </row>
    <row r="969" s="15" customFormat="1">
      <c r="A969" s="15"/>
      <c r="B969" s="258"/>
      <c r="C969" s="259"/>
      <c r="D969" s="232" t="s">
        <v>181</v>
      </c>
      <c r="E969" s="260" t="s">
        <v>40</v>
      </c>
      <c r="F969" s="261" t="s">
        <v>184</v>
      </c>
      <c r="G969" s="259"/>
      <c r="H969" s="262">
        <v>14.228</v>
      </c>
      <c r="I969" s="263"/>
      <c r="J969" s="259"/>
      <c r="K969" s="259"/>
      <c r="L969" s="264"/>
      <c r="M969" s="265"/>
      <c r="N969" s="266"/>
      <c r="O969" s="266"/>
      <c r="P969" s="266"/>
      <c r="Q969" s="266"/>
      <c r="R969" s="266"/>
      <c r="S969" s="266"/>
      <c r="T969" s="267"/>
      <c r="U969" s="15"/>
      <c r="V969" s="15"/>
      <c r="W969" s="15"/>
      <c r="X969" s="15"/>
      <c r="Y969" s="15"/>
      <c r="Z969" s="15"/>
      <c r="AA969" s="15"/>
      <c r="AB969" s="15"/>
      <c r="AC969" s="15"/>
      <c r="AD969" s="15"/>
      <c r="AE969" s="15"/>
      <c r="AT969" s="268" t="s">
        <v>181</v>
      </c>
      <c r="AU969" s="268" t="s">
        <v>87</v>
      </c>
      <c r="AV969" s="15" t="s">
        <v>175</v>
      </c>
      <c r="AW969" s="15" t="s">
        <v>38</v>
      </c>
      <c r="AX969" s="15" t="s">
        <v>85</v>
      </c>
      <c r="AY969" s="268" t="s">
        <v>167</v>
      </c>
    </row>
    <row r="970" s="2" customFormat="1" ht="24" customHeight="1">
      <c r="A970" s="39"/>
      <c r="B970" s="40"/>
      <c r="C970" s="269" t="s">
        <v>1189</v>
      </c>
      <c r="D970" s="269" t="s">
        <v>297</v>
      </c>
      <c r="E970" s="270" t="s">
        <v>1175</v>
      </c>
      <c r="F970" s="271" t="s">
        <v>1176</v>
      </c>
      <c r="G970" s="272" t="s">
        <v>173</v>
      </c>
      <c r="H970" s="273">
        <v>15.366</v>
      </c>
      <c r="I970" s="274"/>
      <c r="J970" s="275">
        <f>ROUND(I970*H970,2)</f>
        <v>0</v>
      </c>
      <c r="K970" s="271" t="s">
        <v>174</v>
      </c>
      <c r="L970" s="276"/>
      <c r="M970" s="277" t="s">
        <v>40</v>
      </c>
      <c r="N970" s="278" t="s">
        <v>48</v>
      </c>
      <c r="O970" s="85"/>
      <c r="P970" s="228">
        <f>O970*H970</f>
        <v>0</v>
      </c>
      <c r="Q970" s="228">
        <v>0.0138</v>
      </c>
      <c r="R970" s="228">
        <f>Q970*H970</f>
        <v>0.21205079999999998</v>
      </c>
      <c r="S970" s="228">
        <v>0</v>
      </c>
      <c r="T970" s="229">
        <f>S970*H970</f>
        <v>0</v>
      </c>
      <c r="U970" s="39"/>
      <c r="V970" s="39"/>
      <c r="W970" s="39"/>
      <c r="X970" s="39"/>
      <c r="Y970" s="39"/>
      <c r="Z970" s="39"/>
      <c r="AA970" s="39"/>
      <c r="AB970" s="39"/>
      <c r="AC970" s="39"/>
      <c r="AD970" s="39"/>
      <c r="AE970" s="39"/>
      <c r="AR970" s="230" t="s">
        <v>407</v>
      </c>
      <c r="AT970" s="230" t="s">
        <v>297</v>
      </c>
      <c r="AU970" s="230" t="s">
        <v>87</v>
      </c>
      <c r="AY970" s="18" t="s">
        <v>167</v>
      </c>
      <c r="BE970" s="231">
        <f>IF(N970="základní",J970,0)</f>
        <v>0</v>
      </c>
      <c r="BF970" s="231">
        <f>IF(N970="snížená",J970,0)</f>
        <v>0</v>
      </c>
      <c r="BG970" s="231">
        <f>IF(N970="zákl. přenesená",J970,0)</f>
        <v>0</v>
      </c>
      <c r="BH970" s="231">
        <f>IF(N970="sníž. přenesená",J970,0)</f>
        <v>0</v>
      </c>
      <c r="BI970" s="231">
        <f>IF(N970="nulová",J970,0)</f>
        <v>0</v>
      </c>
      <c r="BJ970" s="18" t="s">
        <v>85</v>
      </c>
      <c r="BK970" s="231">
        <f>ROUND(I970*H970,2)</f>
        <v>0</v>
      </c>
      <c r="BL970" s="18" t="s">
        <v>301</v>
      </c>
      <c r="BM970" s="230" t="s">
        <v>1177</v>
      </c>
    </row>
    <row r="971" s="2" customFormat="1">
      <c r="A971" s="39"/>
      <c r="B971" s="40"/>
      <c r="C971" s="41"/>
      <c r="D971" s="232" t="s">
        <v>177</v>
      </c>
      <c r="E971" s="41"/>
      <c r="F971" s="233" t="s">
        <v>1176</v>
      </c>
      <c r="G971" s="41"/>
      <c r="H971" s="41"/>
      <c r="I971" s="137"/>
      <c r="J971" s="41"/>
      <c r="K971" s="41"/>
      <c r="L971" s="45"/>
      <c r="M971" s="234"/>
      <c r="N971" s="235"/>
      <c r="O971" s="85"/>
      <c r="P971" s="85"/>
      <c r="Q971" s="85"/>
      <c r="R971" s="85"/>
      <c r="S971" s="85"/>
      <c r="T971" s="86"/>
      <c r="U971" s="39"/>
      <c r="V971" s="39"/>
      <c r="W971" s="39"/>
      <c r="X971" s="39"/>
      <c r="Y971" s="39"/>
      <c r="Z971" s="39"/>
      <c r="AA971" s="39"/>
      <c r="AB971" s="39"/>
      <c r="AC971" s="39"/>
      <c r="AD971" s="39"/>
      <c r="AE971" s="39"/>
      <c r="AT971" s="18" t="s">
        <v>177</v>
      </c>
      <c r="AU971" s="18" t="s">
        <v>87</v>
      </c>
    </row>
    <row r="972" s="14" customFormat="1">
      <c r="A972" s="14"/>
      <c r="B972" s="247"/>
      <c r="C972" s="248"/>
      <c r="D972" s="232" t="s">
        <v>181</v>
      </c>
      <c r="E972" s="248"/>
      <c r="F972" s="250" t="s">
        <v>1355</v>
      </c>
      <c r="G972" s="248"/>
      <c r="H972" s="251">
        <v>15.366</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181</v>
      </c>
      <c r="AU972" s="257" t="s">
        <v>87</v>
      </c>
      <c r="AV972" s="14" t="s">
        <v>87</v>
      </c>
      <c r="AW972" s="14" t="s">
        <v>4</v>
      </c>
      <c r="AX972" s="14" t="s">
        <v>85</v>
      </c>
      <c r="AY972" s="257" t="s">
        <v>167</v>
      </c>
    </row>
    <row r="973" s="2" customFormat="1" ht="24" customHeight="1">
      <c r="A973" s="39"/>
      <c r="B973" s="40"/>
      <c r="C973" s="219" t="s">
        <v>1194</v>
      </c>
      <c r="D973" s="219" t="s">
        <v>170</v>
      </c>
      <c r="E973" s="220" t="s">
        <v>1180</v>
      </c>
      <c r="F973" s="221" t="s">
        <v>1181</v>
      </c>
      <c r="G973" s="222" t="s">
        <v>173</v>
      </c>
      <c r="H973" s="223">
        <v>14.228</v>
      </c>
      <c r="I973" s="224"/>
      <c r="J973" s="225">
        <f>ROUND(I973*H973,2)</f>
        <v>0</v>
      </c>
      <c r="K973" s="221" t="s">
        <v>174</v>
      </c>
      <c r="L973" s="45"/>
      <c r="M973" s="226" t="s">
        <v>40</v>
      </c>
      <c r="N973" s="227" t="s">
        <v>48</v>
      </c>
      <c r="O973" s="85"/>
      <c r="P973" s="228">
        <f>O973*H973</f>
        <v>0</v>
      </c>
      <c r="Q973" s="228">
        <v>0</v>
      </c>
      <c r="R973" s="228">
        <f>Q973*H973</f>
        <v>0</v>
      </c>
      <c r="S973" s="228">
        <v>0</v>
      </c>
      <c r="T973" s="229">
        <f>S973*H973</f>
        <v>0</v>
      </c>
      <c r="U973" s="39"/>
      <c r="V973" s="39"/>
      <c r="W973" s="39"/>
      <c r="X973" s="39"/>
      <c r="Y973" s="39"/>
      <c r="Z973" s="39"/>
      <c r="AA973" s="39"/>
      <c r="AB973" s="39"/>
      <c r="AC973" s="39"/>
      <c r="AD973" s="39"/>
      <c r="AE973" s="39"/>
      <c r="AR973" s="230" t="s">
        <v>301</v>
      </c>
      <c r="AT973" s="230" t="s">
        <v>170</v>
      </c>
      <c r="AU973" s="230" t="s">
        <v>87</v>
      </c>
      <c r="AY973" s="18" t="s">
        <v>167</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301</v>
      </c>
      <c r="BM973" s="230" t="s">
        <v>1182</v>
      </c>
    </row>
    <row r="974" s="2" customFormat="1">
      <c r="A974" s="39"/>
      <c r="B974" s="40"/>
      <c r="C974" s="41"/>
      <c r="D974" s="232" t="s">
        <v>177</v>
      </c>
      <c r="E974" s="41"/>
      <c r="F974" s="233" t="s">
        <v>1183</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177</v>
      </c>
      <c r="AU974" s="18" t="s">
        <v>87</v>
      </c>
    </row>
    <row r="975" s="2" customFormat="1">
      <c r="A975" s="39"/>
      <c r="B975" s="40"/>
      <c r="C975" s="41"/>
      <c r="D975" s="232" t="s">
        <v>179</v>
      </c>
      <c r="E975" s="41"/>
      <c r="F975" s="236" t="s">
        <v>1169</v>
      </c>
      <c r="G975" s="41"/>
      <c r="H975" s="41"/>
      <c r="I975" s="137"/>
      <c r="J975" s="41"/>
      <c r="K975" s="41"/>
      <c r="L975" s="45"/>
      <c r="M975" s="234"/>
      <c r="N975" s="235"/>
      <c r="O975" s="85"/>
      <c r="P975" s="85"/>
      <c r="Q975" s="85"/>
      <c r="R975" s="85"/>
      <c r="S975" s="85"/>
      <c r="T975" s="86"/>
      <c r="U975" s="39"/>
      <c r="V975" s="39"/>
      <c r="W975" s="39"/>
      <c r="X975" s="39"/>
      <c r="Y975" s="39"/>
      <c r="Z975" s="39"/>
      <c r="AA975" s="39"/>
      <c r="AB975" s="39"/>
      <c r="AC975" s="39"/>
      <c r="AD975" s="39"/>
      <c r="AE975" s="39"/>
      <c r="AT975" s="18" t="s">
        <v>179</v>
      </c>
      <c r="AU975" s="18" t="s">
        <v>87</v>
      </c>
    </row>
    <row r="976" s="13" customFormat="1">
      <c r="A976" s="13"/>
      <c r="B976" s="237"/>
      <c r="C976" s="238"/>
      <c r="D976" s="232" t="s">
        <v>181</v>
      </c>
      <c r="E976" s="239" t="s">
        <v>40</v>
      </c>
      <c r="F976" s="240" t="s">
        <v>1170</v>
      </c>
      <c r="G976" s="238"/>
      <c r="H976" s="239" t="s">
        <v>40</v>
      </c>
      <c r="I976" s="241"/>
      <c r="J976" s="238"/>
      <c r="K976" s="238"/>
      <c r="L976" s="242"/>
      <c r="M976" s="243"/>
      <c r="N976" s="244"/>
      <c r="O976" s="244"/>
      <c r="P976" s="244"/>
      <c r="Q976" s="244"/>
      <c r="R976" s="244"/>
      <c r="S976" s="244"/>
      <c r="T976" s="245"/>
      <c r="U976" s="13"/>
      <c r="V976" s="13"/>
      <c r="W976" s="13"/>
      <c r="X976" s="13"/>
      <c r="Y976" s="13"/>
      <c r="Z976" s="13"/>
      <c r="AA976" s="13"/>
      <c r="AB976" s="13"/>
      <c r="AC976" s="13"/>
      <c r="AD976" s="13"/>
      <c r="AE976" s="13"/>
      <c r="AT976" s="246" t="s">
        <v>181</v>
      </c>
      <c r="AU976" s="246" t="s">
        <v>87</v>
      </c>
      <c r="AV976" s="13" t="s">
        <v>85</v>
      </c>
      <c r="AW976" s="13" t="s">
        <v>38</v>
      </c>
      <c r="AX976" s="13" t="s">
        <v>77</v>
      </c>
      <c r="AY976" s="246" t="s">
        <v>167</v>
      </c>
    </row>
    <row r="977" s="14" customFormat="1">
      <c r="A977" s="14"/>
      <c r="B977" s="247"/>
      <c r="C977" s="248"/>
      <c r="D977" s="232" t="s">
        <v>181</v>
      </c>
      <c r="E977" s="249" t="s">
        <v>40</v>
      </c>
      <c r="F977" s="250" t="s">
        <v>1171</v>
      </c>
      <c r="G977" s="248"/>
      <c r="H977" s="251">
        <v>1.788</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181</v>
      </c>
      <c r="AU977" s="257" t="s">
        <v>87</v>
      </c>
      <c r="AV977" s="14" t="s">
        <v>87</v>
      </c>
      <c r="AW977" s="14" t="s">
        <v>38</v>
      </c>
      <c r="AX977" s="14" t="s">
        <v>77</v>
      </c>
      <c r="AY977" s="257" t="s">
        <v>167</v>
      </c>
    </row>
    <row r="978" s="13" customFormat="1">
      <c r="A978" s="13"/>
      <c r="B978" s="237"/>
      <c r="C978" s="238"/>
      <c r="D978" s="232" t="s">
        <v>181</v>
      </c>
      <c r="E978" s="239" t="s">
        <v>40</v>
      </c>
      <c r="F978" s="240" t="s">
        <v>206</v>
      </c>
      <c r="G978" s="238"/>
      <c r="H978" s="239" t="s">
        <v>40</v>
      </c>
      <c r="I978" s="241"/>
      <c r="J978" s="238"/>
      <c r="K978" s="238"/>
      <c r="L978" s="242"/>
      <c r="M978" s="243"/>
      <c r="N978" s="244"/>
      <c r="O978" s="244"/>
      <c r="P978" s="244"/>
      <c r="Q978" s="244"/>
      <c r="R978" s="244"/>
      <c r="S978" s="244"/>
      <c r="T978" s="245"/>
      <c r="U978" s="13"/>
      <c r="V978" s="13"/>
      <c r="W978" s="13"/>
      <c r="X978" s="13"/>
      <c r="Y978" s="13"/>
      <c r="Z978" s="13"/>
      <c r="AA978" s="13"/>
      <c r="AB978" s="13"/>
      <c r="AC978" s="13"/>
      <c r="AD978" s="13"/>
      <c r="AE978" s="13"/>
      <c r="AT978" s="246" t="s">
        <v>181</v>
      </c>
      <c r="AU978" s="246" t="s">
        <v>87</v>
      </c>
      <c r="AV978" s="13" t="s">
        <v>85</v>
      </c>
      <c r="AW978" s="13" t="s">
        <v>38</v>
      </c>
      <c r="AX978" s="13" t="s">
        <v>77</v>
      </c>
      <c r="AY978" s="246" t="s">
        <v>167</v>
      </c>
    </row>
    <row r="979" s="14" customFormat="1">
      <c r="A979" s="14"/>
      <c r="B979" s="247"/>
      <c r="C979" s="248"/>
      <c r="D979" s="232" t="s">
        <v>181</v>
      </c>
      <c r="E979" s="249" t="s">
        <v>40</v>
      </c>
      <c r="F979" s="250" t="s">
        <v>1354</v>
      </c>
      <c r="G979" s="248"/>
      <c r="H979" s="251">
        <v>13.640000000000001</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181</v>
      </c>
      <c r="AU979" s="257" t="s">
        <v>87</v>
      </c>
      <c r="AV979" s="14" t="s">
        <v>87</v>
      </c>
      <c r="AW979" s="14" t="s">
        <v>38</v>
      </c>
      <c r="AX979" s="14" t="s">
        <v>77</v>
      </c>
      <c r="AY979" s="257" t="s">
        <v>167</v>
      </c>
    </row>
    <row r="980" s="14" customFormat="1">
      <c r="A980" s="14"/>
      <c r="B980" s="247"/>
      <c r="C980" s="248"/>
      <c r="D980" s="232" t="s">
        <v>181</v>
      </c>
      <c r="E980" s="249" t="s">
        <v>40</v>
      </c>
      <c r="F980" s="250" t="s">
        <v>1173</v>
      </c>
      <c r="G980" s="248"/>
      <c r="H980" s="251">
        <v>-1.2</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181</v>
      </c>
      <c r="AU980" s="257" t="s">
        <v>87</v>
      </c>
      <c r="AV980" s="14" t="s">
        <v>87</v>
      </c>
      <c r="AW980" s="14" t="s">
        <v>38</v>
      </c>
      <c r="AX980" s="14" t="s">
        <v>77</v>
      </c>
      <c r="AY980" s="257" t="s">
        <v>167</v>
      </c>
    </row>
    <row r="981" s="15" customFormat="1">
      <c r="A981" s="15"/>
      <c r="B981" s="258"/>
      <c r="C981" s="259"/>
      <c r="D981" s="232" t="s">
        <v>181</v>
      </c>
      <c r="E981" s="260" t="s">
        <v>40</v>
      </c>
      <c r="F981" s="261" t="s">
        <v>184</v>
      </c>
      <c r="G981" s="259"/>
      <c r="H981" s="262">
        <v>14.228</v>
      </c>
      <c r="I981" s="263"/>
      <c r="J981" s="259"/>
      <c r="K981" s="259"/>
      <c r="L981" s="264"/>
      <c r="M981" s="265"/>
      <c r="N981" s="266"/>
      <c r="O981" s="266"/>
      <c r="P981" s="266"/>
      <c r="Q981" s="266"/>
      <c r="R981" s="266"/>
      <c r="S981" s="266"/>
      <c r="T981" s="267"/>
      <c r="U981" s="15"/>
      <c r="V981" s="15"/>
      <c r="W981" s="15"/>
      <c r="X981" s="15"/>
      <c r="Y981" s="15"/>
      <c r="Z981" s="15"/>
      <c r="AA981" s="15"/>
      <c r="AB981" s="15"/>
      <c r="AC981" s="15"/>
      <c r="AD981" s="15"/>
      <c r="AE981" s="15"/>
      <c r="AT981" s="268" t="s">
        <v>181</v>
      </c>
      <c r="AU981" s="268" t="s">
        <v>87</v>
      </c>
      <c r="AV981" s="15" t="s">
        <v>175</v>
      </c>
      <c r="AW981" s="15" t="s">
        <v>38</v>
      </c>
      <c r="AX981" s="15" t="s">
        <v>85</v>
      </c>
      <c r="AY981" s="268" t="s">
        <v>167</v>
      </c>
    </row>
    <row r="982" s="2" customFormat="1" ht="24" customHeight="1">
      <c r="A982" s="39"/>
      <c r="B982" s="40"/>
      <c r="C982" s="219" t="s">
        <v>1201</v>
      </c>
      <c r="D982" s="219" t="s">
        <v>170</v>
      </c>
      <c r="E982" s="220" t="s">
        <v>1185</v>
      </c>
      <c r="F982" s="221" t="s">
        <v>1186</v>
      </c>
      <c r="G982" s="222" t="s">
        <v>173</v>
      </c>
      <c r="H982" s="223">
        <v>14.228</v>
      </c>
      <c r="I982" s="224"/>
      <c r="J982" s="225">
        <f>ROUND(I982*H982,2)</f>
        <v>0</v>
      </c>
      <c r="K982" s="221" t="s">
        <v>174</v>
      </c>
      <c r="L982" s="45"/>
      <c r="M982" s="226" t="s">
        <v>40</v>
      </c>
      <c r="N982" s="227" t="s">
        <v>48</v>
      </c>
      <c r="O982" s="85"/>
      <c r="P982" s="228">
        <f>O982*H982</f>
        <v>0</v>
      </c>
      <c r="Q982" s="228">
        <v>0</v>
      </c>
      <c r="R982" s="228">
        <f>Q982*H982</f>
        <v>0</v>
      </c>
      <c r="S982" s="228">
        <v>0</v>
      </c>
      <c r="T982" s="229">
        <f>S982*H982</f>
        <v>0</v>
      </c>
      <c r="U982" s="39"/>
      <c r="V982" s="39"/>
      <c r="W982" s="39"/>
      <c r="X982" s="39"/>
      <c r="Y982" s="39"/>
      <c r="Z982" s="39"/>
      <c r="AA982" s="39"/>
      <c r="AB982" s="39"/>
      <c r="AC982" s="39"/>
      <c r="AD982" s="39"/>
      <c r="AE982" s="39"/>
      <c r="AR982" s="230" t="s">
        <v>301</v>
      </c>
      <c r="AT982" s="230" t="s">
        <v>170</v>
      </c>
      <c r="AU982" s="230" t="s">
        <v>87</v>
      </c>
      <c r="AY982" s="18" t="s">
        <v>167</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301</v>
      </c>
      <c r="BM982" s="230" t="s">
        <v>1187</v>
      </c>
    </row>
    <row r="983" s="2" customFormat="1">
      <c r="A983" s="39"/>
      <c r="B983" s="40"/>
      <c r="C983" s="41"/>
      <c r="D983" s="232" t="s">
        <v>177</v>
      </c>
      <c r="E983" s="41"/>
      <c r="F983" s="233" t="s">
        <v>1188</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177</v>
      </c>
      <c r="AU983" s="18" t="s">
        <v>87</v>
      </c>
    </row>
    <row r="984" s="2" customFormat="1">
      <c r="A984" s="39"/>
      <c r="B984" s="40"/>
      <c r="C984" s="41"/>
      <c r="D984" s="232" t="s">
        <v>179</v>
      </c>
      <c r="E984" s="41"/>
      <c r="F984" s="236" t="s">
        <v>1169</v>
      </c>
      <c r="G984" s="41"/>
      <c r="H984" s="41"/>
      <c r="I984" s="137"/>
      <c r="J984" s="41"/>
      <c r="K984" s="41"/>
      <c r="L984" s="45"/>
      <c r="M984" s="234"/>
      <c r="N984" s="235"/>
      <c r="O984" s="85"/>
      <c r="P984" s="85"/>
      <c r="Q984" s="85"/>
      <c r="R984" s="85"/>
      <c r="S984" s="85"/>
      <c r="T984" s="86"/>
      <c r="U984" s="39"/>
      <c r="V984" s="39"/>
      <c r="W984" s="39"/>
      <c r="X984" s="39"/>
      <c r="Y984" s="39"/>
      <c r="Z984" s="39"/>
      <c r="AA984" s="39"/>
      <c r="AB984" s="39"/>
      <c r="AC984" s="39"/>
      <c r="AD984" s="39"/>
      <c r="AE984" s="39"/>
      <c r="AT984" s="18" t="s">
        <v>179</v>
      </c>
      <c r="AU984" s="18" t="s">
        <v>87</v>
      </c>
    </row>
    <row r="985" s="13" customFormat="1">
      <c r="A985" s="13"/>
      <c r="B985" s="237"/>
      <c r="C985" s="238"/>
      <c r="D985" s="232" t="s">
        <v>181</v>
      </c>
      <c r="E985" s="239" t="s">
        <v>40</v>
      </c>
      <c r="F985" s="240" t="s">
        <v>1170</v>
      </c>
      <c r="G985" s="238"/>
      <c r="H985" s="239" t="s">
        <v>40</v>
      </c>
      <c r="I985" s="241"/>
      <c r="J985" s="238"/>
      <c r="K985" s="238"/>
      <c r="L985" s="242"/>
      <c r="M985" s="243"/>
      <c r="N985" s="244"/>
      <c r="O985" s="244"/>
      <c r="P985" s="244"/>
      <c r="Q985" s="244"/>
      <c r="R985" s="244"/>
      <c r="S985" s="244"/>
      <c r="T985" s="245"/>
      <c r="U985" s="13"/>
      <c r="V985" s="13"/>
      <c r="W985" s="13"/>
      <c r="X985" s="13"/>
      <c r="Y985" s="13"/>
      <c r="Z985" s="13"/>
      <c r="AA985" s="13"/>
      <c r="AB985" s="13"/>
      <c r="AC985" s="13"/>
      <c r="AD985" s="13"/>
      <c r="AE985" s="13"/>
      <c r="AT985" s="246" t="s">
        <v>181</v>
      </c>
      <c r="AU985" s="246" t="s">
        <v>87</v>
      </c>
      <c r="AV985" s="13" t="s">
        <v>85</v>
      </c>
      <c r="AW985" s="13" t="s">
        <v>38</v>
      </c>
      <c r="AX985" s="13" t="s">
        <v>77</v>
      </c>
      <c r="AY985" s="246" t="s">
        <v>167</v>
      </c>
    </row>
    <row r="986" s="14" customFormat="1">
      <c r="A986" s="14"/>
      <c r="B986" s="247"/>
      <c r="C986" s="248"/>
      <c r="D986" s="232" t="s">
        <v>181</v>
      </c>
      <c r="E986" s="249" t="s">
        <v>40</v>
      </c>
      <c r="F986" s="250" t="s">
        <v>1171</v>
      </c>
      <c r="G986" s="248"/>
      <c r="H986" s="251">
        <v>1.788</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181</v>
      </c>
      <c r="AU986" s="257" t="s">
        <v>87</v>
      </c>
      <c r="AV986" s="14" t="s">
        <v>87</v>
      </c>
      <c r="AW986" s="14" t="s">
        <v>38</v>
      </c>
      <c r="AX986" s="14" t="s">
        <v>77</v>
      </c>
      <c r="AY986" s="257" t="s">
        <v>167</v>
      </c>
    </row>
    <row r="987" s="13" customFormat="1">
      <c r="A987" s="13"/>
      <c r="B987" s="237"/>
      <c r="C987" s="238"/>
      <c r="D987" s="232" t="s">
        <v>181</v>
      </c>
      <c r="E987" s="239" t="s">
        <v>40</v>
      </c>
      <c r="F987" s="240" t="s">
        <v>206</v>
      </c>
      <c r="G987" s="238"/>
      <c r="H987" s="239" t="s">
        <v>40</v>
      </c>
      <c r="I987" s="241"/>
      <c r="J987" s="238"/>
      <c r="K987" s="238"/>
      <c r="L987" s="242"/>
      <c r="M987" s="243"/>
      <c r="N987" s="244"/>
      <c r="O987" s="244"/>
      <c r="P987" s="244"/>
      <c r="Q987" s="244"/>
      <c r="R987" s="244"/>
      <c r="S987" s="244"/>
      <c r="T987" s="245"/>
      <c r="U987" s="13"/>
      <c r="V987" s="13"/>
      <c r="W987" s="13"/>
      <c r="X987" s="13"/>
      <c r="Y987" s="13"/>
      <c r="Z987" s="13"/>
      <c r="AA987" s="13"/>
      <c r="AB987" s="13"/>
      <c r="AC987" s="13"/>
      <c r="AD987" s="13"/>
      <c r="AE987" s="13"/>
      <c r="AT987" s="246" t="s">
        <v>181</v>
      </c>
      <c r="AU987" s="246" t="s">
        <v>87</v>
      </c>
      <c r="AV987" s="13" t="s">
        <v>85</v>
      </c>
      <c r="AW987" s="13" t="s">
        <v>38</v>
      </c>
      <c r="AX987" s="13" t="s">
        <v>77</v>
      </c>
      <c r="AY987" s="246" t="s">
        <v>167</v>
      </c>
    </row>
    <row r="988" s="14" customFormat="1">
      <c r="A988" s="14"/>
      <c r="B988" s="247"/>
      <c r="C988" s="248"/>
      <c r="D988" s="232" t="s">
        <v>181</v>
      </c>
      <c r="E988" s="249" t="s">
        <v>40</v>
      </c>
      <c r="F988" s="250" t="s">
        <v>1354</v>
      </c>
      <c r="G988" s="248"/>
      <c r="H988" s="251">
        <v>13.640000000000001</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181</v>
      </c>
      <c r="AU988" s="257" t="s">
        <v>87</v>
      </c>
      <c r="AV988" s="14" t="s">
        <v>87</v>
      </c>
      <c r="AW988" s="14" t="s">
        <v>38</v>
      </c>
      <c r="AX988" s="14" t="s">
        <v>77</v>
      </c>
      <c r="AY988" s="257" t="s">
        <v>167</v>
      </c>
    </row>
    <row r="989" s="14" customFormat="1">
      <c r="A989" s="14"/>
      <c r="B989" s="247"/>
      <c r="C989" s="248"/>
      <c r="D989" s="232" t="s">
        <v>181</v>
      </c>
      <c r="E989" s="249" t="s">
        <v>40</v>
      </c>
      <c r="F989" s="250" t="s">
        <v>1173</v>
      </c>
      <c r="G989" s="248"/>
      <c r="H989" s="251">
        <v>-1.2</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181</v>
      </c>
      <c r="AU989" s="257" t="s">
        <v>87</v>
      </c>
      <c r="AV989" s="14" t="s">
        <v>87</v>
      </c>
      <c r="AW989" s="14" t="s">
        <v>38</v>
      </c>
      <c r="AX989" s="14" t="s">
        <v>77</v>
      </c>
      <c r="AY989" s="257" t="s">
        <v>167</v>
      </c>
    </row>
    <row r="990" s="15" customFormat="1">
      <c r="A990" s="15"/>
      <c r="B990" s="258"/>
      <c r="C990" s="259"/>
      <c r="D990" s="232" t="s">
        <v>181</v>
      </c>
      <c r="E990" s="260" t="s">
        <v>40</v>
      </c>
      <c r="F990" s="261" t="s">
        <v>184</v>
      </c>
      <c r="G990" s="259"/>
      <c r="H990" s="262">
        <v>14.228</v>
      </c>
      <c r="I990" s="263"/>
      <c r="J990" s="259"/>
      <c r="K990" s="259"/>
      <c r="L990" s="264"/>
      <c r="M990" s="265"/>
      <c r="N990" s="266"/>
      <c r="O990" s="266"/>
      <c r="P990" s="266"/>
      <c r="Q990" s="266"/>
      <c r="R990" s="266"/>
      <c r="S990" s="266"/>
      <c r="T990" s="267"/>
      <c r="U990" s="15"/>
      <c r="V990" s="15"/>
      <c r="W990" s="15"/>
      <c r="X990" s="15"/>
      <c r="Y990" s="15"/>
      <c r="Z990" s="15"/>
      <c r="AA990" s="15"/>
      <c r="AB990" s="15"/>
      <c r="AC990" s="15"/>
      <c r="AD990" s="15"/>
      <c r="AE990" s="15"/>
      <c r="AT990" s="268" t="s">
        <v>181</v>
      </c>
      <c r="AU990" s="268" t="s">
        <v>87</v>
      </c>
      <c r="AV990" s="15" t="s">
        <v>175</v>
      </c>
      <c r="AW990" s="15" t="s">
        <v>38</v>
      </c>
      <c r="AX990" s="15" t="s">
        <v>85</v>
      </c>
      <c r="AY990" s="268" t="s">
        <v>167</v>
      </c>
    </row>
    <row r="991" s="2" customFormat="1" ht="24" customHeight="1">
      <c r="A991" s="39"/>
      <c r="B991" s="40"/>
      <c r="C991" s="219" t="s">
        <v>1207</v>
      </c>
      <c r="D991" s="219" t="s">
        <v>170</v>
      </c>
      <c r="E991" s="220" t="s">
        <v>1190</v>
      </c>
      <c r="F991" s="221" t="s">
        <v>1191</v>
      </c>
      <c r="G991" s="222" t="s">
        <v>173</v>
      </c>
      <c r="H991" s="223">
        <v>14.228</v>
      </c>
      <c r="I991" s="224"/>
      <c r="J991" s="225">
        <f>ROUND(I991*H991,2)</f>
        <v>0</v>
      </c>
      <c r="K991" s="221" t="s">
        <v>174</v>
      </c>
      <c r="L991" s="45"/>
      <c r="M991" s="226" t="s">
        <v>40</v>
      </c>
      <c r="N991" s="227" t="s">
        <v>48</v>
      </c>
      <c r="O991" s="85"/>
      <c r="P991" s="228">
        <f>O991*H991</f>
        <v>0</v>
      </c>
      <c r="Q991" s="228">
        <v>0.00093000000000000005</v>
      </c>
      <c r="R991" s="228">
        <f>Q991*H991</f>
        <v>0.013232040000000001</v>
      </c>
      <c r="S991" s="228">
        <v>0</v>
      </c>
      <c r="T991" s="229">
        <f>S991*H991</f>
        <v>0</v>
      </c>
      <c r="U991" s="39"/>
      <c r="V991" s="39"/>
      <c r="W991" s="39"/>
      <c r="X991" s="39"/>
      <c r="Y991" s="39"/>
      <c r="Z991" s="39"/>
      <c r="AA991" s="39"/>
      <c r="AB991" s="39"/>
      <c r="AC991" s="39"/>
      <c r="AD991" s="39"/>
      <c r="AE991" s="39"/>
      <c r="AR991" s="230" t="s">
        <v>301</v>
      </c>
      <c r="AT991" s="230" t="s">
        <v>170</v>
      </c>
      <c r="AU991" s="230" t="s">
        <v>87</v>
      </c>
      <c r="AY991" s="18" t="s">
        <v>167</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301</v>
      </c>
      <c r="BM991" s="230" t="s">
        <v>1192</v>
      </c>
    </row>
    <row r="992" s="2" customFormat="1">
      <c r="A992" s="39"/>
      <c r="B992" s="40"/>
      <c r="C992" s="41"/>
      <c r="D992" s="232" t="s">
        <v>177</v>
      </c>
      <c r="E992" s="41"/>
      <c r="F992" s="233" t="s">
        <v>1193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177</v>
      </c>
      <c r="AU992" s="18" t="s">
        <v>87</v>
      </c>
    </row>
    <row r="993" s="2" customFormat="1">
      <c r="A993" s="39"/>
      <c r="B993" s="40"/>
      <c r="C993" s="41"/>
      <c r="D993" s="232" t="s">
        <v>179</v>
      </c>
      <c r="E993" s="41"/>
      <c r="F993" s="236" t="s">
        <v>1169</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179</v>
      </c>
      <c r="AU993" s="18" t="s">
        <v>87</v>
      </c>
    </row>
    <row r="994" s="13" customFormat="1">
      <c r="A994" s="13"/>
      <c r="B994" s="237"/>
      <c r="C994" s="238"/>
      <c r="D994" s="232" t="s">
        <v>181</v>
      </c>
      <c r="E994" s="239" t="s">
        <v>40</v>
      </c>
      <c r="F994" s="240" t="s">
        <v>1170</v>
      </c>
      <c r="G994" s="238"/>
      <c r="H994" s="239" t="s">
        <v>40</v>
      </c>
      <c r="I994" s="241"/>
      <c r="J994" s="238"/>
      <c r="K994" s="238"/>
      <c r="L994" s="242"/>
      <c r="M994" s="243"/>
      <c r="N994" s="244"/>
      <c r="O994" s="244"/>
      <c r="P994" s="244"/>
      <c r="Q994" s="244"/>
      <c r="R994" s="244"/>
      <c r="S994" s="244"/>
      <c r="T994" s="245"/>
      <c r="U994" s="13"/>
      <c r="V994" s="13"/>
      <c r="W994" s="13"/>
      <c r="X994" s="13"/>
      <c r="Y994" s="13"/>
      <c r="Z994" s="13"/>
      <c r="AA994" s="13"/>
      <c r="AB994" s="13"/>
      <c r="AC994" s="13"/>
      <c r="AD994" s="13"/>
      <c r="AE994" s="13"/>
      <c r="AT994" s="246" t="s">
        <v>181</v>
      </c>
      <c r="AU994" s="246" t="s">
        <v>87</v>
      </c>
      <c r="AV994" s="13" t="s">
        <v>85</v>
      </c>
      <c r="AW994" s="13" t="s">
        <v>38</v>
      </c>
      <c r="AX994" s="13" t="s">
        <v>77</v>
      </c>
      <c r="AY994" s="246" t="s">
        <v>167</v>
      </c>
    </row>
    <row r="995" s="14" customFormat="1">
      <c r="A995" s="14"/>
      <c r="B995" s="247"/>
      <c r="C995" s="248"/>
      <c r="D995" s="232" t="s">
        <v>181</v>
      </c>
      <c r="E995" s="249" t="s">
        <v>40</v>
      </c>
      <c r="F995" s="250" t="s">
        <v>1171</v>
      </c>
      <c r="G995" s="248"/>
      <c r="H995" s="251">
        <v>1.788</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181</v>
      </c>
      <c r="AU995" s="257" t="s">
        <v>87</v>
      </c>
      <c r="AV995" s="14" t="s">
        <v>87</v>
      </c>
      <c r="AW995" s="14" t="s">
        <v>38</v>
      </c>
      <c r="AX995" s="14" t="s">
        <v>77</v>
      </c>
      <c r="AY995" s="257" t="s">
        <v>167</v>
      </c>
    </row>
    <row r="996" s="13" customFormat="1">
      <c r="A996" s="13"/>
      <c r="B996" s="237"/>
      <c r="C996" s="238"/>
      <c r="D996" s="232" t="s">
        <v>181</v>
      </c>
      <c r="E996" s="239" t="s">
        <v>40</v>
      </c>
      <c r="F996" s="240" t="s">
        <v>206</v>
      </c>
      <c r="G996" s="238"/>
      <c r="H996" s="239" t="s">
        <v>40</v>
      </c>
      <c r="I996" s="241"/>
      <c r="J996" s="238"/>
      <c r="K996" s="238"/>
      <c r="L996" s="242"/>
      <c r="M996" s="243"/>
      <c r="N996" s="244"/>
      <c r="O996" s="244"/>
      <c r="P996" s="244"/>
      <c r="Q996" s="244"/>
      <c r="R996" s="244"/>
      <c r="S996" s="244"/>
      <c r="T996" s="245"/>
      <c r="U996" s="13"/>
      <c r="V996" s="13"/>
      <c r="W996" s="13"/>
      <c r="X996" s="13"/>
      <c r="Y996" s="13"/>
      <c r="Z996" s="13"/>
      <c r="AA996" s="13"/>
      <c r="AB996" s="13"/>
      <c r="AC996" s="13"/>
      <c r="AD996" s="13"/>
      <c r="AE996" s="13"/>
      <c r="AT996" s="246" t="s">
        <v>181</v>
      </c>
      <c r="AU996" s="246" t="s">
        <v>87</v>
      </c>
      <c r="AV996" s="13" t="s">
        <v>85</v>
      </c>
      <c r="AW996" s="13" t="s">
        <v>38</v>
      </c>
      <c r="AX996" s="13" t="s">
        <v>77</v>
      </c>
      <c r="AY996" s="246" t="s">
        <v>167</v>
      </c>
    </row>
    <row r="997" s="14" customFormat="1">
      <c r="A997" s="14"/>
      <c r="B997" s="247"/>
      <c r="C997" s="248"/>
      <c r="D997" s="232" t="s">
        <v>181</v>
      </c>
      <c r="E997" s="249" t="s">
        <v>40</v>
      </c>
      <c r="F997" s="250" t="s">
        <v>1354</v>
      </c>
      <c r="G997" s="248"/>
      <c r="H997" s="251">
        <v>13.640000000000001</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181</v>
      </c>
      <c r="AU997" s="257" t="s">
        <v>87</v>
      </c>
      <c r="AV997" s="14" t="s">
        <v>87</v>
      </c>
      <c r="AW997" s="14" t="s">
        <v>38</v>
      </c>
      <c r="AX997" s="14" t="s">
        <v>77</v>
      </c>
      <c r="AY997" s="257" t="s">
        <v>167</v>
      </c>
    </row>
    <row r="998" s="14" customFormat="1">
      <c r="A998" s="14"/>
      <c r="B998" s="247"/>
      <c r="C998" s="248"/>
      <c r="D998" s="232" t="s">
        <v>181</v>
      </c>
      <c r="E998" s="249" t="s">
        <v>40</v>
      </c>
      <c r="F998" s="250" t="s">
        <v>1173</v>
      </c>
      <c r="G998" s="248"/>
      <c r="H998" s="251">
        <v>-1.2</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181</v>
      </c>
      <c r="AU998" s="257" t="s">
        <v>87</v>
      </c>
      <c r="AV998" s="14" t="s">
        <v>87</v>
      </c>
      <c r="AW998" s="14" t="s">
        <v>38</v>
      </c>
      <c r="AX998" s="14" t="s">
        <v>77</v>
      </c>
      <c r="AY998" s="257" t="s">
        <v>167</v>
      </c>
    </row>
    <row r="999" s="15" customFormat="1">
      <c r="A999" s="15"/>
      <c r="B999" s="258"/>
      <c r="C999" s="259"/>
      <c r="D999" s="232" t="s">
        <v>181</v>
      </c>
      <c r="E999" s="260" t="s">
        <v>40</v>
      </c>
      <c r="F999" s="261" t="s">
        <v>184</v>
      </c>
      <c r="G999" s="259"/>
      <c r="H999" s="262">
        <v>14.228</v>
      </c>
      <c r="I999" s="263"/>
      <c r="J999" s="259"/>
      <c r="K999" s="259"/>
      <c r="L999" s="264"/>
      <c r="M999" s="265"/>
      <c r="N999" s="266"/>
      <c r="O999" s="266"/>
      <c r="P999" s="266"/>
      <c r="Q999" s="266"/>
      <c r="R999" s="266"/>
      <c r="S999" s="266"/>
      <c r="T999" s="267"/>
      <c r="U999" s="15"/>
      <c r="V999" s="15"/>
      <c r="W999" s="15"/>
      <c r="X999" s="15"/>
      <c r="Y999" s="15"/>
      <c r="Z999" s="15"/>
      <c r="AA999" s="15"/>
      <c r="AB999" s="15"/>
      <c r="AC999" s="15"/>
      <c r="AD999" s="15"/>
      <c r="AE999" s="15"/>
      <c r="AT999" s="268" t="s">
        <v>181</v>
      </c>
      <c r="AU999" s="268" t="s">
        <v>87</v>
      </c>
      <c r="AV999" s="15" t="s">
        <v>175</v>
      </c>
      <c r="AW999" s="15" t="s">
        <v>38</v>
      </c>
      <c r="AX999" s="15" t="s">
        <v>85</v>
      </c>
      <c r="AY999" s="268" t="s">
        <v>167</v>
      </c>
    </row>
    <row r="1000" s="2" customFormat="1" ht="16.5" customHeight="1">
      <c r="A1000" s="39"/>
      <c r="B1000" s="40"/>
      <c r="C1000" s="219" t="s">
        <v>1212</v>
      </c>
      <c r="D1000" s="219" t="s">
        <v>170</v>
      </c>
      <c r="E1000" s="220" t="s">
        <v>1195</v>
      </c>
      <c r="F1000" s="221" t="s">
        <v>1196</v>
      </c>
      <c r="G1000" s="222" t="s">
        <v>187</v>
      </c>
      <c r="H1000" s="223">
        <v>8.8000000000000007</v>
      </c>
      <c r="I1000" s="224"/>
      <c r="J1000" s="225">
        <f>ROUND(I1000*H1000,2)</f>
        <v>0</v>
      </c>
      <c r="K1000" s="221" t="s">
        <v>174</v>
      </c>
      <c r="L1000" s="45"/>
      <c r="M1000" s="226" t="s">
        <v>40</v>
      </c>
      <c r="N1000" s="227" t="s">
        <v>48</v>
      </c>
      <c r="O1000" s="85"/>
      <c r="P1000" s="228">
        <f>O1000*H1000</f>
        <v>0</v>
      </c>
      <c r="Q1000" s="228">
        <v>0.00031</v>
      </c>
      <c r="R1000" s="228">
        <f>Q1000*H1000</f>
        <v>0.0027280000000000004</v>
      </c>
      <c r="S1000" s="228">
        <v>0</v>
      </c>
      <c r="T1000" s="229">
        <f>S1000*H1000</f>
        <v>0</v>
      </c>
      <c r="U1000" s="39"/>
      <c r="V1000" s="39"/>
      <c r="W1000" s="39"/>
      <c r="X1000" s="39"/>
      <c r="Y1000" s="39"/>
      <c r="Z1000" s="39"/>
      <c r="AA1000" s="39"/>
      <c r="AB1000" s="39"/>
      <c r="AC1000" s="39"/>
      <c r="AD1000" s="39"/>
      <c r="AE1000" s="39"/>
      <c r="AR1000" s="230" t="s">
        <v>301</v>
      </c>
      <c r="AT1000" s="230" t="s">
        <v>170</v>
      </c>
      <c r="AU1000" s="230" t="s">
        <v>87</v>
      </c>
      <c r="AY1000" s="18" t="s">
        <v>167</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301</v>
      </c>
      <c r="BM1000" s="230" t="s">
        <v>1197</v>
      </c>
    </row>
    <row r="1001" s="2" customFormat="1">
      <c r="A1001" s="39"/>
      <c r="B1001" s="40"/>
      <c r="C1001" s="41"/>
      <c r="D1001" s="232" t="s">
        <v>177</v>
      </c>
      <c r="E1001" s="41"/>
      <c r="F1001" s="233" t="s">
        <v>1198</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177</v>
      </c>
      <c r="AU1001" s="18" t="s">
        <v>87</v>
      </c>
    </row>
    <row r="1002" s="2" customFormat="1">
      <c r="A1002" s="39"/>
      <c r="B1002" s="40"/>
      <c r="C1002" s="41"/>
      <c r="D1002" s="232" t="s">
        <v>179</v>
      </c>
      <c r="E1002" s="41"/>
      <c r="F1002" s="236" t="s">
        <v>1199</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179</v>
      </c>
      <c r="AU1002" s="18" t="s">
        <v>87</v>
      </c>
    </row>
    <row r="1003" s="14" customFormat="1">
      <c r="A1003" s="14"/>
      <c r="B1003" s="247"/>
      <c r="C1003" s="248"/>
      <c r="D1003" s="232" t="s">
        <v>181</v>
      </c>
      <c r="E1003" s="249" t="s">
        <v>40</v>
      </c>
      <c r="F1003" s="250" t="s">
        <v>1200</v>
      </c>
      <c r="G1003" s="248"/>
      <c r="H1003" s="251">
        <v>8.8000000000000007</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181</v>
      </c>
      <c r="AU1003" s="257" t="s">
        <v>87</v>
      </c>
      <c r="AV1003" s="14" t="s">
        <v>87</v>
      </c>
      <c r="AW1003" s="14" t="s">
        <v>38</v>
      </c>
      <c r="AX1003" s="14" t="s">
        <v>77</v>
      </c>
      <c r="AY1003" s="257" t="s">
        <v>167</v>
      </c>
    </row>
    <row r="1004" s="15" customFormat="1">
      <c r="A1004" s="15"/>
      <c r="B1004" s="258"/>
      <c r="C1004" s="259"/>
      <c r="D1004" s="232" t="s">
        <v>181</v>
      </c>
      <c r="E1004" s="260" t="s">
        <v>40</v>
      </c>
      <c r="F1004" s="261" t="s">
        <v>184</v>
      </c>
      <c r="G1004" s="259"/>
      <c r="H1004" s="262">
        <v>8.8000000000000007</v>
      </c>
      <c r="I1004" s="263"/>
      <c r="J1004" s="259"/>
      <c r="K1004" s="259"/>
      <c r="L1004" s="264"/>
      <c r="M1004" s="265"/>
      <c r="N1004" s="266"/>
      <c r="O1004" s="266"/>
      <c r="P1004" s="266"/>
      <c r="Q1004" s="266"/>
      <c r="R1004" s="266"/>
      <c r="S1004" s="266"/>
      <c r="T1004" s="267"/>
      <c r="U1004" s="15"/>
      <c r="V1004" s="15"/>
      <c r="W1004" s="15"/>
      <c r="X1004" s="15"/>
      <c r="Y1004" s="15"/>
      <c r="Z1004" s="15"/>
      <c r="AA1004" s="15"/>
      <c r="AB1004" s="15"/>
      <c r="AC1004" s="15"/>
      <c r="AD1004" s="15"/>
      <c r="AE1004" s="15"/>
      <c r="AT1004" s="268" t="s">
        <v>181</v>
      </c>
      <c r="AU1004" s="268" t="s">
        <v>87</v>
      </c>
      <c r="AV1004" s="15" t="s">
        <v>175</v>
      </c>
      <c r="AW1004" s="15" t="s">
        <v>38</v>
      </c>
      <c r="AX1004" s="15" t="s">
        <v>85</v>
      </c>
      <c r="AY1004" s="268" t="s">
        <v>167</v>
      </c>
    </row>
    <row r="1005" s="2" customFormat="1" ht="16.5" customHeight="1">
      <c r="A1005" s="39"/>
      <c r="B1005" s="40"/>
      <c r="C1005" s="219" t="s">
        <v>1216</v>
      </c>
      <c r="D1005" s="219" t="s">
        <v>170</v>
      </c>
      <c r="E1005" s="220" t="s">
        <v>1202</v>
      </c>
      <c r="F1005" s="221" t="s">
        <v>1203</v>
      </c>
      <c r="G1005" s="222" t="s">
        <v>187</v>
      </c>
      <c r="H1005" s="223">
        <v>1.8</v>
      </c>
      <c r="I1005" s="224"/>
      <c r="J1005" s="225">
        <f>ROUND(I1005*H1005,2)</f>
        <v>0</v>
      </c>
      <c r="K1005" s="221" t="s">
        <v>174</v>
      </c>
      <c r="L1005" s="45"/>
      <c r="M1005" s="226" t="s">
        <v>40</v>
      </c>
      <c r="N1005" s="227" t="s">
        <v>48</v>
      </c>
      <c r="O1005" s="85"/>
      <c r="P1005" s="228">
        <f>O1005*H1005</f>
        <v>0</v>
      </c>
      <c r="Q1005" s="228">
        <v>0.00031</v>
      </c>
      <c r="R1005" s="228">
        <f>Q1005*H1005</f>
        <v>0.00055800000000000001</v>
      </c>
      <c r="S1005" s="228">
        <v>0</v>
      </c>
      <c r="T1005" s="229">
        <f>S1005*H1005</f>
        <v>0</v>
      </c>
      <c r="U1005" s="39"/>
      <c r="V1005" s="39"/>
      <c r="W1005" s="39"/>
      <c r="X1005" s="39"/>
      <c r="Y1005" s="39"/>
      <c r="Z1005" s="39"/>
      <c r="AA1005" s="39"/>
      <c r="AB1005" s="39"/>
      <c r="AC1005" s="39"/>
      <c r="AD1005" s="39"/>
      <c r="AE1005" s="39"/>
      <c r="AR1005" s="230" t="s">
        <v>301</v>
      </c>
      <c r="AT1005" s="230" t="s">
        <v>170</v>
      </c>
      <c r="AU1005" s="230" t="s">
        <v>87</v>
      </c>
      <c r="AY1005" s="18" t="s">
        <v>167</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301</v>
      </c>
      <c r="BM1005" s="230" t="s">
        <v>1204</v>
      </c>
    </row>
    <row r="1006" s="2" customFormat="1">
      <c r="A1006" s="39"/>
      <c r="B1006" s="40"/>
      <c r="C1006" s="41"/>
      <c r="D1006" s="232" t="s">
        <v>177</v>
      </c>
      <c r="E1006" s="41"/>
      <c r="F1006" s="233" t="s">
        <v>1205</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177</v>
      </c>
      <c r="AU1006" s="18" t="s">
        <v>87</v>
      </c>
    </row>
    <row r="1007" s="2" customFormat="1">
      <c r="A1007" s="39"/>
      <c r="B1007" s="40"/>
      <c r="C1007" s="41"/>
      <c r="D1007" s="232" t="s">
        <v>179</v>
      </c>
      <c r="E1007" s="41"/>
      <c r="F1007" s="236" t="s">
        <v>1199</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179</v>
      </c>
      <c r="AU1007" s="18" t="s">
        <v>87</v>
      </c>
    </row>
    <row r="1008" s="14" customFormat="1">
      <c r="A1008" s="14"/>
      <c r="B1008" s="247"/>
      <c r="C1008" s="248"/>
      <c r="D1008" s="232" t="s">
        <v>181</v>
      </c>
      <c r="E1008" s="249" t="s">
        <v>40</v>
      </c>
      <c r="F1008" s="250" t="s">
        <v>1206</v>
      </c>
      <c r="G1008" s="248"/>
      <c r="H1008" s="251">
        <v>1.8</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181</v>
      </c>
      <c r="AU1008" s="257" t="s">
        <v>87</v>
      </c>
      <c r="AV1008" s="14" t="s">
        <v>87</v>
      </c>
      <c r="AW1008" s="14" t="s">
        <v>38</v>
      </c>
      <c r="AX1008" s="14" t="s">
        <v>77</v>
      </c>
      <c r="AY1008" s="257" t="s">
        <v>167</v>
      </c>
    </row>
    <row r="1009" s="15" customFormat="1">
      <c r="A1009" s="15"/>
      <c r="B1009" s="258"/>
      <c r="C1009" s="259"/>
      <c r="D1009" s="232" t="s">
        <v>181</v>
      </c>
      <c r="E1009" s="260" t="s">
        <v>40</v>
      </c>
      <c r="F1009" s="261" t="s">
        <v>184</v>
      </c>
      <c r="G1009" s="259"/>
      <c r="H1009" s="262">
        <v>1.8</v>
      </c>
      <c r="I1009" s="263"/>
      <c r="J1009" s="259"/>
      <c r="K1009" s="259"/>
      <c r="L1009" s="264"/>
      <c r="M1009" s="265"/>
      <c r="N1009" s="266"/>
      <c r="O1009" s="266"/>
      <c r="P1009" s="266"/>
      <c r="Q1009" s="266"/>
      <c r="R1009" s="266"/>
      <c r="S1009" s="266"/>
      <c r="T1009" s="267"/>
      <c r="U1009" s="15"/>
      <c r="V1009" s="15"/>
      <c r="W1009" s="15"/>
      <c r="X1009" s="15"/>
      <c r="Y1009" s="15"/>
      <c r="Z1009" s="15"/>
      <c r="AA1009" s="15"/>
      <c r="AB1009" s="15"/>
      <c r="AC1009" s="15"/>
      <c r="AD1009" s="15"/>
      <c r="AE1009" s="15"/>
      <c r="AT1009" s="268" t="s">
        <v>181</v>
      </c>
      <c r="AU1009" s="268" t="s">
        <v>87</v>
      </c>
      <c r="AV1009" s="15" t="s">
        <v>175</v>
      </c>
      <c r="AW1009" s="15" t="s">
        <v>38</v>
      </c>
      <c r="AX1009" s="15" t="s">
        <v>85</v>
      </c>
      <c r="AY1009" s="268" t="s">
        <v>167</v>
      </c>
    </row>
    <row r="1010" s="2" customFormat="1" ht="16.5" customHeight="1">
      <c r="A1010" s="39"/>
      <c r="B1010" s="40"/>
      <c r="C1010" s="219" t="s">
        <v>1222</v>
      </c>
      <c r="D1010" s="219" t="s">
        <v>170</v>
      </c>
      <c r="E1010" s="220" t="s">
        <v>1208</v>
      </c>
      <c r="F1010" s="221" t="s">
        <v>1209</v>
      </c>
      <c r="G1010" s="222" t="s">
        <v>291</v>
      </c>
      <c r="H1010" s="223">
        <v>1</v>
      </c>
      <c r="I1010" s="224"/>
      <c r="J1010" s="225">
        <f>ROUND(I1010*H1010,2)</f>
        <v>0</v>
      </c>
      <c r="K1010" s="221" t="s">
        <v>174</v>
      </c>
      <c r="L1010" s="45"/>
      <c r="M1010" s="226" t="s">
        <v>40</v>
      </c>
      <c r="N1010" s="227" t="s">
        <v>48</v>
      </c>
      <c r="O1010" s="85"/>
      <c r="P1010" s="228">
        <f>O1010*H1010</f>
        <v>0</v>
      </c>
      <c r="Q1010" s="228">
        <v>0.00020000000000000001</v>
      </c>
      <c r="R1010" s="228">
        <f>Q1010*H1010</f>
        <v>0.00020000000000000001</v>
      </c>
      <c r="S1010" s="228">
        <v>0</v>
      </c>
      <c r="T1010" s="229">
        <f>S1010*H1010</f>
        <v>0</v>
      </c>
      <c r="U1010" s="39"/>
      <c r="V1010" s="39"/>
      <c r="W1010" s="39"/>
      <c r="X1010" s="39"/>
      <c r="Y1010" s="39"/>
      <c r="Z1010" s="39"/>
      <c r="AA1010" s="39"/>
      <c r="AB1010" s="39"/>
      <c r="AC1010" s="39"/>
      <c r="AD1010" s="39"/>
      <c r="AE1010" s="39"/>
      <c r="AR1010" s="230" t="s">
        <v>301</v>
      </c>
      <c r="AT1010" s="230" t="s">
        <v>170</v>
      </c>
      <c r="AU1010" s="230" t="s">
        <v>87</v>
      </c>
      <c r="AY1010" s="18" t="s">
        <v>167</v>
      </c>
      <c r="BE1010" s="231">
        <f>IF(N1010="základní",J1010,0)</f>
        <v>0</v>
      </c>
      <c r="BF1010" s="231">
        <f>IF(N1010="snížená",J1010,0)</f>
        <v>0</v>
      </c>
      <c r="BG1010" s="231">
        <f>IF(N1010="zákl. přenesená",J1010,0)</f>
        <v>0</v>
      </c>
      <c r="BH1010" s="231">
        <f>IF(N1010="sníž. přenesená",J1010,0)</f>
        <v>0</v>
      </c>
      <c r="BI1010" s="231">
        <f>IF(N1010="nulová",J1010,0)</f>
        <v>0</v>
      </c>
      <c r="BJ1010" s="18" t="s">
        <v>85</v>
      </c>
      <c r="BK1010" s="231">
        <f>ROUND(I1010*H1010,2)</f>
        <v>0</v>
      </c>
      <c r="BL1010" s="18" t="s">
        <v>301</v>
      </c>
      <c r="BM1010" s="230" t="s">
        <v>1210</v>
      </c>
    </row>
    <row r="1011" s="2" customFormat="1">
      <c r="A1011" s="39"/>
      <c r="B1011" s="40"/>
      <c r="C1011" s="41"/>
      <c r="D1011" s="232" t="s">
        <v>177</v>
      </c>
      <c r="E1011" s="41"/>
      <c r="F1011" s="233" t="s">
        <v>1211</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177</v>
      </c>
      <c r="AU1011" s="18" t="s">
        <v>87</v>
      </c>
    </row>
    <row r="1012" s="2" customFormat="1">
      <c r="A1012" s="39"/>
      <c r="B1012" s="40"/>
      <c r="C1012" s="41"/>
      <c r="D1012" s="232" t="s">
        <v>179</v>
      </c>
      <c r="E1012" s="41"/>
      <c r="F1012" s="236" t="s">
        <v>1199</v>
      </c>
      <c r="G1012" s="41"/>
      <c r="H1012" s="41"/>
      <c r="I1012" s="137"/>
      <c r="J1012" s="41"/>
      <c r="K1012" s="41"/>
      <c r="L1012" s="45"/>
      <c r="M1012" s="234"/>
      <c r="N1012" s="235"/>
      <c r="O1012" s="85"/>
      <c r="P1012" s="85"/>
      <c r="Q1012" s="85"/>
      <c r="R1012" s="85"/>
      <c r="S1012" s="85"/>
      <c r="T1012" s="86"/>
      <c r="U1012" s="39"/>
      <c r="V1012" s="39"/>
      <c r="W1012" s="39"/>
      <c r="X1012" s="39"/>
      <c r="Y1012" s="39"/>
      <c r="Z1012" s="39"/>
      <c r="AA1012" s="39"/>
      <c r="AB1012" s="39"/>
      <c r="AC1012" s="39"/>
      <c r="AD1012" s="39"/>
      <c r="AE1012" s="39"/>
      <c r="AT1012" s="18" t="s">
        <v>179</v>
      </c>
      <c r="AU1012" s="18" t="s">
        <v>87</v>
      </c>
    </row>
    <row r="1013" s="2" customFormat="1" ht="16.5" customHeight="1">
      <c r="A1013" s="39"/>
      <c r="B1013" s="40"/>
      <c r="C1013" s="269" t="s">
        <v>1227</v>
      </c>
      <c r="D1013" s="269" t="s">
        <v>297</v>
      </c>
      <c r="E1013" s="270" t="s">
        <v>1213</v>
      </c>
      <c r="F1013" s="271" t="s">
        <v>1214</v>
      </c>
      <c r="G1013" s="272" t="s">
        <v>291</v>
      </c>
      <c r="H1013" s="273">
        <v>1</v>
      </c>
      <c r="I1013" s="274"/>
      <c r="J1013" s="275">
        <f>ROUND(I1013*H1013,2)</f>
        <v>0</v>
      </c>
      <c r="K1013" s="271" t="s">
        <v>174</v>
      </c>
      <c r="L1013" s="276"/>
      <c r="M1013" s="277" t="s">
        <v>40</v>
      </c>
      <c r="N1013" s="278" t="s">
        <v>48</v>
      </c>
      <c r="O1013" s="85"/>
      <c r="P1013" s="228">
        <f>O1013*H1013</f>
        <v>0</v>
      </c>
      <c r="Q1013" s="228">
        <v>0.0020600000000000002</v>
      </c>
      <c r="R1013" s="228">
        <f>Q1013*H1013</f>
        <v>0.0020600000000000002</v>
      </c>
      <c r="S1013" s="228">
        <v>0</v>
      </c>
      <c r="T1013" s="229">
        <f>S1013*H1013</f>
        <v>0</v>
      </c>
      <c r="U1013" s="39"/>
      <c r="V1013" s="39"/>
      <c r="W1013" s="39"/>
      <c r="X1013" s="39"/>
      <c r="Y1013" s="39"/>
      <c r="Z1013" s="39"/>
      <c r="AA1013" s="39"/>
      <c r="AB1013" s="39"/>
      <c r="AC1013" s="39"/>
      <c r="AD1013" s="39"/>
      <c r="AE1013" s="39"/>
      <c r="AR1013" s="230" t="s">
        <v>407</v>
      </c>
      <c r="AT1013" s="230" t="s">
        <v>297</v>
      </c>
      <c r="AU1013" s="230" t="s">
        <v>87</v>
      </c>
      <c r="AY1013" s="18" t="s">
        <v>167</v>
      </c>
      <c r="BE1013" s="231">
        <f>IF(N1013="základní",J1013,0)</f>
        <v>0</v>
      </c>
      <c r="BF1013" s="231">
        <f>IF(N1013="snížená",J1013,0)</f>
        <v>0</v>
      </c>
      <c r="BG1013" s="231">
        <f>IF(N1013="zákl. přenesená",J1013,0)</f>
        <v>0</v>
      </c>
      <c r="BH1013" s="231">
        <f>IF(N1013="sníž. přenesená",J1013,0)</f>
        <v>0</v>
      </c>
      <c r="BI1013" s="231">
        <f>IF(N1013="nulová",J1013,0)</f>
        <v>0</v>
      </c>
      <c r="BJ1013" s="18" t="s">
        <v>85</v>
      </c>
      <c r="BK1013" s="231">
        <f>ROUND(I1013*H1013,2)</f>
        <v>0</v>
      </c>
      <c r="BL1013" s="18" t="s">
        <v>301</v>
      </c>
      <c r="BM1013" s="230" t="s">
        <v>1215</v>
      </c>
    </row>
    <row r="1014" s="2" customFormat="1">
      <c r="A1014" s="39"/>
      <c r="B1014" s="40"/>
      <c r="C1014" s="41"/>
      <c r="D1014" s="232" t="s">
        <v>177</v>
      </c>
      <c r="E1014" s="41"/>
      <c r="F1014" s="233" t="s">
        <v>1214</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177</v>
      </c>
      <c r="AU1014" s="18" t="s">
        <v>87</v>
      </c>
    </row>
    <row r="1015" s="2" customFormat="1" ht="16.5" customHeight="1">
      <c r="A1015" s="39"/>
      <c r="B1015" s="40"/>
      <c r="C1015" s="219" t="s">
        <v>1232</v>
      </c>
      <c r="D1015" s="219" t="s">
        <v>170</v>
      </c>
      <c r="E1015" s="220" t="s">
        <v>1217</v>
      </c>
      <c r="F1015" s="221" t="s">
        <v>1218</v>
      </c>
      <c r="G1015" s="222" t="s">
        <v>173</v>
      </c>
      <c r="H1015" s="223">
        <v>14.228</v>
      </c>
      <c r="I1015" s="224"/>
      <c r="J1015" s="225">
        <f>ROUND(I1015*H1015,2)</f>
        <v>0</v>
      </c>
      <c r="K1015" s="221" t="s">
        <v>174</v>
      </c>
      <c r="L1015" s="45"/>
      <c r="M1015" s="226" t="s">
        <v>40</v>
      </c>
      <c r="N1015" s="227" t="s">
        <v>48</v>
      </c>
      <c r="O1015" s="85"/>
      <c r="P1015" s="228">
        <f>O1015*H1015</f>
        <v>0</v>
      </c>
      <c r="Q1015" s="228">
        <v>0.00029999999999999997</v>
      </c>
      <c r="R1015" s="228">
        <f>Q1015*H1015</f>
        <v>0.0042683999999999995</v>
      </c>
      <c r="S1015" s="228">
        <v>0</v>
      </c>
      <c r="T1015" s="229">
        <f>S1015*H1015</f>
        <v>0</v>
      </c>
      <c r="U1015" s="39"/>
      <c r="V1015" s="39"/>
      <c r="W1015" s="39"/>
      <c r="X1015" s="39"/>
      <c r="Y1015" s="39"/>
      <c r="Z1015" s="39"/>
      <c r="AA1015" s="39"/>
      <c r="AB1015" s="39"/>
      <c r="AC1015" s="39"/>
      <c r="AD1015" s="39"/>
      <c r="AE1015" s="39"/>
      <c r="AR1015" s="230" t="s">
        <v>301</v>
      </c>
      <c r="AT1015" s="230" t="s">
        <v>170</v>
      </c>
      <c r="AU1015" s="230" t="s">
        <v>87</v>
      </c>
      <c r="AY1015" s="18" t="s">
        <v>167</v>
      </c>
      <c r="BE1015" s="231">
        <f>IF(N1015="základní",J1015,0)</f>
        <v>0</v>
      </c>
      <c r="BF1015" s="231">
        <f>IF(N1015="snížená",J1015,0)</f>
        <v>0</v>
      </c>
      <c r="BG1015" s="231">
        <f>IF(N1015="zákl. přenesená",J1015,0)</f>
        <v>0</v>
      </c>
      <c r="BH1015" s="231">
        <f>IF(N1015="sníž. přenesená",J1015,0)</f>
        <v>0</v>
      </c>
      <c r="BI1015" s="231">
        <f>IF(N1015="nulová",J1015,0)</f>
        <v>0</v>
      </c>
      <c r="BJ1015" s="18" t="s">
        <v>85</v>
      </c>
      <c r="BK1015" s="231">
        <f>ROUND(I1015*H1015,2)</f>
        <v>0</v>
      </c>
      <c r="BL1015" s="18" t="s">
        <v>301</v>
      </c>
      <c r="BM1015" s="230" t="s">
        <v>1219</v>
      </c>
    </row>
    <row r="1016" s="2" customFormat="1">
      <c r="A1016" s="39"/>
      <c r="B1016" s="40"/>
      <c r="C1016" s="41"/>
      <c r="D1016" s="232" t="s">
        <v>177</v>
      </c>
      <c r="E1016" s="41"/>
      <c r="F1016" s="233" t="s">
        <v>1220</v>
      </c>
      <c r="G1016" s="41"/>
      <c r="H1016" s="41"/>
      <c r="I1016" s="137"/>
      <c r="J1016" s="41"/>
      <c r="K1016" s="41"/>
      <c r="L1016" s="45"/>
      <c r="M1016" s="234"/>
      <c r="N1016" s="235"/>
      <c r="O1016" s="85"/>
      <c r="P1016" s="85"/>
      <c r="Q1016" s="85"/>
      <c r="R1016" s="85"/>
      <c r="S1016" s="85"/>
      <c r="T1016" s="86"/>
      <c r="U1016" s="39"/>
      <c r="V1016" s="39"/>
      <c r="W1016" s="39"/>
      <c r="X1016" s="39"/>
      <c r="Y1016" s="39"/>
      <c r="Z1016" s="39"/>
      <c r="AA1016" s="39"/>
      <c r="AB1016" s="39"/>
      <c r="AC1016" s="39"/>
      <c r="AD1016" s="39"/>
      <c r="AE1016" s="39"/>
      <c r="AT1016" s="18" t="s">
        <v>177</v>
      </c>
      <c r="AU1016" s="18" t="s">
        <v>87</v>
      </c>
    </row>
    <row r="1017" s="2" customFormat="1">
      <c r="A1017" s="39"/>
      <c r="B1017" s="40"/>
      <c r="C1017" s="41"/>
      <c r="D1017" s="232" t="s">
        <v>179</v>
      </c>
      <c r="E1017" s="41"/>
      <c r="F1017" s="236" t="s">
        <v>1221</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179</v>
      </c>
      <c r="AU1017" s="18" t="s">
        <v>87</v>
      </c>
    </row>
    <row r="1018" s="13" customFormat="1">
      <c r="A1018" s="13"/>
      <c r="B1018" s="237"/>
      <c r="C1018" s="238"/>
      <c r="D1018" s="232" t="s">
        <v>181</v>
      </c>
      <c r="E1018" s="239" t="s">
        <v>40</v>
      </c>
      <c r="F1018" s="240" t="s">
        <v>1170</v>
      </c>
      <c r="G1018" s="238"/>
      <c r="H1018" s="239" t="s">
        <v>40</v>
      </c>
      <c r="I1018" s="241"/>
      <c r="J1018" s="238"/>
      <c r="K1018" s="238"/>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181</v>
      </c>
      <c r="AU1018" s="246" t="s">
        <v>87</v>
      </c>
      <c r="AV1018" s="13" t="s">
        <v>85</v>
      </c>
      <c r="AW1018" s="13" t="s">
        <v>38</v>
      </c>
      <c r="AX1018" s="13" t="s">
        <v>77</v>
      </c>
      <c r="AY1018" s="246" t="s">
        <v>167</v>
      </c>
    </row>
    <row r="1019" s="14" customFormat="1">
      <c r="A1019" s="14"/>
      <c r="B1019" s="247"/>
      <c r="C1019" s="248"/>
      <c r="D1019" s="232" t="s">
        <v>181</v>
      </c>
      <c r="E1019" s="249" t="s">
        <v>40</v>
      </c>
      <c r="F1019" s="250" t="s">
        <v>1171</v>
      </c>
      <c r="G1019" s="248"/>
      <c r="H1019" s="251">
        <v>1.788</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181</v>
      </c>
      <c r="AU1019" s="257" t="s">
        <v>87</v>
      </c>
      <c r="AV1019" s="14" t="s">
        <v>87</v>
      </c>
      <c r="AW1019" s="14" t="s">
        <v>38</v>
      </c>
      <c r="AX1019" s="14" t="s">
        <v>77</v>
      </c>
      <c r="AY1019" s="257" t="s">
        <v>167</v>
      </c>
    </row>
    <row r="1020" s="13" customFormat="1">
      <c r="A1020" s="13"/>
      <c r="B1020" s="237"/>
      <c r="C1020" s="238"/>
      <c r="D1020" s="232" t="s">
        <v>181</v>
      </c>
      <c r="E1020" s="239" t="s">
        <v>40</v>
      </c>
      <c r="F1020" s="240" t="s">
        <v>206</v>
      </c>
      <c r="G1020" s="238"/>
      <c r="H1020" s="239" t="s">
        <v>40</v>
      </c>
      <c r="I1020" s="241"/>
      <c r="J1020" s="238"/>
      <c r="K1020" s="238"/>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181</v>
      </c>
      <c r="AU1020" s="246" t="s">
        <v>87</v>
      </c>
      <c r="AV1020" s="13" t="s">
        <v>85</v>
      </c>
      <c r="AW1020" s="13" t="s">
        <v>38</v>
      </c>
      <c r="AX1020" s="13" t="s">
        <v>77</v>
      </c>
      <c r="AY1020" s="246" t="s">
        <v>167</v>
      </c>
    </row>
    <row r="1021" s="14" customFormat="1">
      <c r="A1021" s="14"/>
      <c r="B1021" s="247"/>
      <c r="C1021" s="248"/>
      <c r="D1021" s="232" t="s">
        <v>181</v>
      </c>
      <c r="E1021" s="249" t="s">
        <v>40</v>
      </c>
      <c r="F1021" s="250" t="s">
        <v>1354</v>
      </c>
      <c r="G1021" s="248"/>
      <c r="H1021" s="251">
        <v>13.640000000000001</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181</v>
      </c>
      <c r="AU1021" s="257" t="s">
        <v>87</v>
      </c>
      <c r="AV1021" s="14" t="s">
        <v>87</v>
      </c>
      <c r="AW1021" s="14" t="s">
        <v>38</v>
      </c>
      <c r="AX1021" s="14" t="s">
        <v>77</v>
      </c>
      <c r="AY1021" s="257" t="s">
        <v>167</v>
      </c>
    </row>
    <row r="1022" s="14" customFormat="1">
      <c r="A1022" s="14"/>
      <c r="B1022" s="247"/>
      <c r="C1022" s="248"/>
      <c r="D1022" s="232" t="s">
        <v>181</v>
      </c>
      <c r="E1022" s="249" t="s">
        <v>40</v>
      </c>
      <c r="F1022" s="250" t="s">
        <v>1173</v>
      </c>
      <c r="G1022" s="248"/>
      <c r="H1022" s="251">
        <v>-1.2</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181</v>
      </c>
      <c r="AU1022" s="257" t="s">
        <v>87</v>
      </c>
      <c r="AV1022" s="14" t="s">
        <v>87</v>
      </c>
      <c r="AW1022" s="14" t="s">
        <v>38</v>
      </c>
      <c r="AX1022" s="14" t="s">
        <v>77</v>
      </c>
      <c r="AY1022" s="257" t="s">
        <v>167</v>
      </c>
    </row>
    <row r="1023" s="15" customFormat="1">
      <c r="A1023" s="15"/>
      <c r="B1023" s="258"/>
      <c r="C1023" s="259"/>
      <c r="D1023" s="232" t="s">
        <v>181</v>
      </c>
      <c r="E1023" s="260" t="s">
        <v>40</v>
      </c>
      <c r="F1023" s="261" t="s">
        <v>184</v>
      </c>
      <c r="G1023" s="259"/>
      <c r="H1023" s="262">
        <v>14.228</v>
      </c>
      <c r="I1023" s="263"/>
      <c r="J1023" s="259"/>
      <c r="K1023" s="259"/>
      <c r="L1023" s="264"/>
      <c r="M1023" s="265"/>
      <c r="N1023" s="266"/>
      <c r="O1023" s="266"/>
      <c r="P1023" s="266"/>
      <c r="Q1023" s="266"/>
      <c r="R1023" s="266"/>
      <c r="S1023" s="266"/>
      <c r="T1023" s="267"/>
      <c r="U1023" s="15"/>
      <c r="V1023" s="15"/>
      <c r="W1023" s="15"/>
      <c r="X1023" s="15"/>
      <c r="Y1023" s="15"/>
      <c r="Z1023" s="15"/>
      <c r="AA1023" s="15"/>
      <c r="AB1023" s="15"/>
      <c r="AC1023" s="15"/>
      <c r="AD1023" s="15"/>
      <c r="AE1023" s="15"/>
      <c r="AT1023" s="268" t="s">
        <v>181</v>
      </c>
      <c r="AU1023" s="268" t="s">
        <v>87</v>
      </c>
      <c r="AV1023" s="15" t="s">
        <v>175</v>
      </c>
      <c r="AW1023" s="15" t="s">
        <v>38</v>
      </c>
      <c r="AX1023" s="15" t="s">
        <v>85</v>
      </c>
      <c r="AY1023" s="268" t="s">
        <v>167</v>
      </c>
    </row>
    <row r="1024" s="2" customFormat="1" ht="24" customHeight="1">
      <c r="A1024" s="39"/>
      <c r="B1024" s="40"/>
      <c r="C1024" s="219" t="s">
        <v>1239</v>
      </c>
      <c r="D1024" s="219" t="s">
        <v>170</v>
      </c>
      <c r="E1024" s="220" t="s">
        <v>1223</v>
      </c>
      <c r="F1024" s="221" t="s">
        <v>1224</v>
      </c>
      <c r="G1024" s="222" t="s">
        <v>398</v>
      </c>
      <c r="H1024" s="223">
        <v>0.30299999999999999</v>
      </c>
      <c r="I1024" s="224"/>
      <c r="J1024" s="225">
        <f>ROUND(I1024*H1024,2)</f>
        <v>0</v>
      </c>
      <c r="K1024" s="221" t="s">
        <v>174</v>
      </c>
      <c r="L1024" s="45"/>
      <c r="M1024" s="226" t="s">
        <v>40</v>
      </c>
      <c r="N1024" s="227" t="s">
        <v>48</v>
      </c>
      <c r="O1024" s="85"/>
      <c r="P1024" s="228">
        <f>O1024*H1024</f>
        <v>0</v>
      </c>
      <c r="Q1024" s="228">
        <v>0</v>
      </c>
      <c r="R1024" s="228">
        <f>Q1024*H1024</f>
        <v>0</v>
      </c>
      <c r="S1024" s="228">
        <v>0</v>
      </c>
      <c r="T1024" s="229">
        <f>S1024*H1024</f>
        <v>0</v>
      </c>
      <c r="U1024" s="39"/>
      <c r="V1024" s="39"/>
      <c r="W1024" s="39"/>
      <c r="X1024" s="39"/>
      <c r="Y1024" s="39"/>
      <c r="Z1024" s="39"/>
      <c r="AA1024" s="39"/>
      <c r="AB1024" s="39"/>
      <c r="AC1024" s="39"/>
      <c r="AD1024" s="39"/>
      <c r="AE1024" s="39"/>
      <c r="AR1024" s="230" t="s">
        <v>301</v>
      </c>
      <c r="AT1024" s="230" t="s">
        <v>170</v>
      </c>
      <c r="AU1024" s="230" t="s">
        <v>87</v>
      </c>
      <c r="AY1024" s="18" t="s">
        <v>167</v>
      </c>
      <c r="BE1024" s="231">
        <f>IF(N1024="základní",J1024,0)</f>
        <v>0</v>
      </c>
      <c r="BF1024" s="231">
        <f>IF(N1024="snížená",J1024,0)</f>
        <v>0</v>
      </c>
      <c r="BG1024" s="231">
        <f>IF(N1024="zákl. přenesená",J1024,0)</f>
        <v>0</v>
      </c>
      <c r="BH1024" s="231">
        <f>IF(N1024="sníž. přenesená",J1024,0)</f>
        <v>0</v>
      </c>
      <c r="BI1024" s="231">
        <f>IF(N1024="nulová",J1024,0)</f>
        <v>0</v>
      </c>
      <c r="BJ1024" s="18" t="s">
        <v>85</v>
      </c>
      <c r="BK1024" s="231">
        <f>ROUND(I1024*H1024,2)</f>
        <v>0</v>
      </c>
      <c r="BL1024" s="18" t="s">
        <v>301</v>
      </c>
      <c r="BM1024" s="230" t="s">
        <v>1225</v>
      </c>
    </row>
    <row r="1025" s="2" customFormat="1">
      <c r="A1025" s="39"/>
      <c r="B1025" s="40"/>
      <c r="C1025" s="41"/>
      <c r="D1025" s="232" t="s">
        <v>177</v>
      </c>
      <c r="E1025" s="41"/>
      <c r="F1025" s="233" t="s">
        <v>1226</v>
      </c>
      <c r="G1025" s="41"/>
      <c r="H1025" s="41"/>
      <c r="I1025" s="137"/>
      <c r="J1025" s="41"/>
      <c r="K1025" s="41"/>
      <c r="L1025" s="45"/>
      <c r="M1025" s="234"/>
      <c r="N1025" s="235"/>
      <c r="O1025" s="85"/>
      <c r="P1025" s="85"/>
      <c r="Q1025" s="85"/>
      <c r="R1025" s="85"/>
      <c r="S1025" s="85"/>
      <c r="T1025" s="86"/>
      <c r="U1025" s="39"/>
      <c r="V1025" s="39"/>
      <c r="W1025" s="39"/>
      <c r="X1025" s="39"/>
      <c r="Y1025" s="39"/>
      <c r="Z1025" s="39"/>
      <c r="AA1025" s="39"/>
      <c r="AB1025" s="39"/>
      <c r="AC1025" s="39"/>
      <c r="AD1025" s="39"/>
      <c r="AE1025" s="39"/>
      <c r="AT1025" s="18" t="s">
        <v>177</v>
      </c>
      <c r="AU1025" s="18" t="s">
        <v>87</v>
      </c>
    </row>
    <row r="1026" s="2" customFormat="1">
      <c r="A1026" s="39"/>
      <c r="B1026" s="40"/>
      <c r="C1026" s="41"/>
      <c r="D1026" s="232" t="s">
        <v>179</v>
      </c>
      <c r="E1026" s="41"/>
      <c r="F1026" s="236" t="s">
        <v>452</v>
      </c>
      <c r="G1026" s="41"/>
      <c r="H1026" s="41"/>
      <c r="I1026" s="137"/>
      <c r="J1026" s="41"/>
      <c r="K1026" s="41"/>
      <c r="L1026" s="45"/>
      <c r="M1026" s="234"/>
      <c r="N1026" s="235"/>
      <c r="O1026" s="85"/>
      <c r="P1026" s="85"/>
      <c r="Q1026" s="85"/>
      <c r="R1026" s="85"/>
      <c r="S1026" s="85"/>
      <c r="T1026" s="86"/>
      <c r="U1026" s="39"/>
      <c r="V1026" s="39"/>
      <c r="W1026" s="39"/>
      <c r="X1026" s="39"/>
      <c r="Y1026" s="39"/>
      <c r="Z1026" s="39"/>
      <c r="AA1026" s="39"/>
      <c r="AB1026" s="39"/>
      <c r="AC1026" s="39"/>
      <c r="AD1026" s="39"/>
      <c r="AE1026" s="39"/>
      <c r="AT1026" s="18" t="s">
        <v>179</v>
      </c>
      <c r="AU1026" s="18" t="s">
        <v>87</v>
      </c>
    </row>
    <row r="1027" s="2" customFormat="1" ht="24" customHeight="1">
      <c r="A1027" s="39"/>
      <c r="B1027" s="40"/>
      <c r="C1027" s="219" t="s">
        <v>1245</v>
      </c>
      <c r="D1027" s="219" t="s">
        <v>170</v>
      </c>
      <c r="E1027" s="220" t="s">
        <v>1228</v>
      </c>
      <c r="F1027" s="221" t="s">
        <v>1229</v>
      </c>
      <c r="G1027" s="222" t="s">
        <v>398</v>
      </c>
      <c r="H1027" s="223">
        <v>0.30299999999999999</v>
      </c>
      <c r="I1027" s="224"/>
      <c r="J1027" s="225">
        <f>ROUND(I1027*H1027,2)</f>
        <v>0</v>
      </c>
      <c r="K1027" s="221" t="s">
        <v>174</v>
      </c>
      <c r="L1027" s="45"/>
      <c r="M1027" s="226" t="s">
        <v>40</v>
      </c>
      <c r="N1027" s="227" t="s">
        <v>48</v>
      </c>
      <c r="O1027" s="85"/>
      <c r="P1027" s="228">
        <f>O1027*H1027</f>
        <v>0</v>
      </c>
      <c r="Q1027" s="228">
        <v>0</v>
      </c>
      <c r="R1027" s="228">
        <f>Q1027*H1027</f>
        <v>0</v>
      </c>
      <c r="S1027" s="228">
        <v>0</v>
      </c>
      <c r="T1027" s="229">
        <f>S1027*H1027</f>
        <v>0</v>
      </c>
      <c r="U1027" s="39"/>
      <c r="V1027" s="39"/>
      <c r="W1027" s="39"/>
      <c r="X1027" s="39"/>
      <c r="Y1027" s="39"/>
      <c r="Z1027" s="39"/>
      <c r="AA1027" s="39"/>
      <c r="AB1027" s="39"/>
      <c r="AC1027" s="39"/>
      <c r="AD1027" s="39"/>
      <c r="AE1027" s="39"/>
      <c r="AR1027" s="230" t="s">
        <v>301</v>
      </c>
      <c r="AT1027" s="230" t="s">
        <v>170</v>
      </c>
      <c r="AU1027" s="230" t="s">
        <v>87</v>
      </c>
      <c r="AY1027" s="18" t="s">
        <v>167</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301</v>
      </c>
      <c r="BM1027" s="230" t="s">
        <v>1230</v>
      </c>
    </row>
    <row r="1028" s="2" customFormat="1">
      <c r="A1028" s="39"/>
      <c r="B1028" s="40"/>
      <c r="C1028" s="41"/>
      <c r="D1028" s="232" t="s">
        <v>177</v>
      </c>
      <c r="E1028" s="41"/>
      <c r="F1028" s="233" t="s">
        <v>1231</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177</v>
      </c>
      <c r="AU1028" s="18" t="s">
        <v>87</v>
      </c>
    </row>
    <row r="1029" s="2" customFormat="1">
      <c r="A1029" s="39"/>
      <c r="B1029" s="40"/>
      <c r="C1029" s="41"/>
      <c r="D1029" s="232" t="s">
        <v>179</v>
      </c>
      <c r="E1029" s="41"/>
      <c r="F1029" s="236" t="s">
        <v>452</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179</v>
      </c>
      <c r="AU1029" s="18" t="s">
        <v>87</v>
      </c>
    </row>
    <row r="1030" s="2" customFormat="1" ht="24" customHeight="1">
      <c r="A1030" s="39"/>
      <c r="B1030" s="40"/>
      <c r="C1030" s="219" t="s">
        <v>1250</v>
      </c>
      <c r="D1030" s="219" t="s">
        <v>170</v>
      </c>
      <c r="E1030" s="220" t="s">
        <v>1233</v>
      </c>
      <c r="F1030" s="221" t="s">
        <v>1234</v>
      </c>
      <c r="G1030" s="222" t="s">
        <v>398</v>
      </c>
      <c r="H1030" s="223">
        <v>0.30299999999999999</v>
      </c>
      <c r="I1030" s="224"/>
      <c r="J1030" s="225">
        <f>ROUND(I1030*H1030,2)</f>
        <v>0</v>
      </c>
      <c r="K1030" s="221" t="s">
        <v>174</v>
      </c>
      <c r="L1030" s="45"/>
      <c r="M1030" s="226" t="s">
        <v>40</v>
      </c>
      <c r="N1030" s="227" t="s">
        <v>48</v>
      </c>
      <c r="O1030" s="85"/>
      <c r="P1030" s="228">
        <f>O1030*H1030</f>
        <v>0</v>
      </c>
      <c r="Q1030" s="228">
        <v>0</v>
      </c>
      <c r="R1030" s="228">
        <f>Q1030*H1030</f>
        <v>0</v>
      </c>
      <c r="S1030" s="228">
        <v>0</v>
      </c>
      <c r="T1030" s="229">
        <f>S1030*H1030</f>
        <v>0</v>
      </c>
      <c r="U1030" s="39"/>
      <c r="V1030" s="39"/>
      <c r="W1030" s="39"/>
      <c r="X1030" s="39"/>
      <c r="Y1030" s="39"/>
      <c r="Z1030" s="39"/>
      <c r="AA1030" s="39"/>
      <c r="AB1030" s="39"/>
      <c r="AC1030" s="39"/>
      <c r="AD1030" s="39"/>
      <c r="AE1030" s="39"/>
      <c r="AR1030" s="230" t="s">
        <v>301</v>
      </c>
      <c r="AT1030" s="230" t="s">
        <v>170</v>
      </c>
      <c r="AU1030" s="230" t="s">
        <v>87</v>
      </c>
      <c r="AY1030" s="18" t="s">
        <v>167</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301</v>
      </c>
      <c r="BM1030" s="230" t="s">
        <v>1235</v>
      </c>
    </row>
    <row r="1031" s="2" customFormat="1">
      <c r="A1031" s="39"/>
      <c r="B1031" s="40"/>
      <c r="C1031" s="41"/>
      <c r="D1031" s="232" t="s">
        <v>177</v>
      </c>
      <c r="E1031" s="41"/>
      <c r="F1031" s="233" t="s">
        <v>1236</v>
      </c>
      <c r="G1031" s="41"/>
      <c r="H1031" s="41"/>
      <c r="I1031" s="137"/>
      <c r="J1031" s="41"/>
      <c r="K1031" s="41"/>
      <c r="L1031" s="45"/>
      <c r="M1031" s="234"/>
      <c r="N1031" s="235"/>
      <c r="O1031" s="85"/>
      <c r="P1031" s="85"/>
      <c r="Q1031" s="85"/>
      <c r="R1031" s="85"/>
      <c r="S1031" s="85"/>
      <c r="T1031" s="86"/>
      <c r="U1031" s="39"/>
      <c r="V1031" s="39"/>
      <c r="W1031" s="39"/>
      <c r="X1031" s="39"/>
      <c r="Y1031" s="39"/>
      <c r="Z1031" s="39"/>
      <c r="AA1031" s="39"/>
      <c r="AB1031" s="39"/>
      <c r="AC1031" s="39"/>
      <c r="AD1031" s="39"/>
      <c r="AE1031" s="39"/>
      <c r="AT1031" s="18" t="s">
        <v>177</v>
      </c>
      <c r="AU1031" s="18" t="s">
        <v>87</v>
      </c>
    </row>
    <row r="1032" s="2" customFormat="1">
      <c r="A1032" s="39"/>
      <c r="B1032" s="40"/>
      <c r="C1032" s="41"/>
      <c r="D1032" s="232" t="s">
        <v>179</v>
      </c>
      <c r="E1032" s="41"/>
      <c r="F1032" s="236" t="s">
        <v>452</v>
      </c>
      <c r="G1032" s="41"/>
      <c r="H1032" s="41"/>
      <c r="I1032" s="137"/>
      <c r="J1032" s="41"/>
      <c r="K1032" s="41"/>
      <c r="L1032" s="45"/>
      <c r="M1032" s="234"/>
      <c r="N1032" s="235"/>
      <c r="O1032" s="85"/>
      <c r="P1032" s="85"/>
      <c r="Q1032" s="85"/>
      <c r="R1032" s="85"/>
      <c r="S1032" s="85"/>
      <c r="T1032" s="86"/>
      <c r="U1032" s="39"/>
      <c r="V1032" s="39"/>
      <c r="W1032" s="39"/>
      <c r="X1032" s="39"/>
      <c r="Y1032" s="39"/>
      <c r="Z1032" s="39"/>
      <c r="AA1032" s="39"/>
      <c r="AB1032" s="39"/>
      <c r="AC1032" s="39"/>
      <c r="AD1032" s="39"/>
      <c r="AE1032" s="39"/>
      <c r="AT1032" s="18" t="s">
        <v>179</v>
      </c>
      <c r="AU1032" s="18" t="s">
        <v>87</v>
      </c>
    </row>
    <row r="1033" s="12" customFormat="1" ht="22.8" customHeight="1">
      <c r="A1033" s="12"/>
      <c r="B1033" s="203"/>
      <c r="C1033" s="204"/>
      <c r="D1033" s="205" t="s">
        <v>76</v>
      </c>
      <c r="E1033" s="217" t="s">
        <v>1237</v>
      </c>
      <c r="F1033" s="217" t="s">
        <v>1238</v>
      </c>
      <c r="G1033" s="204"/>
      <c r="H1033" s="204"/>
      <c r="I1033" s="207"/>
      <c r="J1033" s="218">
        <f>BK1033</f>
        <v>0</v>
      </c>
      <c r="K1033" s="204"/>
      <c r="L1033" s="209"/>
      <c r="M1033" s="210"/>
      <c r="N1033" s="211"/>
      <c r="O1033" s="211"/>
      <c r="P1033" s="212">
        <f>SUM(P1034:P1053)</f>
        <v>0</v>
      </c>
      <c r="Q1033" s="211"/>
      <c r="R1033" s="212">
        <f>SUM(R1034:R1053)</f>
        <v>0.0026494000000000001</v>
      </c>
      <c r="S1033" s="211"/>
      <c r="T1033" s="213">
        <f>SUM(T1034:T1053)</f>
        <v>0</v>
      </c>
      <c r="U1033" s="12"/>
      <c r="V1033" s="12"/>
      <c r="W1033" s="12"/>
      <c r="X1033" s="12"/>
      <c r="Y1033" s="12"/>
      <c r="Z1033" s="12"/>
      <c r="AA1033" s="12"/>
      <c r="AB1033" s="12"/>
      <c r="AC1033" s="12"/>
      <c r="AD1033" s="12"/>
      <c r="AE1033" s="12"/>
      <c r="AR1033" s="214" t="s">
        <v>87</v>
      </c>
      <c r="AT1033" s="215" t="s">
        <v>76</v>
      </c>
      <c r="AU1033" s="215" t="s">
        <v>85</v>
      </c>
      <c r="AY1033" s="214" t="s">
        <v>167</v>
      </c>
      <c r="BK1033" s="216">
        <f>SUM(BK1034:BK1053)</f>
        <v>0</v>
      </c>
    </row>
    <row r="1034" s="2" customFormat="1" ht="24" customHeight="1">
      <c r="A1034" s="39"/>
      <c r="B1034" s="40"/>
      <c r="C1034" s="219" t="s">
        <v>1255</v>
      </c>
      <c r="D1034" s="219" t="s">
        <v>170</v>
      </c>
      <c r="E1034" s="220" t="s">
        <v>1240</v>
      </c>
      <c r="F1034" s="221" t="s">
        <v>1241</v>
      </c>
      <c r="G1034" s="222" t="s">
        <v>173</v>
      </c>
      <c r="H1034" s="223">
        <v>4.0759999999999996</v>
      </c>
      <c r="I1034" s="224"/>
      <c r="J1034" s="225">
        <f>ROUND(I1034*H1034,2)</f>
        <v>0</v>
      </c>
      <c r="K1034" s="221" t="s">
        <v>174</v>
      </c>
      <c r="L1034" s="45"/>
      <c r="M1034" s="226" t="s">
        <v>40</v>
      </c>
      <c r="N1034" s="227" t="s">
        <v>48</v>
      </c>
      <c r="O1034" s="85"/>
      <c r="P1034" s="228">
        <f>O1034*H1034</f>
        <v>0</v>
      </c>
      <c r="Q1034" s="228">
        <v>8.0000000000000007E-05</v>
      </c>
      <c r="R1034" s="228">
        <f>Q1034*H1034</f>
        <v>0.00032608000000000002</v>
      </c>
      <c r="S1034" s="228">
        <v>0</v>
      </c>
      <c r="T1034" s="229">
        <f>S1034*H1034</f>
        <v>0</v>
      </c>
      <c r="U1034" s="39"/>
      <c r="V1034" s="39"/>
      <c r="W1034" s="39"/>
      <c r="X1034" s="39"/>
      <c r="Y1034" s="39"/>
      <c r="Z1034" s="39"/>
      <c r="AA1034" s="39"/>
      <c r="AB1034" s="39"/>
      <c r="AC1034" s="39"/>
      <c r="AD1034" s="39"/>
      <c r="AE1034" s="39"/>
      <c r="AR1034" s="230" t="s">
        <v>301</v>
      </c>
      <c r="AT1034" s="230" t="s">
        <v>170</v>
      </c>
      <c r="AU1034" s="230" t="s">
        <v>87</v>
      </c>
      <c r="AY1034" s="18" t="s">
        <v>167</v>
      </c>
      <c r="BE1034" s="231">
        <f>IF(N1034="základní",J1034,0)</f>
        <v>0</v>
      </c>
      <c r="BF1034" s="231">
        <f>IF(N1034="snížená",J1034,0)</f>
        <v>0</v>
      </c>
      <c r="BG1034" s="231">
        <f>IF(N1034="zákl. přenesená",J1034,0)</f>
        <v>0</v>
      </c>
      <c r="BH1034" s="231">
        <f>IF(N1034="sníž. přenesená",J1034,0)</f>
        <v>0</v>
      </c>
      <c r="BI1034" s="231">
        <f>IF(N1034="nulová",J1034,0)</f>
        <v>0</v>
      </c>
      <c r="BJ1034" s="18" t="s">
        <v>85</v>
      </c>
      <c r="BK1034" s="231">
        <f>ROUND(I1034*H1034,2)</f>
        <v>0</v>
      </c>
      <c r="BL1034" s="18" t="s">
        <v>301</v>
      </c>
      <c r="BM1034" s="230" t="s">
        <v>1242</v>
      </c>
    </row>
    <row r="1035" s="2" customFormat="1">
      <c r="A1035" s="39"/>
      <c r="B1035" s="40"/>
      <c r="C1035" s="41"/>
      <c r="D1035" s="232" t="s">
        <v>177</v>
      </c>
      <c r="E1035" s="41"/>
      <c r="F1035" s="233" t="s">
        <v>1243</v>
      </c>
      <c r="G1035" s="41"/>
      <c r="H1035" s="41"/>
      <c r="I1035" s="137"/>
      <c r="J1035" s="41"/>
      <c r="K1035" s="41"/>
      <c r="L1035" s="45"/>
      <c r="M1035" s="234"/>
      <c r="N1035" s="235"/>
      <c r="O1035" s="85"/>
      <c r="P1035" s="85"/>
      <c r="Q1035" s="85"/>
      <c r="R1035" s="85"/>
      <c r="S1035" s="85"/>
      <c r="T1035" s="86"/>
      <c r="U1035" s="39"/>
      <c r="V1035" s="39"/>
      <c r="W1035" s="39"/>
      <c r="X1035" s="39"/>
      <c r="Y1035" s="39"/>
      <c r="Z1035" s="39"/>
      <c r="AA1035" s="39"/>
      <c r="AB1035" s="39"/>
      <c r="AC1035" s="39"/>
      <c r="AD1035" s="39"/>
      <c r="AE1035" s="39"/>
      <c r="AT1035" s="18" t="s">
        <v>177</v>
      </c>
      <c r="AU1035" s="18" t="s">
        <v>87</v>
      </c>
    </row>
    <row r="1036" s="14" customFormat="1">
      <c r="A1036" s="14"/>
      <c r="B1036" s="247"/>
      <c r="C1036" s="248"/>
      <c r="D1036" s="232" t="s">
        <v>181</v>
      </c>
      <c r="E1036" s="249" t="s">
        <v>40</v>
      </c>
      <c r="F1036" s="250" t="s">
        <v>1244</v>
      </c>
      <c r="G1036" s="248"/>
      <c r="H1036" s="251">
        <v>4.0759999999999996</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181</v>
      </c>
      <c r="AU1036" s="257" t="s">
        <v>87</v>
      </c>
      <c r="AV1036" s="14" t="s">
        <v>87</v>
      </c>
      <c r="AW1036" s="14" t="s">
        <v>38</v>
      </c>
      <c r="AX1036" s="14" t="s">
        <v>77</v>
      </c>
      <c r="AY1036" s="257" t="s">
        <v>167</v>
      </c>
    </row>
    <row r="1037" s="15" customFormat="1">
      <c r="A1037" s="15"/>
      <c r="B1037" s="258"/>
      <c r="C1037" s="259"/>
      <c r="D1037" s="232" t="s">
        <v>181</v>
      </c>
      <c r="E1037" s="260" t="s">
        <v>40</v>
      </c>
      <c r="F1037" s="261" t="s">
        <v>184</v>
      </c>
      <c r="G1037" s="259"/>
      <c r="H1037" s="262">
        <v>4.0759999999999996</v>
      </c>
      <c r="I1037" s="263"/>
      <c r="J1037" s="259"/>
      <c r="K1037" s="259"/>
      <c r="L1037" s="264"/>
      <c r="M1037" s="265"/>
      <c r="N1037" s="266"/>
      <c r="O1037" s="266"/>
      <c r="P1037" s="266"/>
      <c r="Q1037" s="266"/>
      <c r="R1037" s="266"/>
      <c r="S1037" s="266"/>
      <c r="T1037" s="267"/>
      <c r="U1037" s="15"/>
      <c r="V1037" s="15"/>
      <c r="W1037" s="15"/>
      <c r="X1037" s="15"/>
      <c r="Y1037" s="15"/>
      <c r="Z1037" s="15"/>
      <c r="AA1037" s="15"/>
      <c r="AB1037" s="15"/>
      <c r="AC1037" s="15"/>
      <c r="AD1037" s="15"/>
      <c r="AE1037" s="15"/>
      <c r="AT1037" s="268" t="s">
        <v>181</v>
      </c>
      <c r="AU1037" s="268" t="s">
        <v>87</v>
      </c>
      <c r="AV1037" s="15" t="s">
        <v>175</v>
      </c>
      <c r="AW1037" s="15" t="s">
        <v>38</v>
      </c>
      <c r="AX1037" s="15" t="s">
        <v>85</v>
      </c>
      <c r="AY1037" s="268" t="s">
        <v>167</v>
      </c>
    </row>
    <row r="1038" s="2" customFormat="1" ht="24" customHeight="1">
      <c r="A1038" s="39"/>
      <c r="B1038" s="40"/>
      <c r="C1038" s="219" t="s">
        <v>1260</v>
      </c>
      <c r="D1038" s="219" t="s">
        <v>170</v>
      </c>
      <c r="E1038" s="220" t="s">
        <v>1246</v>
      </c>
      <c r="F1038" s="221" t="s">
        <v>1247</v>
      </c>
      <c r="G1038" s="222" t="s">
        <v>173</v>
      </c>
      <c r="H1038" s="223">
        <v>4.0759999999999996</v>
      </c>
      <c r="I1038" s="224"/>
      <c r="J1038" s="225">
        <f>ROUND(I1038*H1038,2)</f>
        <v>0</v>
      </c>
      <c r="K1038" s="221" t="s">
        <v>174</v>
      </c>
      <c r="L1038" s="45"/>
      <c r="M1038" s="226" t="s">
        <v>40</v>
      </c>
      <c r="N1038" s="227" t="s">
        <v>48</v>
      </c>
      <c r="O1038" s="85"/>
      <c r="P1038" s="228">
        <f>O1038*H1038</f>
        <v>0</v>
      </c>
      <c r="Q1038" s="228">
        <v>0.00012</v>
      </c>
      <c r="R1038" s="228">
        <f>Q1038*H1038</f>
        <v>0.00048912000000000001</v>
      </c>
      <c r="S1038" s="228">
        <v>0</v>
      </c>
      <c r="T1038" s="229">
        <f>S1038*H1038</f>
        <v>0</v>
      </c>
      <c r="U1038" s="39"/>
      <c r="V1038" s="39"/>
      <c r="W1038" s="39"/>
      <c r="X1038" s="39"/>
      <c r="Y1038" s="39"/>
      <c r="Z1038" s="39"/>
      <c r="AA1038" s="39"/>
      <c r="AB1038" s="39"/>
      <c r="AC1038" s="39"/>
      <c r="AD1038" s="39"/>
      <c r="AE1038" s="39"/>
      <c r="AR1038" s="230" t="s">
        <v>301</v>
      </c>
      <c r="AT1038" s="230" t="s">
        <v>170</v>
      </c>
      <c r="AU1038" s="230" t="s">
        <v>87</v>
      </c>
      <c r="AY1038" s="18" t="s">
        <v>167</v>
      </c>
      <c r="BE1038" s="231">
        <f>IF(N1038="základní",J1038,0)</f>
        <v>0</v>
      </c>
      <c r="BF1038" s="231">
        <f>IF(N1038="snížená",J1038,0)</f>
        <v>0</v>
      </c>
      <c r="BG1038" s="231">
        <f>IF(N1038="zákl. přenesená",J1038,0)</f>
        <v>0</v>
      </c>
      <c r="BH1038" s="231">
        <f>IF(N1038="sníž. přenesená",J1038,0)</f>
        <v>0</v>
      </c>
      <c r="BI1038" s="231">
        <f>IF(N1038="nulová",J1038,0)</f>
        <v>0</v>
      </c>
      <c r="BJ1038" s="18" t="s">
        <v>85</v>
      </c>
      <c r="BK1038" s="231">
        <f>ROUND(I1038*H1038,2)</f>
        <v>0</v>
      </c>
      <c r="BL1038" s="18" t="s">
        <v>301</v>
      </c>
      <c r="BM1038" s="230" t="s">
        <v>1248</v>
      </c>
    </row>
    <row r="1039" s="2" customFormat="1">
      <c r="A1039" s="39"/>
      <c r="B1039" s="40"/>
      <c r="C1039" s="41"/>
      <c r="D1039" s="232" t="s">
        <v>177</v>
      </c>
      <c r="E1039" s="41"/>
      <c r="F1039" s="233" t="s">
        <v>1249</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177</v>
      </c>
      <c r="AU1039" s="18" t="s">
        <v>87</v>
      </c>
    </row>
    <row r="1040" s="14" customFormat="1">
      <c r="A1040" s="14"/>
      <c r="B1040" s="247"/>
      <c r="C1040" s="248"/>
      <c r="D1040" s="232" t="s">
        <v>181</v>
      </c>
      <c r="E1040" s="249" t="s">
        <v>40</v>
      </c>
      <c r="F1040" s="250" t="s">
        <v>1244</v>
      </c>
      <c r="G1040" s="248"/>
      <c r="H1040" s="251">
        <v>4.0759999999999996</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181</v>
      </c>
      <c r="AU1040" s="257" t="s">
        <v>87</v>
      </c>
      <c r="AV1040" s="14" t="s">
        <v>87</v>
      </c>
      <c r="AW1040" s="14" t="s">
        <v>38</v>
      </c>
      <c r="AX1040" s="14" t="s">
        <v>77</v>
      </c>
      <c r="AY1040" s="257" t="s">
        <v>167</v>
      </c>
    </row>
    <row r="1041" s="15" customFormat="1">
      <c r="A1041" s="15"/>
      <c r="B1041" s="258"/>
      <c r="C1041" s="259"/>
      <c r="D1041" s="232" t="s">
        <v>181</v>
      </c>
      <c r="E1041" s="260" t="s">
        <v>40</v>
      </c>
      <c r="F1041" s="261" t="s">
        <v>184</v>
      </c>
      <c r="G1041" s="259"/>
      <c r="H1041" s="262">
        <v>4.0759999999999996</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181</v>
      </c>
      <c r="AU1041" s="268" t="s">
        <v>87</v>
      </c>
      <c r="AV1041" s="15" t="s">
        <v>175</v>
      </c>
      <c r="AW1041" s="15" t="s">
        <v>38</v>
      </c>
      <c r="AX1041" s="15" t="s">
        <v>85</v>
      </c>
      <c r="AY1041" s="268" t="s">
        <v>167</v>
      </c>
    </row>
    <row r="1042" s="2" customFormat="1" ht="24" customHeight="1">
      <c r="A1042" s="39"/>
      <c r="B1042" s="40"/>
      <c r="C1042" s="219" t="s">
        <v>1267</v>
      </c>
      <c r="D1042" s="219" t="s">
        <v>170</v>
      </c>
      <c r="E1042" s="220" t="s">
        <v>1251</v>
      </c>
      <c r="F1042" s="221" t="s">
        <v>1252</v>
      </c>
      <c r="G1042" s="222" t="s">
        <v>173</v>
      </c>
      <c r="H1042" s="223">
        <v>4.0759999999999996</v>
      </c>
      <c r="I1042" s="224"/>
      <c r="J1042" s="225">
        <f>ROUND(I1042*H1042,2)</f>
        <v>0</v>
      </c>
      <c r="K1042" s="221" t="s">
        <v>174</v>
      </c>
      <c r="L1042" s="45"/>
      <c r="M1042" s="226" t="s">
        <v>40</v>
      </c>
      <c r="N1042" s="227" t="s">
        <v>48</v>
      </c>
      <c r="O1042" s="85"/>
      <c r="P1042" s="228">
        <f>O1042*H1042</f>
        <v>0</v>
      </c>
      <c r="Q1042" s="228">
        <v>0.00012</v>
      </c>
      <c r="R1042" s="228">
        <f>Q1042*H1042</f>
        <v>0.00048912000000000001</v>
      </c>
      <c r="S1042" s="228">
        <v>0</v>
      </c>
      <c r="T1042" s="229">
        <f>S1042*H1042</f>
        <v>0</v>
      </c>
      <c r="U1042" s="39"/>
      <c r="V1042" s="39"/>
      <c r="W1042" s="39"/>
      <c r="X1042" s="39"/>
      <c r="Y1042" s="39"/>
      <c r="Z1042" s="39"/>
      <c r="AA1042" s="39"/>
      <c r="AB1042" s="39"/>
      <c r="AC1042" s="39"/>
      <c r="AD1042" s="39"/>
      <c r="AE1042" s="39"/>
      <c r="AR1042" s="230" t="s">
        <v>301</v>
      </c>
      <c r="AT1042" s="230" t="s">
        <v>170</v>
      </c>
      <c r="AU1042" s="230" t="s">
        <v>87</v>
      </c>
      <c r="AY1042" s="18" t="s">
        <v>167</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301</v>
      </c>
      <c r="BM1042" s="230" t="s">
        <v>1253</v>
      </c>
    </row>
    <row r="1043" s="2" customFormat="1">
      <c r="A1043" s="39"/>
      <c r="B1043" s="40"/>
      <c r="C1043" s="41"/>
      <c r="D1043" s="232" t="s">
        <v>177</v>
      </c>
      <c r="E1043" s="41"/>
      <c r="F1043" s="233" t="s">
        <v>1254</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177</v>
      </c>
      <c r="AU1043" s="18" t="s">
        <v>87</v>
      </c>
    </row>
    <row r="1044" s="14" customFormat="1">
      <c r="A1044" s="14"/>
      <c r="B1044" s="247"/>
      <c r="C1044" s="248"/>
      <c r="D1044" s="232" t="s">
        <v>181</v>
      </c>
      <c r="E1044" s="249" t="s">
        <v>40</v>
      </c>
      <c r="F1044" s="250" t="s">
        <v>1244</v>
      </c>
      <c r="G1044" s="248"/>
      <c r="H1044" s="251">
        <v>4.0759999999999996</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181</v>
      </c>
      <c r="AU1044" s="257" t="s">
        <v>87</v>
      </c>
      <c r="AV1044" s="14" t="s">
        <v>87</v>
      </c>
      <c r="AW1044" s="14" t="s">
        <v>38</v>
      </c>
      <c r="AX1044" s="14" t="s">
        <v>77</v>
      </c>
      <c r="AY1044" s="257" t="s">
        <v>167</v>
      </c>
    </row>
    <row r="1045" s="15" customFormat="1">
      <c r="A1045" s="15"/>
      <c r="B1045" s="258"/>
      <c r="C1045" s="259"/>
      <c r="D1045" s="232" t="s">
        <v>181</v>
      </c>
      <c r="E1045" s="260" t="s">
        <v>40</v>
      </c>
      <c r="F1045" s="261" t="s">
        <v>184</v>
      </c>
      <c r="G1045" s="259"/>
      <c r="H1045" s="262">
        <v>4.0759999999999996</v>
      </c>
      <c r="I1045" s="263"/>
      <c r="J1045" s="259"/>
      <c r="K1045" s="259"/>
      <c r="L1045" s="264"/>
      <c r="M1045" s="265"/>
      <c r="N1045" s="266"/>
      <c r="O1045" s="266"/>
      <c r="P1045" s="266"/>
      <c r="Q1045" s="266"/>
      <c r="R1045" s="266"/>
      <c r="S1045" s="266"/>
      <c r="T1045" s="267"/>
      <c r="U1045" s="15"/>
      <c r="V1045" s="15"/>
      <c r="W1045" s="15"/>
      <c r="X1045" s="15"/>
      <c r="Y1045" s="15"/>
      <c r="Z1045" s="15"/>
      <c r="AA1045" s="15"/>
      <c r="AB1045" s="15"/>
      <c r="AC1045" s="15"/>
      <c r="AD1045" s="15"/>
      <c r="AE1045" s="15"/>
      <c r="AT1045" s="268" t="s">
        <v>181</v>
      </c>
      <c r="AU1045" s="268" t="s">
        <v>87</v>
      </c>
      <c r="AV1045" s="15" t="s">
        <v>175</v>
      </c>
      <c r="AW1045" s="15" t="s">
        <v>38</v>
      </c>
      <c r="AX1045" s="15" t="s">
        <v>85</v>
      </c>
      <c r="AY1045" s="268" t="s">
        <v>167</v>
      </c>
    </row>
    <row r="1046" s="2" customFormat="1" ht="24" customHeight="1">
      <c r="A1046" s="39"/>
      <c r="B1046" s="40"/>
      <c r="C1046" s="219" t="s">
        <v>1274</v>
      </c>
      <c r="D1046" s="219" t="s">
        <v>170</v>
      </c>
      <c r="E1046" s="220" t="s">
        <v>1256</v>
      </c>
      <c r="F1046" s="221" t="s">
        <v>1257</v>
      </c>
      <c r="G1046" s="222" t="s">
        <v>173</v>
      </c>
      <c r="H1046" s="223">
        <v>4.0759999999999996</v>
      </c>
      <c r="I1046" s="224"/>
      <c r="J1046" s="225">
        <f>ROUND(I1046*H1046,2)</f>
        <v>0</v>
      </c>
      <c r="K1046" s="221" t="s">
        <v>174</v>
      </c>
      <c r="L1046" s="45"/>
      <c r="M1046" s="226" t="s">
        <v>40</v>
      </c>
      <c r="N1046" s="227" t="s">
        <v>48</v>
      </c>
      <c r="O1046" s="85"/>
      <c r="P1046" s="228">
        <f>O1046*H1046</f>
        <v>0</v>
      </c>
      <c r="Q1046" s="228">
        <v>0.00023000000000000001</v>
      </c>
      <c r="R1046" s="228">
        <f>Q1046*H1046</f>
        <v>0.00093747999999999998</v>
      </c>
      <c r="S1046" s="228">
        <v>0</v>
      </c>
      <c r="T1046" s="229">
        <f>S1046*H1046</f>
        <v>0</v>
      </c>
      <c r="U1046" s="39"/>
      <c r="V1046" s="39"/>
      <c r="W1046" s="39"/>
      <c r="X1046" s="39"/>
      <c r="Y1046" s="39"/>
      <c r="Z1046" s="39"/>
      <c r="AA1046" s="39"/>
      <c r="AB1046" s="39"/>
      <c r="AC1046" s="39"/>
      <c r="AD1046" s="39"/>
      <c r="AE1046" s="39"/>
      <c r="AR1046" s="230" t="s">
        <v>301</v>
      </c>
      <c r="AT1046" s="230" t="s">
        <v>170</v>
      </c>
      <c r="AU1046" s="230" t="s">
        <v>87</v>
      </c>
      <c r="AY1046" s="18" t="s">
        <v>167</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301</v>
      </c>
      <c r="BM1046" s="230" t="s">
        <v>1258</v>
      </c>
    </row>
    <row r="1047" s="2" customFormat="1">
      <c r="A1047" s="39"/>
      <c r="B1047" s="40"/>
      <c r="C1047" s="41"/>
      <c r="D1047" s="232" t="s">
        <v>177</v>
      </c>
      <c r="E1047" s="41"/>
      <c r="F1047" s="233" t="s">
        <v>1259</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177</v>
      </c>
      <c r="AU1047" s="18" t="s">
        <v>87</v>
      </c>
    </row>
    <row r="1048" s="14" customFormat="1">
      <c r="A1048" s="14"/>
      <c r="B1048" s="247"/>
      <c r="C1048" s="248"/>
      <c r="D1048" s="232" t="s">
        <v>181</v>
      </c>
      <c r="E1048" s="249" t="s">
        <v>40</v>
      </c>
      <c r="F1048" s="250" t="s">
        <v>1244</v>
      </c>
      <c r="G1048" s="248"/>
      <c r="H1048" s="251">
        <v>4.0759999999999996</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181</v>
      </c>
      <c r="AU1048" s="257" t="s">
        <v>87</v>
      </c>
      <c r="AV1048" s="14" t="s">
        <v>87</v>
      </c>
      <c r="AW1048" s="14" t="s">
        <v>38</v>
      </c>
      <c r="AX1048" s="14" t="s">
        <v>77</v>
      </c>
      <c r="AY1048" s="257" t="s">
        <v>167</v>
      </c>
    </row>
    <row r="1049" s="15" customFormat="1">
      <c r="A1049" s="15"/>
      <c r="B1049" s="258"/>
      <c r="C1049" s="259"/>
      <c r="D1049" s="232" t="s">
        <v>181</v>
      </c>
      <c r="E1049" s="260" t="s">
        <v>40</v>
      </c>
      <c r="F1049" s="261" t="s">
        <v>184</v>
      </c>
      <c r="G1049" s="259"/>
      <c r="H1049" s="262">
        <v>4.0759999999999996</v>
      </c>
      <c r="I1049" s="263"/>
      <c r="J1049" s="259"/>
      <c r="K1049" s="259"/>
      <c r="L1049" s="264"/>
      <c r="M1049" s="265"/>
      <c r="N1049" s="266"/>
      <c r="O1049" s="266"/>
      <c r="P1049" s="266"/>
      <c r="Q1049" s="266"/>
      <c r="R1049" s="266"/>
      <c r="S1049" s="266"/>
      <c r="T1049" s="267"/>
      <c r="U1049" s="15"/>
      <c r="V1049" s="15"/>
      <c r="W1049" s="15"/>
      <c r="X1049" s="15"/>
      <c r="Y1049" s="15"/>
      <c r="Z1049" s="15"/>
      <c r="AA1049" s="15"/>
      <c r="AB1049" s="15"/>
      <c r="AC1049" s="15"/>
      <c r="AD1049" s="15"/>
      <c r="AE1049" s="15"/>
      <c r="AT1049" s="268" t="s">
        <v>181</v>
      </c>
      <c r="AU1049" s="268" t="s">
        <v>87</v>
      </c>
      <c r="AV1049" s="15" t="s">
        <v>175</v>
      </c>
      <c r="AW1049" s="15" t="s">
        <v>38</v>
      </c>
      <c r="AX1049" s="15" t="s">
        <v>85</v>
      </c>
      <c r="AY1049" s="268" t="s">
        <v>167</v>
      </c>
    </row>
    <row r="1050" s="2" customFormat="1" ht="24" customHeight="1">
      <c r="A1050" s="39"/>
      <c r="B1050" s="40"/>
      <c r="C1050" s="219" t="s">
        <v>1280</v>
      </c>
      <c r="D1050" s="219" t="s">
        <v>170</v>
      </c>
      <c r="E1050" s="220" t="s">
        <v>1261</v>
      </c>
      <c r="F1050" s="221" t="s">
        <v>1262</v>
      </c>
      <c r="G1050" s="222" t="s">
        <v>173</v>
      </c>
      <c r="H1050" s="223">
        <v>4.0759999999999996</v>
      </c>
      <c r="I1050" s="224"/>
      <c r="J1050" s="225">
        <f>ROUND(I1050*H1050,2)</f>
        <v>0</v>
      </c>
      <c r="K1050" s="221" t="s">
        <v>174</v>
      </c>
      <c r="L1050" s="45"/>
      <c r="M1050" s="226" t="s">
        <v>40</v>
      </c>
      <c r="N1050" s="227" t="s">
        <v>48</v>
      </c>
      <c r="O1050" s="85"/>
      <c r="P1050" s="228">
        <f>O1050*H1050</f>
        <v>0</v>
      </c>
      <c r="Q1050" s="228">
        <v>0.00010000000000000001</v>
      </c>
      <c r="R1050" s="228">
        <f>Q1050*H1050</f>
        <v>0.00040759999999999999</v>
      </c>
      <c r="S1050" s="228">
        <v>0</v>
      </c>
      <c r="T1050" s="229">
        <f>S1050*H1050</f>
        <v>0</v>
      </c>
      <c r="U1050" s="39"/>
      <c r="V1050" s="39"/>
      <c r="W1050" s="39"/>
      <c r="X1050" s="39"/>
      <c r="Y1050" s="39"/>
      <c r="Z1050" s="39"/>
      <c r="AA1050" s="39"/>
      <c r="AB1050" s="39"/>
      <c r="AC1050" s="39"/>
      <c r="AD1050" s="39"/>
      <c r="AE1050" s="39"/>
      <c r="AR1050" s="230" t="s">
        <v>301</v>
      </c>
      <c r="AT1050" s="230" t="s">
        <v>170</v>
      </c>
      <c r="AU1050" s="230" t="s">
        <v>87</v>
      </c>
      <c r="AY1050" s="18" t="s">
        <v>167</v>
      </c>
      <c r="BE1050" s="231">
        <f>IF(N1050="základní",J1050,0)</f>
        <v>0</v>
      </c>
      <c r="BF1050" s="231">
        <f>IF(N1050="snížená",J1050,0)</f>
        <v>0</v>
      </c>
      <c r="BG1050" s="231">
        <f>IF(N1050="zákl. přenesená",J1050,0)</f>
        <v>0</v>
      </c>
      <c r="BH1050" s="231">
        <f>IF(N1050="sníž. přenesená",J1050,0)</f>
        <v>0</v>
      </c>
      <c r="BI1050" s="231">
        <f>IF(N1050="nulová",J1050,0)</f>
        <v>0</v>
      </c>
      <c r="BJ1050" s="18" t="s">
        <v>85</v>
      </c>
      <c r="BK1050" s="231">
        <f>ROUND(I1050*H1050,2)</f>
        <v>0</v>
      </c>
      <c r="BL1050" s="18" t="s">
        <v>301</v>
      </c>
      <c r="BM1050" s="230" t="s">
        <v>1263</v>
      </c>
    </row>
    <row r="1051" s="2" customFormat="1">
      <c r="A1051" s="39"/>
      <c r="B1051" s="40"/>
      <c r="C1051" s="41"/>
      <c r="D1051" s="232" t="s">
        <v>177</v>
      </c>
      <c r="E1051" s="41"/>
      <c r="F1051" s="233" t="s">
        <v>1264</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177</v>
      </c>
      <c r="AU1051" s="18" t="s">
        <v>87</v>
      </c>
    </row>
    <row r="1052" s="14" customFormat="1">
      <c r="A1052" s="14"/>
      <c r="B1052" s="247"/>
      <c r="C1052" s="248"/>
      <c r="D1052" s="232" t="s">
        <v>181</v>
      </c>
      <c r="E1052" s="249" t="s">
        <v>40</v>
      </c>
      <c r="F1052" s="250" t="s">
        <v>1244</v>
      </c>
      <c r="G1052" s="248"/>
      <c r="H1052" s="251">
        <v>4.0759999999999996</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181</v>
      </c>
      <c r="AU1052" s="257" t="s">
        <v>87</v>
      </c>
      <c r="AV1052" s="14" t="s">
        <v>87</v>
      </c>
      <c r="AW1052" s="14" t="s">
        <v>38</v>
      </c>
      <c r="AX1052" s="14" t="s">
        <v>77</v>
      </c>
      <c r="AY1052" s="257" t="s">
        <v>167</v>
      </c>
    </row>
    <row r="1053" s="15" customFormat="1">
      <c r="A1053" s="15"/>
      <c r="B1053" s="258"/>
      <c r="C1053" s="259"/>
      <c r="D1053" s="232" t="s">
        <v>181</v>
      </c>
      <c r="E1053" s="260" t="s">
        <v>40</v>
      </c>
      <c r="F1053" s="261" t="s">
        <v>184</v>
      </c>
      <c r="G1053" s="259"/>
      <c r="H1053" s="262">
        <v>4.0759999999999996</v>
      </c>
      <c r="I1053" s="263"/>
      <c r="J1053" s="259"/>
      <c r="K1053" s="259"/>
      <c r="L1053" s="264"/>
      <c r="M1053" s="265"/>
      <c r="N1053" s="266"/>
      <c r="O1053" s="266"/>
      <c r="P1053" s="266"/>
      <c r="Q1053" s="266"/>
      <c r="R1053" s="266"/>
      <c r="S1053" s="266"/>
      <c r="T1053" s="267"/>
      <c r="U1053" s="15"/>
      <c r="V1053" s="15"/>
      <c r="W1053" s="15"/>
      <c r="X1053" s="15"/>
      <c r="Y1053" s="15"/>
      <c r="Z1053" s="15"/>
      <c r="AA1053" s="15"/>
      <c r="AB1053" s="15"/>
      <c r="AC1053" s="15"/>
      <c r="AD1053" s="15"/>
      <c r="AE1053" s="15"/>
      <c r="AT1053" s="268" t="s">
        <v>181</v>
      </c>
      <c r="AU1053" s="268" t="s">
        <v>87</v>
      </c>
      <c r="AV1053" s="15" t="s">
        <v>175</v>
      </c>
      <c r="AW1053" s="15" t="s">
        <v>38</v>
      </c>
      <c r="AX1053" s="15" t="s">
        <v>85</v>
      </c>
      <c r="AY1053" s="268" t="s">
        <v>167</v>
      </c>
    </row>
    <row r="1054" s="12" customFormat="1" ht="22.8" customHeight="1">
      <c r="A1054" s="12"/>
      <c r="B1054" s="203"/>
      <c r="C1054" s="204"/>
      <c r="D1054" s="205" t="s">
        <v>76</v>
      </c>
      <c r="E1054" s="217" t="s">
        <v>1265</v>
      </c>
      <c r="F1054" s="217" t="s">
        <v>1266</v>
      </c>
      <c r="G1054" s="204"/>
      <c r="H1054" s="204"/>
      <c r="I1054" s="207"/>
      <c r="J1054" s="218">
        <f>BK1054</f>
        <v>0</v>
      </c>
      <c r="K1054" s="204"/>
      <c r="L1054" s="209"/>
      <c r="M1054" s="210"/>
      <c r="N1054" s="211"/>
      <c r="O1054" s="211"/>
      <c r="P1054" s="212">
        <f>SUM(P1055:P1196)</f>
        <v>0</v>
      </c>
      <c r="Q1054" s="211"/>
      <c r="R1054" s="212">
        <f>SUM(R1055:R1196)</f>
        <v>0.14951631999999998</v>
      </c>
      <c r="S1054" s="211"/>
      <c r="T1054" s="213">
        <f>SUM(T1055:T1196)</f>
        <v>0.053736279999999997</v>
      </c>
      <c r="U1054" s="12"/>
      <c r="V1054" s="12"/>
      <c r="W1054" s="12"/>
      <c r="X1054" s="12"/>
      <c r="Y1054" s="12"/>
      <c r="Z1054" s="12"/>
      <c r="AA1054" s="12"/>
      <c r="AB1054" s="12"/>
      <c r="AC1054" s="12"/>
      <c r="AD1054" s="12"/>
      <c r="AE1054" s="12"/>
      <c r="AR1054" s="214" t="s">
        <v>87</v>
      </c>
      <c r="AT1054" s="215" t="s">
        <v>76</v>
      </c>
      <c r="AU1054" s="215" t="s">
        <v>85</v>
      </c>
      <c r="AY1054" s="214" t="s">
        <v>167</v>
      </c>
      <c r="BK1054" s="216">
        <f>SUM(BK1055:BK1196)</f>
        <v>0</v>
      </c>
    </row>
    <row r="1055" s="2" customFormat="1" ht="24" customHeight="1">
      <c r="A1055" s="39"/>
      <c r="B1055" s="40"/>
      <c r="C1055" s="219" t="s">
        <v>1285</v>
      </c>
      <c r="D1055" s="219" t="s">
        <v>170</v>
      </c>
      <c r="E1055" s="220" t="s">
        <v>1268</v>
      </c>
      <c r="F1055" s="221" t="s">
        <v>1269</v>
      </c>
      <c r="G1055" s="222" t="s">
        <v>173</v>
      </c>
      <c r="H1055" s="223">
        <v>116.818</v>
      </c>
      <c r="I1055" s="224"/>
      <c r="J1055" s="225">
        <f>ROUND(I1055*H1055,2)</f>
        <v>0</v>
      </c>
      <c r="K1055" s="221" t="s">
        <v>174</v>
      </c>
      <c r="L1055" s="45"/>
      <c r="M1055" s="226" t="s">
        <v>40</v>
      </c>
      <c r="N1055" s="227" t="s">
        <v>48</v>
      </c>
      <c r="O1055" s="85"/>
      <c r="P1055" s="228">
        <f>O1055*H1055</f>
        <v>0</v>
      </c>
      <c r="Q1055" s="228">
        <v>0</v>
      </c>
      <c r="R1055" s="228">
        <f>Q1055*H1055</f>
        <v>0</v>
      </c>
      <c r="S1055" s="228">
        <v>0.00014999999999999999</v>
      </c>
      <c r="T1055" s="229">
        <f>S1055*H1055</f>
        <v>0.017522699999999999</v>
      </c>
      <c r="U1055" s="39"/>
      <c r="V1055" s="39"/>
      <c r="W1055" s="39"/>
      <c r="X1055" s="39"/>
      <c r="Y1055" s="39"/>
      <c r="Z1055" s="39"/>
      <c r="AA1055" s="39"/>
      <c r="AB1055" s="39"/>
      <c r="AC1055" s="39"/>
      <c r="AD1055" s="39"/>
      <c r="AE1055" s="39"/>
      <c r="AR1055" s="230" t="s">
        <v>301</v>
      </c>
      <c r="AT1055" s="230" t="s">
        <v>170</v>
      </c>
      <c r="AU1055" s="230" t="s">
        <v>87</v>
      </c>
      <c r="AY1055" s="18" t="s">
        <v>167</v>
      </c>
      <c r="BE1055" s="231">
        <f>IF(N1055="základní",J1055,0)</f>
        <v>0</v>
      </c>
      <c r="BF1055" s="231">
        <f>IF(N1055="snížená",J1055,0)</f>
        <v>0</v>
      </c>
      <c r="BG1055" s="231">
        <f>IF(N1055="zákl. přenesená",J1055,0)</f>
        <v>0</v>
      </c>
      <c r="BH1055" s="231">
        <f>IF(N1055="sníž. přenesená",J1055,0)</f>
        <v>0</v>
      </c>
      <c r="BI1055" s="231">
        <f>IF(N1055="nulová",J1055,0)</f>
        <v>0</v>
      </c>
      <c r="BJ1055" s="18" t="s">
        <v>85</v>
      </c>
      <c r="BK1055" s="231">
        <f>ROUND(I1055*H1055,2)</f>
        <v>0</v>
      </c>
      <c r="BL1055" s="18" t="s">
        <v>301</v>
      </c>
      <c r="BM1055" s="230" t="s">
        <v>1270</v>
      </c>
    </row>
    <row r="1056" s="2" customFormat="1">
      <c r="A1056" s="39"/>
      <c r="B1056" s="40"/>
      <c r="C1056" s="41"/>
      <c r="D1056" s="232" t="s">
        <v>177</v>
      </c>
      <c r="E1056" s="41"/>
      <c r="F1056" s="233" t="s">
        <v>1271</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177</v>
      </c>
      <c r="AU1056" s="18" t="s">
        <v>87</v>
      </c>
    </row>
    <row r="1057" s="13" customFormat="1">
      <c r="A1057" s="13"/>
      <c r="B1057" s="237"/>
      <c r="C1057" s="238"/>
      <c r="D1057" s="232" t="s">
        <v>181</v>
      </c>
      <c r="E1057" s="239" t="s">
        <v>40</v>
      </c>
      <c r="F1057" s="240" t="s">
        <v>1272</v>
      </c>
      <c r="G1057" s="238"/>
      <c r="H1057" s="239" t="s">
        <v>40</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181</v>
      </c>
      <c r="AU1057" s="246" t="s">
        <v>87</v>
      </c>
      <c r="AV1057" s="13" t="s">
        <v>85</v>
      </c>
      <c r="AW1057" s="13" t="s">
        <v>38</v>
      </c>
      <c r="AX1057" s="13" t="s">
        <v>77</v>
      </c>
      <c r="AY1057" s="246" t="s">
        <v>167</v>
      </c>
    </row>
    <row r="1058" s="13" customFormat="1">
      <c r="A1058" s="13"/>
      <c r="B1058" s="237"/>
      <c r="C1058" s="238"/>
      <c r="D1058" s="232" t="s">
        <v>181</v>
      </c>
      <c r="E1058" s="239" t="s">
        <v>40</v>
      </c>
      <c r="F1058" s="240" t="s">
        <v>203</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181</v>
      </c>
      <c r="AU1058" s="246" t="s">
        <v>87</v>
      </c>
      <c r="AV1058" s="13" t="s">
        <v>85</v>
      </c>
      <c r="AW1058" s="13" t="s">
        <v>38</v>
      </c>
      <c r="AX1058" s="13" t="s">
        <v>77</v>
      </c>
      <c r="AY1058" s="246" t="s">
        <v>167</v>
      </c>
    </row>
    <row r="1059" s="14" customFormat="1">
      <c r="A1059" s="14"/>
      <c r="B1059" s="247"/>
      <c r="C1059" s="248"/>
      <c r="D1059" s="232" t="s">
        <v>181</v>
      </c>
      <c r="E1059" s="249" t="s">
        <v>40</v>
      </c>
      <c r="F1059" s="250" t="s">
        <v>373</v>
      </c>
      <c r="G1059" s="248"/>
      <c r="H1059" s="251">
        <v>2.403</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181</v>
      </c>
      <c r="AU1059" s="257" t="s">
        <v>87</v>
      </c>
      <c r="AV1059" s="14" t="s">
        <v>87</v>
      </c>
      <c r="AW1059" s="14" t="s">
        <v>38</v>
      </c>
      <c r="AX1059" s="14" t="s">
        <v>77</v>
      </c>
      <c r="AY1059" s="257" t="s">
        <v>167</v>
      </c>
    </row>
    <row r="1060" s="14" customFormat="1">
      <c r="A1060" s="14"/>
      <c r="B1060" s="247"/>
      <c r="C1060" s="248"/>
      <c r="D1060" s="232" t="s">
        <v>181</v>
      </c>
      <c r="E1060" s="249" t="s">
        <v>40</v>
      </c>
      <c r="F1060" s="250" t="s">
        <v>205</v>
      </c>
      <c r="G1060" s="248"/>
      <c r="H1060" s="251">
        <v>0.40000000000000002</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181</v>
      </c>
      <c r="AU1060" s="257" t="s">
        <v>87</v>
      </c>
      <c r="AV1060" s="14" t="s">
        <v>87</v>
      </c>
      <c r="AW1060" s="14" t="s">
        <v>38</v>
      </c>
      <c r="AX1060" s="14" t="s">
        <v>77</v>
      </c>
      <c r="AY1060" s="257" t="s">
        <v>167</v>
      </c>
    </row>
    <row r="1061" s="13" customFormat="1">
      <c r="A1061" s="13"/>
      <c r="B1061" s="237"/>
      <c r="C1061" s="238"/>
      <c r="D1061" s="232" t="s">
        <v>181</v>
      </c>
      <c r="E1061" s="239" t="s">
        <v>40</v>
      </c>
      <c r="F1061" s="240" t="s">
        <v>206</v>
      </c>
      <c r="G1061" s="238"/>
      <c r="H1061" s="239" t="s">
        <v>40</v>
      </c>
      <c r="I1061" s="241"/>
      <c r="J1061" s="238"/>
      <c r="K1061" s="238"/>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181</v>
      </c>
      <c r="AU1061" s="246" t="s">
        <v>87</v>
      </c>
      <c r="AV1061" s="13" t="s">
        <v>85</v>
      </c>
      <c r="AW1061" s="13" t="s">
        <v>38</v>
      </c>
      <c r="AX1061" s="13" t="s">
        <v>77</v>
      </c>
      <c r="AY1061" s="246" t="s">
        <v>167</v>
      </c>
    </row>
    <row r="1062" s="14" customFormat="1">
      <c r="A1062" s="14"/>
      <c r="B1062" s="247"/>
      <c r="C1062" s="248"/>
      <c r="D1062" s="232" t="s">
        <v>181</v>
      </c>
      <c r="E1062" s="249" t="s">
        <v>40</v>
      </c>
      <c r="F1062" s="250" t="s">
        <v>374</v>
      </c>
      <c r="G1062" s="248"/>
      <c r="H1062" s="251">
        <v>2.2480000000000002</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181</v>
      </c>
      <c r="AU1062" s="257" t="s">
        <v>87</v>
      </c>
      <c r="AV1062" s="14" t="s">
        <v>87</v>
      </c>
      <c r="AW1062" s="14" t="s">
        <v>38</v>
      </c>
      <c r="AX1062" s="14" t="s">
        <v>77</v>
      </c>
      <c r="AY1062" s="257" t="s">
        <v>167</v>
      </c>
    </row>
    <row r="1063" s="13" customFormat="1">
      <c r="A1063" s="13"/>
      <c r="B1063" s="237"/>
      <c r="C1063" s="238"/>
      <c r="D1063" s="232" t="s">
        <v>181</v>
      </c>
      <c r="E1063" s="239" t="s">
        <v>40</v>
      </c>
      <c r="F1063" s="240" t="s">
        <v>208</v>
      </c>
      <c r="G1063" s="238"/>
      <c r="H1063" s="239" t="s">
        <v>40</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181</v>
      </c>
      <c r="AU1063" s="246" t="s">
        <v>87</v>
      </c>
      <c r="AV1063" s="13" t="s">
        <v>85</v>
      </c>
      <c r="AW1063" s="13" t="s">
        <v>38</v>
      </c>
      <c r="AX1063" s="13" t="s">
        <v>77</v>
      </c>
      <c r="AY1063" s="246" t="s">
        <v>167</v>
      </c>
    </row>
    <row r="1064" s="14" customFormat="1">
      <c r="A1064" s="14"/>
      <c r="B1064" s="247"/>
      <c r="C1064" s="248"/>
      <c r="D1064" s="232" t="s">
        <v>181</v>
      </c>
      <c r="E1064" s="249" t="s">
        <v>40</v>
      </c>
      <c r="F1064" s="250" t="s">
        <v>1311</v>
      </c>
      <c r="G1064" s="248"/>
      <c r="H1064" s="251">
        <v>13.612</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181</v>
      </c>
      <c r="AU1064" s="257" t="s">
        <v>87</v>
      </c>
      <c r="AV1064" s="14" t="s">
        <v>87</v>
      </c>
      <c r="AW1064" s="14" t="s">
        <v>38</v>
      </c>
      <c r="AX1064" s="14" t="s">
        <v>77</v>
      </c>
      <c r="AY1064" s="257" t="s">
        <v>167</v>
      </c>
    </row>
    <row r="1065" s="13" customFormat="1">
      <c r="A1065" s="13"/>
      <c r="B1065" s="237"/>
      <c r="C1065" s="238"/>
      <c r="D1065" s="232" t="s">
        <v>181</v>
      </c>
      <c r="E1065" s="239" t="s">
        <v>40</v>
      </c>
      <c r="F1065" s="240" t="s">
        <v>210</v>
      </c>
      <c r="G1065" s="238"/>
      <c r="H1065" s="239" t="s">
        <v>40</v>
      </c>
      <c r="I1065" s="241"/>
      <c r="J1065" s="238"/>
      <c r="K1065" s="238"/>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181</v>
      </c>
      <c r="AU1065" s="246" t="s">
        <v>87</v>
      </c>
      <c r="AV1065" s="13" t="s">
        <v>85</v>
      </c>
      <c r="AW1065" s="13" t="s">
        <v>38</v>
      </c>
      <c r="AX1065" s="13" t="s">
        <v>77</v>
      </c>
      <c r="AY1065" s="246" t="s">
        <v>167</v>
      </c>
    </row>
    <row r="1066" s="14" customFormat="1">
      <c r="A1066" s="14"/>
      <c r="B1066" s="247"/>
      <c r="C1066" s="248"/>
      <c r="D1066" s="232" t="s">
        <v>181</v>
      </c>
      <c r="E1066" s="249" t="s">
        <v>40</v>
      </c>
      <c r="F1066" s="250" t="s">
        <v>1312</v>
      </c>
      <c r="G1066" s="248"/>
      <c r="H1066" s="251">
        <v>8.2569999999999997</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181</v>
      </c>
      <c r="AU1066" s="257" t="s">
        <v>87</v>
      </c>
      <c r="AV1066" s="14" t="s">
        <v>87</v>
      </c>
      <c r="AW1066" s="14" t="s">
        <v>38</v>
      </c>
      <c r="AX1066" s="14" t="s">
        <v>77</v>
      </c>
      <c r="AY1066" s="257" t="s">
        <v>167</v>
      </c>
    </row>
    <row r="1067" s="13" customFormat="1">
      <c r="A1067" s="13"/>
      <c r="B1067" s="237"/>
      <c r="C1067" s="238"/>
      <c r="D1067" s="232" t="s">
        <v>181</v>
      </c>
      <c r="E1067" s="239" t="s">
        <v>40</v>
      </c>
      <c r="F1067" s="240" t="s">
        <v>1273</v>
      </c>
      <c r="G1067" s="238"/>
      <c r="H1067" s="239" t="s">
        <v>40</v>
      </c>
      <c r="I1067" s="241"/>
      <c r="J1067" s="238"/>
      <c r="K1067" s="238"/>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181</v>
      </c>
      <c r="AU1067" s="246" t="s">
        <v>87</v>
      </c>
      <c r="AV1067" s="13" t="s">
        <v>85</v>
      </c>
      <c r="AW1067" s="13" t="s">
        <v>38</v>
      </c>
      <c r="AX1067" s="13" t="s">
        <v>77</v>
      </c>
      <c r="AY1067" s="246" t="s">
        <v>167</v>
      </c>
    </row>
    <row r="1068" s="13" customFormat="1">
      <c r="A1068" s="13"/>
      <c r="B1068" s="237"/>
      <c r="C1068" s="238"/>
      <c r="D1068" s="232" t="s">
        <v>181</v>
      </c>
      <c r="E1068" s="239" t="s">
        <v>40</v>
      </c>
      <c r="F1068" s="240" t="s">
        <v>203</v>
      </c>
      <c r="G1068" s="238"/>
      <c r="H1068" s="239" t="s">
        <v>40</v>
      </c>
      <c r="I1068" s="241"/>
      <c r="J1068" s="238"/>
      <c r="K1068" s="238"/>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181</v>
      </c>
      <c r="AU1068" s="246" t="s">
        <v>87</v>
      </c>
      <c r="AV1068" s="13" t="s">
        <v>85</v>
      </c>
      <c r="AW1068" s="13" t="s">
        <v>38</v>
      </c>
      <c r="AX1068" s="13" t="s">
        <v>77</v>
      </c>
      <c r="AY1068" s="246" t="s">
        <v>167</v>
      </c>
    </row>
    <row r="1069" s="14" customFormat="1">
      <c r="A1069" s="14"/>
      <c r="B1069" s="247"/>
      <c r="C1069" s="248"/>
      <c r="D1069" s="232" t="s">
        <v>181</v>
      </c>
      <c r="E1069" s="249" t="s">
        <v>40</v>
      </c>
      <c r="F1069" s="250" t="s">
        <v>1313</v>
      </c>
      <c r="G1069" s="248"/>
      <c r="H1069" s="251">
        <v>14.443</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181</v>
      </c>
      <c r="AU1069" s="257" t="s">
        <v>87</v>
      </c>
      <c r="AV1069" s="14" t="s">
        <v>87</v>
      </c>
      <c r="AW1069" s="14" t="s">
        <v>38</v>
      </c>
      <c r="AX1069" s="14" t="s">
        <v>77</v>
      </c>
      <c r="AY1069" s="257" t="s">
        <v>167</v>
      </c>
    </row>
    <row r="1070" s="14" customFormat="1">
      <c r="A1070" s="14"/>
      <c r="B1070" s="247"/>
      <c r="C1070" s="248"/>
      <c r="D1070" s="232" t="s">
        <v>181</v>
      </c>
      <c r="E1070" s="249" t="s">
        <v>40</v>
      </c>
      <c r="F1070" s="250" t="s">
        <v>235</v>
      </c>
      <c r="G1070" s="248"/>
      <c r="H1070" s="251">
        <v>-4.7279999999999998</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181</v>
      </c>
      <c r="AU1070" s="257" t="s">
        <v>87</v>
      </c>
      <c r="AV1070" s="14" t="s">
        <v>87</v>
      </c>
      <c r="AW1070" s="14" t="s">
        <v>38</v>
      </c>
      <c r="AX1070" s="14" t="s">
        <v>77</v>
      </c>
      <c r="AY1070" s="257" t="s">
        <v>167</v>
      </c>
    </row>
    <row r="1071" s="14" customFormat="1">
      <c r="A1071" s="14"/>
      <c r="B1071" s="247"/>
      <c r="C1071" s="248"/>
      <c r="D1071" s="232" t="s">
        <v>181</v>
      </c>
      <c r="E1071" s="249" t="s">
        <v>40</v>
      </c>
      <c r="F1071" s="250" t="s">
        <v>236</v>
      </c>
      <c r="G1071" s="248"/>
      <c r="H1071" s="251">
        <v>-1.1819999999999999</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181</v>
      </c>
      <c r="AU1071" s="257" t="s">
        <v>87</v>
      </c>
      <c r="AV1071" s="14" t="s">
        <v>87</v>
      </c>
      <c r="AW1071" s="14" t="s">
        <v>38</v>
      </c>
      <c r="AX1071" s="14" t="s">
        <v>77</v>
      </c>
      <c r="AY1071" s="257" t="s">
        <v>167</v>
      </c>
    </row>
    <row r="1072" s="13" customFormat="1">
      <c r="A1072" s="13"/>
      <c r="B1072" s="237"/>
      <c r="C1072" s="238"/>
      <c r="D1072" s="232" t="s">
        <v>181</v>
      </c>
      <c r="E1072" s="239" t="s">
        <v>40</v>
      </c>
      <c r="F1072" s="240" t="s">
        <v>206</v>
      </c>
      <c r="G1072" s="238"/>
      <c r="H1072" s="239" t="s">
        <v>40</v>
      </c>
      <c r="I1072" s="241"/>
      <c r="J1072" s="238"/>
      <c r="K1072" s="238"/>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181</v>
      </c>
      <c r="AU1072" s="246" t="s">
        <v>87</v>
      </c>
      <c r="AV1072" s="13" t="s">
        <v>85</v>
      </c>
      <c r="AW1072" s="13" t="s">
        <v>38</v>
      </c>
      <c r="AX1072" s="13" t="s">
        <v>77</v>
      </c>
      <c r="AY1072" s="246" t="s">
        <v>167</v>
      </c>
    </row>
    <row r="1073" s="14" customFormat="1">
      <c r="A1073" s="14"/>
      <c r="B1073" s="247"/>
      <c r="C1073" s="248"/>
      <c r="D1073" s="232" t="s">
        <v>181</v>
      </c>
      <c r="E1073" s="249" t="s">
        <v>40</v>
      </c>
      <c r="F1073" s="250" t="s">
        <v>1314</v>
      </c>
      <c r="G1073" s="248"/>
      <c r="H1073" s="251">
        <v>15.9</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181</v>
      </c>
      <c r="AU1073" s="257" t="s">
        <v>87</v>
      </c>
      <c r="AV1073" s="14" t="s">
        <v>87</v>
      </c>
      <c r="AW1073" s="14" t="s">
        <v>38</v>
      </c>
      <c r="AX1073" s="14" t="s">
        <v>77</v>
      </c>
      <c r="AY1073" s="257" t="s">
        <v>167</v>
      </c>
    </row>
    <row r="1074" s="14" customFormat="1">
      <c r="A1074" s="14"/>
      <c r="B1074" s="247"/>
      <c r="C1074" s="248"/>
      <c r="D1074" s="232" t="s">
        <v>181</v>
      </c>
      <c r="E1074" s="249" t="s">
        <v>40</v>
      </c>
      <c r="F1074" s="250" t="s">
        <v>236</v>
      </c>
      <c r="G1074" s="248"/>
      <c r="H1074" s="251">
        <v>-1.1819999999999999</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181</v>
      </c>
      <c r="AU1074" s="257" t="s">
        <v>87</v>
      </c>
      <c r="AV1074" s="14" t="s">
        <v>87</v>
      </c>
      <c r="AW1074" s="14" t="s">
        <v>38</v>
      </c>
      <c r="AX1074" s="14" t="s">
        <v>77</v>
      </c>
      <c r="AY1074" s="257" t="s">
        <v>167</v>
      </c>
    </row>
    <row r="1075" s="13" customFormat="1">
      <c r="A1075" s="13"/>
      <c r="B1075" s="237"/>
      <c r="C1075" s="238"/>
      <c r="D1075" s="232" t="s">
        <v>181</v>
      </c>
      <c r="E1075" s="239" t="s">
        <v>40</v>
      </c>
      <c r="F1075" s="240" t="s">
        <v>208</v>
      </c>
      <c r="G1075" s="238"/>
      <c r="H1075" s="239" t="s">
        <v>40</v>
      </c>
      <c r="I1075" s="241"/>
      <c r="J1075" s="238"/>
      <c r="K1075" s="238"/>
      <c r="L1075" s="242"/>
      <c r="M1075" s="243"/>
      <c r="N1075" s="244"/>
      <c r="O1075" s="244"/>
      <c r="P1075" s="244"/>
      <c r="Q1075" s="244"/>
      <c r="R1075" s="244"/>
      <c r="S1075" s="244"/>
      <c r="T1075" s="245"/>
      <c r="U1075" s="13"/>
      <c r="V1075" s="13"/>
      <c r="W1075" s="13"/>
      <c r="X1075" s="13"/>
      <c r="Y1075" s="13"/>
      <c r="Z1075" s="13"/>
      <c r="AA1075" s="13"/>
      <c r="AB1075" s="13"/>
      <c r="AC1075" s="13"/>
      <c r="AD1075" s="13"/>
      <c r="AE1075" s="13"/>
      <c r="AT1075" s="246" t="s">
        <v>181</v>
      </c>
      <c r="AU1075" s="246" t="s">
        <v>87</v>
      </c>
      <c r="AV1075" s="13" t="s">
        <v>85</v>
      </c>
      <c r="AW1075" s="13" t="s">
        <v>38</v>
      </c>
      <c r="AX1075" s="13" t="s">
        <v>77</v>
      </c>
      <c r="AY1075" s="246" t="s">
        <v>167</v>
      </c>
    </row>
    <row r="1076" s="14" customFormat="1">
      <c r="A1076" s="14"/>
      <c r="B1076" s="247"/>
      <c r="C1076" s="248"/>
      <c r="D1076" s="232" t="s">
        <v>181</v>
      </c>
      <c r="E1076" s="249" t="s">
        <v>40</v>
      </c>
      <c r="F1076" s="250" t="s">
        <v>1315</v>
      </c>
      <c r="G1076" s="248"/>
      <c r="H1076" s="251">
        <v>39.697000000000003</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181</v>
      </c>
      <c r="AU1076" s="257" t="s">
        <v>87</v>
      </c>
      <c r="AV1076" s="14" t="s">
        <v>87</v>
      </c>
      <c r="AW1076" s="14" t="s">
        <v>38</v>
      </c>
      <c r="AX1076" s="14" t="s">
        <v>77</v>
      </c>
      <c r="AY1076" s="257" t="s">
        <v>167</v>
      </c>
    </row>
    <row r="1077" s="14" customFormat="1">
      <c r="A1077" s="14"/>
      <c r="B1077" s="247"/>
      <c r="C1077" s="248"/>
      <c r="D1077" s="232" t="s">
        <v>181</v>
      </c>
      <c r="E1077" s="249" t="s">
        <v>40</v>
      </c>
      <c r="F1077" s="250" t="s">
        <v>239</v>
      </c>
      <c r="G1077" s="248"/>
      <c r="H1077" s="251">
        <v>-1.5760000000000001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181</v>
      </c>
      <c r="AU1077" s="257" t="s">
        <v>87</v>
      </c>
      <c r="AV1077" s="14" t="s">
        <v>87</v>
      </c>
      <c r="AW1077" s="14" t="s">
        <v>38</v>
      </c>
      <c r="AX1077" s="14" t="s">
        <v>77</v>
      </c>
      <c r="AY1077" s="257" t="s">
        <v>167</v>
      </c>
    </row>
    <row r="1078" s="14" customFormat="1">
      <c r="A1078" s="14"/>
      <c r="B1078" s="247"/>
      <c r="C1078" s="248"/>
      <c r="D1078" s="232" t="s">
        <v>181</v>
      </c>
      <c r="E1078" s="249" t="s">
        <v>40</v>
      </c>
      <c r="F1078" s="250" t="s">
        <v>240</v>
      </c>
      <c r="G1078" s="248"/>
      <c r="H1078" s="251">
        <v>-2.093</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181</v>
      </c>
      <c r="AU1078" s="257" t="s">
        <v>87</v>
      </c>
      <c r="AV1078" s="14" t="s">
        <v>87</v>
      </c>
      <c r="AW1078" s="14" t="s">
        <v>38</v>
      </c>
      <c r="AX1078" s="14" t="s">
        <v>77</v>
      </c>
      <c r="AY1078" s="257" t="s">
        <v>167</v>
      </c>
    </row>
    <row r="1079" s="14" customFormat="1">
      <c r="A1079" s="14"/>
      <c r="B1079" s="247"/>
      <c r="C1079" s="248"/>
      <c r="D1079" s="232" t="s">
        <v>181</v>
      </c>
      <c r="E1079" s="249" t="s">
        <v>40</v>
      </c>
      <c r="F1079" s="250" t="s">
        <v>241</v>
      </c>
      <c r="G1079" s="248"/>
      <c r="H1079" s="251">
        <v>1.74</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181</v>
      </c>
      <c r="AU1079" s="257" t="s">
        <v>87</v>
      </c>
      <c r="AV1079" s="14" t="s">
        <v>87</v>
      </c>
      <c r="AW1079" s="14" t="s">
        <v>38</v>
      </c>
      <c r="AX1079" s="14" t="s">
        <v>77</v>
      </c>
      <c r="AY1079" s="257" t="s">
        <v>167</v>
      </c>
    </row>
    <row r="1080" s="13" customFormat="1">
      <c r="A1080" s="13"/>
      <c r="B1080" s="237"/>
      <c r="C1080" s="238"/>
      <c r="D1080" s="232" t="s">
        <v>181</v>
      </c>
      <c r="E1080" s="239" t="s">
        <v>40</v>
      </c>
      <c r="F1080" s="240" t="s">
        <v>210</v>
      </c>
      <c r="G1080" s="238"/>
      <c r="H1080" s="239" t="s">
        <v>40</v>
      </c>
      <c r="I1080" s="241"/>
      <c r="J1080" s="238"/>
      <c r="K1080" s="238"/>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181</v>
      </c>
      <c r="AU1080" s="246" t="s">
        <v>87</v>
      </c>
      <c r="AV1080" s="13" t="s">
        <v>85</v>
      </c>
      <c r="AW1080" s="13" t="s">
        <v>38</v>
      </c>
      <c r="AX1080" s="13" t="s">
        <v>77</v>
      </c>
      <c r="AY1080" s="246" t="s">
        <v>167</v>
      </c>
    </row>
    <row r="1081" s="14" customFormat="1">
      <c r="A1081" s="14"/>
      <c r="B1081" s="247"/>
      <c r="C1081" s="248"/>
      <c r="D1081" s="232" t="s">
        <v>181</v>
      </c>
      <c r="E1081" s="249" t="s">
        <v>40</v>
      </c>
      <c r="F1081" s="250" t="s">
        <v>1316</v>
      </c>
      <c r="G1081" s="248"/>
      <c r="H1081" s="251">
        <v>30.739999999999998</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181</v>
      </c>
      <c r="AU1081" s="257" t="s">
        <v>87</v>
      </c>
      <c r="AV1081" s="14" t="s">
        <v>87</v>
      </c>
      <c r="AW1081" s="14" t="s">
        <v>38</v>
      </c>
      <c r="AX1081" s="14" t="s">
        <v>77</v>
      </c>
      <c r="AY1081" s="257" t="s">
        <v>167</v>
      </c>
    </row>
    <row r="1082" s="14" customFormat="1">
      <c r="A1082" s="14"/>
      <c r="B1082" s="247"/>
      <c r="C1082" s="248"/>
      <c r="D1082" s="232" t="s">
        <v>181</v>
      </c>
      <c r="E1082" s="249" t="s">
        <v>40</v>
      </c>
      <c r="F1082" s="250" t="s">
        <v>239</v>
      </c>
      <c r="G1082" s="248"/>
      <c r="H1082" s="251">
        <v>-1.5760000000000001</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181</v>
      </c>
      <c r="AU1082" s="257" t="s">
        <v>87</v>
      </c>
      <c r="AV1082" s="14" t="s">
        <v>87</v>
      </c>
      <c r="AW1082" s="14" t="s">
        <v>38</v>
      </c>
      <c r="AX1082" s="14" t="s">
        <v>77</v>
      </c>
      <c r="AY1082" s="257" t="s">
        <v>167</v>
      </c>
    </row>
    <row r="1083" s="14" customFormat="1">
      <c r="A1083" s="14"/>
      <c r="B1083" s="247"/>
      <c r="C1083" s="248"/>
      <c r="D1083" s="232" t="s">
        <v>181</v>
      </c>
      <c r="E1083" s="249" t="s">
        <v>40</v>
      </c>
      <c r="F1083" s="250" t="s">
        <v>243</v>
      </c>
      <c r="G1083" s="248"/>
      <c r="H1083" s="251">
        <v>-2.0249999999999999</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181</v>
      </c>
      <c r="AU1083" s="257" t="s">
        <v>87</v>
      </c>
      <c r="AV1083" s="14" t="s">
        <v>87</v>
      </c>
      <c r="AW1083" s="14" t="s">
        <v>38</v>
      </c>
      <c r="AX1083" s="14" t="s">
        <v>77</v>
      </c>
      <c r="AY1083" s="257" t="s">
        <v>167</v>
      </c>
    </row>
    <row r="1084" s="14" customFormat="1">
      <c r="A1084" s="14"/>
      <c r="B1084" s="247"/>
      <c r="C1084" s="248"/>
      <c r="D1084" s="232" t="s">
        <v>181</v>
      </c>
      <c r="E1084" s="249" t="s">
        <v>40</v>
      </c>
      <c r="F1084" s="250" t="s">
        <v>241</v>
      </c>
      <c r="G1084" s="248"/>
      <c r="H1084" s="251">
        <v>1.74</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181</v>
      </c>
      <c r="AU1084" s="257" t="s">
        <v>87</v>
      </c>
      <c r="AV1084" s="14" t="s">
        <v>87</v>
      </c>
      <c r="AW1084" s="14" t="s">
        <v>38</v>
      </c>
      <c r="AX1084" s="14" t="s">
        <v>77</v>
      </c>
      <c r="AY1084" s="257" t="s">
        <v>167</v>
      </c>
    </row>
    <row r="1085" s="15" customFormat="1">
      <c r="A1085" s="15"/>
      <c r="B1085" s="258"/>
      <c r="C1085" s="259"/>
      <c r="D1085" s="232" t="s">
        <v>181</v>
      </c>
      <c r="E1085" s="260" t="s">
        <v>40</v>
      </c>
      <c r="F1085" s="261" t="s">
        <v>184</v>
      </c>
      <c r="G1085" s="259"/>
      <c r="H1085" s="262">
        <v>116.818</v>
      </c>
      <c r="I1085" s="263"/>
      <c r="J1085" s="259"/>
      <c r="K1085" s="259"/>
      <c r="L1085" s="264"/>
      <c r="M1085" s="265"/>
      <c r="N1085" s="266"/>
      <c r="O1085" s="266"/>
      <c r="P1085" s="266"/>
      <c r="Q1085" s="266"/>
      <c r="R1085" s="266"/>
      <c r="S1085" s="266"/>
      <c r="T1085" s="267"/>
      <c r="U1085" s="15"/>
      <c r="V1085" s="15"/>
      <c r="W1085" s="15"/>
      <c r="X1085" s="15"/>
      <c r="Y1085" s="15"/>
      <c r="Z1085" s="15"/>
      <c r="AA1085" s="15"/>
      <c r="AB1085" s="15"/>
      <c r="AC1085" s="15"/>
      <c r="AD1085" s="15"/>
      <c r="AE1085" s="15"/>
      <c r="AT1085" s="268" t="s">
        <v>181</v>
      </c>
      <c r="AU1085" s="268" t="s">
        <v>87</v>
      </c>
      <c r="AV1085" s="15" t="s">
        <v>175</v>
      </c>
      <c r="AW1085" s="15" t="s">
        <v>38</v>
      </c>
      <c r="AX1085" s="15" t="s">
        <v>85</v>
      </c>
      <c r="AY1085" s="268" t="s">
        <v>167</v>
      </c>
    </row>
    <row r="1086" s="2" customFormat="1" ht="16.5" customHeight="1">
      <c r="A1086" s="39"/>
      <c r="B1086" s="40"/>
      <c r="C1086" s="219" t="s">
        <v>1295</v>
      </c>
      <c r="D1086" s="219" t="s">
        <v>170</v>
      </c>
      <c r="E1086" s="220" t="s">
        <v>1275</v>
      </c>
      <c r="F1086" s="221" t="s">
        <v>1276</v>
      </c>
      <c r="G1086" s="222" t="s">
        <v>173</v>
      </c>
      <c r="H1086" s="223">
        <v>116.818</v>
      </c>
      <c r="I1086" s="224"/>
      <c r="J1086" s="225">
        <f>ROUND(I1086*H1086,2)</f>
        <v>0</v>
      </c>
      <c r="K1086" s="221" t="s">
        <v>174</v>
      </c>
      <c r="L1086" s="45"/>
      <c r="M1086" s="226" t="s">
        <v>40</v>
      </c>
      <c r="N1086" s="227" t="s">
        <v>48</v>
      </c>
      <c r="O1086" s="85"/>
      <c r="P1086" s="228">
        <f>O1086*H1086</f>
        <v>0</v>
      </c>
      <c r="Q1086" s="228">
        <v>0.001</v>
      </c>
      <c r="R1086" s="228">
        <f>Q1086*H1086</f>
        <v>0.11681800000000001</v>
      </c>
      <c r="S1086" s="228">
        <v>0.00031</v>
      </c>
      <c r="T1086" s="229">
        <f>S1086*H1086</f>
        <v>0.036213580000000002</v>
      </c>
      <c r="U1086" s="39"/>
      <c r="V1086" s="39"/>
      <c r="W1086" s="39"/>
      <c r="X1086" s="39"/>
      <c r="Y1086" s="39"/>
      <c r="Z1086" s="39"/>
      <c r="AA1086" s="39"/>
      <c r="AB1086" s="39"/>
      <c r="AC1086" s="39"/>
      <c r="AD1086" s="39"/>
      <c r="AE1086" s="39"/>
      <c r="AR1086" s="230" t="s">
        <v>301</v>
      </c>
      <c r="AT1086" s="230" t="s">
        <v>170</v>
      </c>
      <c r="AU1086" s="230" t="s">
        <v>87</v>
      </c>
      <c r="AY1086" s="18" t="s">
        <v>167</v>
      </c>
      <c r="BE1086" s="231">
        <f>IF(N1086="základní",J1086,0)</f>
        <v>0</v>
      </c>
      <c r="BF1086" s="231">
        <f>IF(N1086="snížená",J1086,0)</f>
        <v>0</v>
      </c>
      <c r="BG1086" s="231">
        <f>IF(N1086="zákl. přenesená",J1086,0)</f>
        <v>0</v>
      </c>
      <c r="BH1086" s="231">
        <f>IF(N1086="sníž. přenesená",J1086,0)</f>
        <v>0</v>
      </c>
      <c r="BI1086" s="231">
        <f>IF(N1086="nulová",J1086,0)</f>
        <v>0</v>
      </c>
      <c r="BJ1086" s="18" t="s">
        <v>85</v>
      </c>
      <c r="BK1086" s="231">
        <f>ROUND(I1086*H1086,2)</f>
        <v>0</v>
      </c>
      <c r="BL1086" s="18" t="s">
        <v>301</v>
      </c>
      <c r="BM1086" s="230" t="s">
        <v>1277</v>
      </c>
    </row>
    <row r="1087" s="2" customFormat="1">
      <c r="A1087" s="39"/>
      <c r="B1087" s="40"/>
      <c r="C1087" s="41"/>
      <c r="D1087" s="232" t="s">
        <v>177</v>
      </c>
      <c r="E1087" s="41"/>
      <c r="F1087" s="233" t="s">
        <v>1278</v>
      </c>
      <c r="G1087" s="41"/>
      <c r="H1087" s="41"/>
      <c r="I1087" s="137"/>
      <c r="J1087" s="41"/>
      <c r="K1087" s="41"/>
      <c r="L1087" s="45"/>
      <c r="M1087" s="234"/>
      <c r="N1087" s="235"/>
      <c r="O1087" s="85"/>
      <c r="P1087" s="85"/>
      <c r="Q1087" s="85"/>
      <c r="R1087" s="85"/>
      <c r="S1087" s="85"/>
      <c r="T1087" s="86"/>
      <c r="U1087" s="39"/>
      <c r="V1087" s="39"/>
      <c r="W1087" s="39"/>
      <c r="X1087" s="39"/>
      <c r="Y1087" s="39"/>
      <c r="Z1087" s="39"/>
      <c r="AA1087" s="39"/>
      <c r="AB1087" s="39"/>
      <c r="AC1087" s="39"/>
      <c r="AD1087" s="39"/>
      <c r="AE1087" s="39"/>
      <c r="AT1087" s="18" t="s">
        <v>177</v>
      </c>
      <c r="AU1087" s="18" t="s">
        <v>87</v>
      </c>
    </row>
    <row r="1088" s="2" customFormat="1">
      <c r="A1088" s="39"/>
      <c r="B1088" s="40"/>
      <c r="C1088" s="41"/>
      <c r="D1088" s="232" t="s">
        <v>179</v>
      </c>
      <c r="E1088" s="41"/>
      <c r="F1088" s="236" t="s">
        <v>1279</v>
      </c>
      <c r="G1088" s="41"/>
      <c r="H1088" s="41"/>
      <c r="I1088" s="137"/>
      <c r="J1088" s="41"/>
      <c r="K1088" s="41"/>
      <c r="L1088" s="45"/>
      <c r="M1088" s="234"/>
      <c r="N1088" s="235"/>
      <c r="O1088" s="85"/>
      <c r="P1088" s="85"/>
      <c r="Q1088" s="85"/>
      <c r="R1088" s="85"/>
      <c r="S1088" s="85"/>
      <c r="T1088" s="86"/>
      <c r="U1088" s="39"/>
      <c r="V1088" s="39"/>
      <c r="W1088" s="39"/>
      <c r="X1088" s="39"/>
      <c r="Y1088" s="39"/>
      <c r="Z1088" s="39"/>
      <c r="AA1088" s="39"/>
      <c r="AB1088" s="39"/>
      <c r="AC1088" s="39"/>
      <c r="AD1088" s="39"/>
      <c r="AE1088" s="39"/>
      <c r="AT1088" s="18" t="s">
        <v>179</v>
      </c>
      <c r="AU1088" s="18" t="s">
        <v>87</v>
      </c>
    </row>
    <row r="1089" s="13" customFormat="1">
      <c r="A1089" s="13"/>
      <c r="B1089" s="237"/>
      <c r="C1089" s="238"/>
      <c r="D1089" s="232" t="s">
        <v>181</v>
      </c>
      <c r="E1089" s="239" t="s">
        <v>40</v>
      </c>
      <c r="F1089" s="240" t="s">
        <v>1272</v>
      </c>
      <c r="G1089" s="238"/>
      <c r="H1089" s="239" t="s">
        <v>40</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181</v>
      </c>
      <c r="AU1089" s="246" t="s">
        <v>87</v>
      </c>
      <c r="AV1089" s="13" t="s">
        <v>85</v>
      </c>
      <c r="AW1089" s="13" t="s">
        <v>38</v>
      </c>
      <c r="AX1089" s="13" t="s">
        <v>77</v>
      </c>
      <c r="AY1089" s="246" t="s">
        <v>167</v>
      </c>
    </row>
    <row r="1090" s="13" customFormat="1">
      <c r="A1090" s="13"/>
      <c r="B1090" s="237"/>
      <c r="C1090" s="238"/>
      <c r="D1090" s="232" t="s">
        <v>181</v>
      </c>
      <c r="E1090" s="239" t="s">
        <v>40</v>
      </c>
      <c r="F1090" s="240" t="s">
        <v>203</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181</v>
      </c>
      <c r="AU1090" s="246" t="s">
        <v>87</v>
      </c>
      <c r="AV1090" s="13" t="s">
        <v>85</v>
      </c>
      <c r="AW1090" s="13" t="s">
        <v>38</v>
      </c>
      <c r="AX1090" s="13" t="s">
        <v>77</v>
      </c>
      <c r="AY1090" s="246" t="s">
        <v>167</v>
      </c>
    </row>
    <row r="1091" s="14" customFormat="1">
      <c r="A1091" s="14"/>
      <c r="B1091" s="247"/>
      <c r="C1091" s="248"/>
      <c r="D1091" s="232" t="s">
        <v>181</v>
      </c>
      <c r="E1091" s="249" t="s">
        <v>40</v>
      </c>
      <c r="F1091" s="250" t="s">
        <v>373</v>
      </c>
      <c r="G1091" s="248"/>
      <c r="H1091" s="251">
        <v>2.403</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181</v>
      </c>
      <c r="AU1091" s="257" t="s">
        <v>87</v>
      </c>
      <c r="AV1091" s="14" t="s">
        <v>87</v>
      </c>
      <c r="AW1091" s="14" t="s">
        <v>38</v>
      </c>
      <c r="AX1091" s="14" t="s">
        <v>77</v>
      </c>
      <c r="AY1091" s="257" t="s">
        <v>167</v>
      </c>
    </row>
    <row r="1092" s="14" customFormat="1">
      <c r="A1092" s="14"/>
      <c r="B1092" s="247"/>
      <c r="C1092" s="248"/>
      <c r="D1092" s="232" t="s">
        <v>181</v>
      </c>
      <c r="E1092" s="249" t="s">
        <v>40</v>
      </c>
      <c r="F1092" s="250" t="s">
        <v>205</v>
      </c>
      <c r="G1092" s="248"/>
      <c r="H1092" s="251">
        <v>0.40000000000000002</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181</v>
      </c>
      <c r="AU1092" s="257" t="s">
        <v>87</v>
      </c>
      <c r="AV1092" s="14" t="s">
        <v>87</v>
      </c>
      <c r="AW1092" s="14" t="s">
        <v>38</v>
      </c>
      <c r="AX1092" s="14" t="s">
        <v>77</v>
      </c>
      <c r="AY1092" s="257" t="s">
        <v>167</v>
      </c>
    </row>
    <row r="1093" s="13" customFormat="1">
      <c r="A1093" s="13"/>
      <c r="B1093" s="237"/>
      <c r="C1093" s="238"/>
      <c r="D1093" s="232" t="s">
        <v>181</v>
      </c>
      <c r="E1093" s="239" t="s">
        <v>40</v>
      </c>
      <c r="F1093" s="240" t="s">
        <v>206</v>
      </c>
      <c r="G1093" s="238"/>
      <c r="H1093" s="239" t="s">
        <v>40</v>
      </c>
      <c r="I1093" s="241"/>
      <c r="J1093" s="238"/>
      <c r="K1093" s="238"/>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181</v>
      </c>
      <c r="AU1093" s="246" t="s">
        <v>87</v>
      </c>
      <c r="AV1093" s="13" t="s">
        <v>85</v>
      </c>
      <c r="AW1093" s="13" t="s">
        <v>38</v>
      </c>
      <c r="AX1093" s="13" t="s">
        <v>77</v>
      </c>
      <c r="AY1093" s="246" t="s">
        <v>167</v>
      </c>
    </row>
    <row r="1094" s="14" customFormat="1">
      <c r="A1094" s="14"/>
      <c r="B1094" s="247"/>
      <c r="C1094" s="248"/>
      <c r="D1094" s="232" t="s">
        <v>181</v>
      </c>
      <c r="E1094" s="249" t="s">
        <v>40</v>
      </c>
      <c r="F1094" s="250" t="s">
        <v>374</v>
      </c>
      <c r="G1094" s="248"/>
      <c r="H1094" s="251">
        <v>2.2480000000000002</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181</v>
      </c>
      <c r="AU1094" s="257" t="s">
        <v>87</v>
      </c>
      <c r="AV1094" s="14" t="s">
        <v>87</v>
      </c>
      <c r="AW1094" s="14" t="s">
        <v>38</v>
      </c>
      <c r="AX1094" s="14" t="s">
        <v>77</v>
      </c>
      <c r="AY1094" s="257" t="s">
        <v>167</v>
      </c>
    </row>
    <row r="1095" s="13" customFormat="1">
      <c r="A1095" s="13"/>
      <c r="B1095" s="237"/>
      <c r="C1095" s="238"/>
      <c r="D1095" s="232" t="s">
        <v>181</v>
      </c>
      <c r="E1095" s="239" t="s">
        <v>40</v>
      </c>
      <c r="F1095" s="240" t="s">
        <v>208</v>
      </c>
      <c r="G1095" s="238"/>
      <c r="H1095" s="239" t="s">
        <v>40</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181</v>
      </c>
      <c r="AU1095" s="246" t="s">
        <v>87</v>
      </c>
      <c r="AV1095" s="13" t="s">
        <v>85</v>
      </c>
      <c r="AW1095" s="13" t="s">
        <v>38</v>
      </c>
      <c r="AX1095" s="13" t="s">
        <v>77</v>
      </c>
      <c r="AY1095" s="246" t="s">
        <v>167</v>
      </c>
    </row>
    <row r="1096" s="14" customFormat="1">
      <c r="A1096" s="14"/>
      <c r="B1096" s="247"/>
      <c r="C1096" s="248"/>
      <c r="D1096" s="232" t="s">
        <v>181</v>
      </c>
      <c r="E1096" s="249" t="s">
        <v>40</v>
      </c>
      <c r="F1096" s="250" t="s">
        <v>1311</v>
      </c>
      <c r="G1096" s="248"/>
      <c r="H1096" s="251">
        <v>13.612</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181</v>
      </c>
      <c r="AU1096" s="257" t="s">
        <v>87</v>
      </c>
      <c r="AV1096" s="14" t="s">
        <v>87</v>
      </c>
      <c r="AW1096" s="14" t="s">
        <v>38</v>
      </c>
      <c r="AX1096" s="14" t="s">
        <v>77</v>
      </c>
      <c r="AY1096" s="257" t="s">
        <v>167</v>
      </c>
    </row>
    <row r="1097" s="13" customFormat="1">
      <c r="A1097" s="13"/>
      <c r="B1097" s="237"/>
      <c r="C1097" s="238"/>
      <c r="D1097" s="232" t="s">
        <v>181</v>
      </c>
      <c r="E1097" s="239" t="s">
        <v>40</v>
      </c>
      <c r="F1097" s="240" t="s">
        <v>210</v>
      </c>
      <c r="G1097" s="238"/>
      <c r="H1097" s="239" t="s">
        <v>40</v>
      </c>
      <c r="I1097" s="241"/>
      <c r="J1097" s="238"/>
      <c r="K1097" s="238"/>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181</v>
      </c>
      <c r="AU1097" s="246" t="s">
        <v>87</v>
      </c>
      <c r="AV1097" s="13" t="s">
        <v>85</v>
      </c>
      <c r="AW1097" s="13" t="s">
        <v>38</v>
      </c>
      <c r="AX1097" s="13" t="s">
        <v>77</v>
      </c>
      <c r="AY1097" s="246" t="s">
        <v>167</v>
      </c>
    </row>
    <row r="1098" s="14" customFormat="1">
      <c r="A1098" s="14"/>
      <c r="B1098" s="247"/>
      <c r="C1098" s="248"/>
      <c r="D1098" s="232" t="s">
        <v>181</v>
      </c>
      <c r="E1098" s="249" t="s">
        <v>40</v>
      </c>
      <c r="F1098" s="250" t="s">
        <v>1312</v>
      </c>
      <c r="G1098" s="248"/>
      <c r="H1098" s="251">
        <v>8.2569999999999997</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181</v>
      </c>
      <c r="AU1098" s="257" t="s">
        <v>87</v>
      </c>
      <c r="AV1098" s="14" t="s">
        <v>87</v>
      </c>
      <c r="AW1098" s="14" t="s">
        <v>38</v>
      </c>
      <c r="AX1098" s="14" t="s">
        <v>77</v>
      </c>
      <c r="AY1098" s="257" t="s">
        <v>167</v>
      </c>
    </row>
    <row r="1099" s="13" customFormat="1">
      <c r="A1099" s="13"/>
      <c r="B1099" s="237"/>
      <c r="C1099" s="238"/>
      <c r="D1099" s="232" t="s">
        <v>181</v>
      </c>
      <c r="E1099" s="239" t="s">
        <v>40</v>
      </c>
      <c r="F1099" s="240" t="s">
        <v>1273</v>
      </c>
      <c r="G1099" s="238"/>
      <c r="H1099" s="239" t="s">
        <v>40</v>
      </c>
      <c r="I1099" s="241"/>
      <c r="J1099" s="238"/>
      <c r="K1099" s="238"/>
      <c r="L1099" s="242"/>
      <c r="M1099" s="243"/>
      <c r="N1099" s="244"/>
      <c r="O1099" s="244"/>
      <c r="P1099" s="244"/>
      <c r="Q1099" s="244"/>
      <c r="R1099" s="244"/>
      <c r="S1099" s="244"/>
      <c r="T1099" s="245"/>
      <c r="U1099" s="13"/>
      <c r="V1099" s="13"/>
      <c r="W1099" s="13"/>
      <c r="X1099" s="13"/>
      <c r="Y1099" s="13"/>
      <c r="Z1099" s="13"/>
      <c r="AA1099" s="13"/>
      <c r="AB1099" s="13"/>
      <c r="AC1099" s="13"/>
      <c r="AD1099" s="13"/>
      <c r="AE1099" s="13"/>
      <c r="AT1099" s="246" t="s">
        <v>181</v>
      </c>
      <c r="AU1099" s="246" t="s">
        <v>87</v>
      </c>
      <c r="AV1099" s="13" t="s">
        <v>85</v>
      </c>
      <c r="AW1099" s="13" t="s">
        <v>38</v>
      </c>
      <c r="AX1099" s="13" t="s">
        <v>77</v>
      </c>
      <c r="AY1099" s="246" t="s">
        <v>167</v>
      </c>
    </row>
    <row r="1100" s="13" customFormat="1">
      <c r="A1100" s="13"/>
      <c r="B1100" s="237"/>
      <c r="C1100" s="238"/>
      <c r="D1100" s="232" t="s">
        <v>181</v>
      </c>
      <c r="E1100" s="239" t="s">
        <v>40</v>
      </c>
      <c r="F1100" s="240" t="s">
        <v>203</v>
      </c>
      <c r="G1100" s="238"/>
      <c r="H1100" s="239" t="s">
        <v>40</v>
      </c>
      <c r="I1100" s="241"/>
      <c r="J1100" s="238"/>
      <c r="K1100" s="238"/>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181</v>
      </c>
      <c r="AU1100" s="246" t="s">
        <v>87</v>
      </c>
      <c r="AV1100" s="13" t="s">
        <v>85</v>
      </c>
      <c r="AW1100" s="13" t="s">
        <v>38</v>
      </c>
      <c r="AX1100" s="13" t="s">
        <v>77</v>
      </c>
      <c r="AY1100" s="246" t="s">
        <v>167</v>
      </c>
    </row>
    <row r="1101" s="14" customFormat="1">
      <c r="A1101" s="14"/>
      <c r="B1101" s="247"/>
      <c r="C1101" s="248"/>
      <c r="D1101" s="232" t="s">
        <v>181</v>
      </c>
      <c r="E1101" s="249" t="s">
        <v>40</v>
      </c>
      <c r="F1101" s="250" t="s">
        <v>1313</v>
      </c>
      <c r="G1101" s="248"/>
      <c r="H1101" s="251">
        <v>14.443</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181</v>
      </c>
      <c r="AU1101" s="257" t="s">
        <v>87</v>
      </c>
      <c r="AV1101" s="14" t="s">
        <v>87</v>
      </c>
      <c r="AW1101" s="14" t="s">
        <v>38</v>
      </c>
      <c r="AX1101" s="14" t="s">
        <v>77</v>
      </c>
      <c r="AY1101" s="257" t="s">
        <v>167</v>
      </c>
    </row>
    <row r="1102" s="14" customFormat="1">
      <c r="A1102" s="14"/>
      <c r="B1102" s="247"/>
      <c r="C1102" s="248"/>
      <c r="D1102" s="232" t="s">
        <v>181</v>
      </c>
      <c r="E1102" s="249" t="s">
        <v>40</v>
      </c>
      <c r="F1102" s="250" t="s">
        <v>235</v>
      </c>
      <c r="G1102" s="248"/>
      <c r="H1102" s="251">
        <v>-4.7279999999999998</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181</v>
      </c>
      <c r="AU1102" s="257" t="s">
        <v>87</v>
      </c>
      <c r="AV1102" s="14" t="s">
        <v>87</v>
      </c>
      <c r="AW1102" s="14" t="s">
        <v>38</v>
      </c>
      <c r="AX1102" s="14" t="s">
        <v>77</v>
      </c>
      <c r="AY1102" s="257" t="s">
        <v>167</v>
      </c>
    </row>
    <row r="1103" s="14" customFormat="1">
      <c r="A1103" s="14"/>
      <c r="B1103" s="247"/>
      <c r="C1103" s="248"/>
      <c r="D1103" s="232" t="s">
        <v>181</v>
      </c>
      <c r="E1103" s="249" t="s">
        <v>40</v>
      </c>
      <c r="F1103" s="250" t="s">
        <v>236</v>
      </c>
      <c r="G1103" s="248"/>
      <c r="H1103" s="251">
        <v>-1.1819999999999999</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181</v>
      </c>
      <c r="AU1103" s="257" t="s">
        <v>87</v>
      </c>
      <c r="AV1103" s="14" t="s">
        <v>87</v>
      </c>
      <c r="AW1103" s="14" t="s">
        <v>38</v>
      </c>
      <c r="AX1103" s="14" t="s">
        <v>77</v>
      </c>
      <c r="AY1103" s="257" t="s">
        <v>167</v>
      </c>
    </row>
    <row r="1104" s="13" customFormat="1">
      <c r="A1104" s="13"/>
      <c r="B1104" s="237"/>
      <c r="C1104" s="238"/>
      <c r="D1104" s="232" t="s">
        <v>181</v>
      </c>
      <c r="E1104" s="239" t="s">
        <v>40</v>
      </c>
      <c r="F1104" s="240" t="s">
        <v>206</v>
      </c>
      <c r="G1104" s="238"/>
      <c r="H1104" s="239" t="s">
        <v>40</v>
      </c>
      <c r="I1104" s="241"/>
      <c r="J1104" s="238"/>
      <c r="K1104" s="238"/>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181</v>
      </c>
      <c r="AU1104" s="246" t="s">
        <v>87</v>
      </c>
      <c r="AV1104" s="13" t="s">
        <v>85</v>
      </c>
      <c r="AW1104" s="13" t="s">
        <v>38</v>
      </c>
      <c r="AX1104" s="13" t="s">
        <v>77</v>
      </c>
      <c r="AY1104" s="246" t="s">
        <v>167</v>
      </c>
    </row>
    <row r="1105" s="14" customFormat="1">
      <c r="A1105" s="14"/>
      <c r="B1105" s="247"/>
      <c r="C1105" s="248"/>
      <c r="D1105" s="232" t="s">
        <v>181</v>
      </c>
      <c r="E1105" s="249" t="s">
        <v>40</v>
      </c>
      <c r="F1105" s="250" t="s">
        <v>1314</v>
      </c>
      <c r="G1105" s="248"/>
      <c r="H1105" s="251">
        <v>15.9</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181</v>
      </c>
      <c r="AU1105" s="257" t="s">
        <v>87</v>
      </c>
      <c r="AV1105" s="14" t="s">
        <v>87</v>
      </c>
      <c r="AW1105" s="14" t="s">
        <v>38</v>
      </c>
      <c r="AX1105" s="14" t="s">
        <v>77</v>
      </c>
      <c r="AY1105" s="257" t="s">
        <v>167</v>
      </c>
    </row>
    <row r="1106" s="14" customFormat="1">
      <c r="A1106" s="14"/>
      <c r="B1106" s="247"/>
      <c r="C1106" s="248"/>
      <c r="D1106" s="232" t="s">
        <v>181</v>
      </c>
      <c r="E1106" s="249" t="s">
        <v>40</v>
      </c>
      <c r="F1106" s="250" t="s">
        <v>236</v>
      </c>
      <c r="G1106" s="248"/>
      <c r="H1106" s="251">
        <v>-1.1819999999999999</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181</v>
      </c>
      <c r="AU1106" s="257" t="s">
        <v>87</v>
      </c>
      <c r="AV1106" s="14" t="s">
        <v>87</v>
      </c>
      <c r="AW1106" s="14" t="s">
        <v>38</v>
      </c>
      <c r="AX1106" s="14" t="s">
        <v>77</v>
      </c>
      <c r="AY1106" s="257" t="s">
        <v>167</v>
      </c>
    </row>
    <row r="1107" s="13" customFormat="1">
      <c r="A1107" s="13"/>
      <c r="B1107" s="237"/>
      <c r="C1107" s="238"/>
      <c r="D1107" s="232" t="s">
        <v>181</v>
      </c>
      <c r="E1107" s="239" t="s">
        <v>40</v>
      </c>
      <c r="F1107" s="240" t="s">
        <v>208</v>
      </c>
      <c r="G1107" s="238"/>
      <c r="H1107" s="239" t="s">
        <v>40</v>
      </c>
      <c r="I1107" s="241"/>
      <c r="J1107" s="238"/>
      <c r="K1107" s="238"/>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181</v>
      </c>
      <c r="AU1107" s="246" t="s">
        <v>87</v>
      </c>
      <c r="AV1107" s="13" t="s">
        <v>85</v>
      </c>
      <c r="AW1107" s="13" t="s">
        <v>38</v>
      </c>
      <c r="AX1107" s="13" t="s">
        <v>77</v>
      </c>
      <c r="AY1107" s="246" t="s">
        <v>167</v>
      </c>
    </row>
    <row r="1108" s="14" customFormat="1">
      <c r="A1108" s="14"/>
      <c r="B1108" s="247"/>
      <c r="C1108" s="248"/>
      <c r="D1108" s="232" t="s">
        <v>181</v>
      </c>
      <c r="E1108" s="249" t="s">
        <v>40</v>
      </c>
      <c r="F1108" s="250" t="s">
        <v>1315</v>
      </c>
      <c r="G1108" s="248"/>
      <c r="H1108" s="251">
        <v>39.697000000000003</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181</v>
      </c>
      <c r="AU1108" s="257" t="s">
        <v>87</v>
      </c>
      <c r="AV1108" s="14" t="s">
        <v>87</v>
      </c>
      <c r="AW1108" s="14" t="s">
        <v>38</v>
      </c>
      <c r="AX1108" s="14" t="s">
        <v>77</v>
      </c>
      <c r="AY1108" s="257" t="s">
        <v>167</v>
      </c>
    </row>
    <row r="1109" s="14" customFormat="1">
      <c r="A1109" s="14"/>
      <c r="B1109" s="247"/>
      <c r="C1109" s="248"/>
      <c r="D1109" s="232" t="s">
        <v>181</v>
      </c>
      <c r="E1109" s="249" t="s">
        <v>40</v>
      </c>
      <c r="F1109" s="250" t="s">
        <v>239</v>
      </c>
      <c r="G1109" s="248"/>
      <c r="H1109" s="251">
        <v>-1.5760000000000001</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181</v>
      </c>
      <c r="AU1109" s="257" t="s">
        <v>87</v>
      </c>
      <c r="AV1109" s="14" t="s">
        <v>87</v>
      </c>
      <c r="AW1109" s="14" t="s">
        <v>38</v>
      </c>
      <c r="AX1109" s="14" t="s">
        <v>77</v>
      </c>
      <c r="AY1109" s="257" t="s">
        <v>167</v>
      </c>
    </row>
    <row r="1110" s="14" customFormat="1">
      <c r="A1110" s="14"/>
      <c r="B1110" s="247"/>
      <c r="C1110" s="248"/>
      <c r="D1110" s="232" t="s">
        <v>181</v>
      </c>
      <c r="E1110" s="249" t="s">
        <v>40</v>
      </c>
      <c r="F1110" s="250" t="s">
        <v>240</v>
      </c>
      <c r="G1110" s="248"/>
      <c r="H1110" s="251">
        <v>-2.093</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181</v>
      </c>
      <c r="AU1110" s="257" t="s">
        <v>87</v>
      </c>
      <c r="AV1110" s="14" t="s">
        <v>87</v>
      </c>
      <c r="AW1110" s="14" t="s">
        <v>38</v>
      </c>
      <c r="AX1110" s="14" t="s">
        <v>77</v>
      </c>
      <c r="AY1110" s="257" t="s">
        <v>167</v>
      </c>
    </row>
    <row r="1111" s="14" customFormat="1">
      <c r="A1111" s="14"/>
      <c r="B1111" s="247"/>
      <c r="C1111" s="248"/>
      <c r="D1111" s="232" t="s">
        <v>181</v>
      </c>
      <c r="E1111" s="249" t="s">
        <v>40</v>
      </c>
      <c r="F1111" s="250" t="s">
        <v>241</v>
      </c>
      <c r="G1111" s="248"/>
      <c r="H1111" s="251">
        <v>1.74</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181</v>
      </c>
      <c r="AU1111" s="257" t="s">
        <v>87</v>
      </c>
      <c r="AV1111" s="14" t="s">
        <v>87</v>
      </c>
      <c r="AW1111" s="14" t="s">
        <v>38</v>
      </c>
      <c r="AX1111" s="14" t="s">
        <v>77</v>
      </c>
      <c r="AY1111" s="257" t="s">
        <v>167</v>
      </c>
    </row>
    <row r="1112" s="13" customFormat="1">
      <c r="A1112" s="13"/>
      <c r="B1112" s="237"/>
      <c r="C1112" s="238"/>
      <c r="D1112" s="232" t="s">
        <v>181</v>
      </c>
      <c r="E1112" s="239" t="s">
        <v>40</v>
      </c>
      <c r="F1112" s="240" t="s">
        <v>210</v>
      </c>
      <c r="G1112" s="238"/>
      <c r="H1112" s="239" t="s">
        <v>40</v>
      </c>
      <c r="I1112" s="241"/>
      <c r="J1112" s="238"/>
      <c r="K1112" s="238"/>
      <c r="L1112" s="242"/>
      <c r="M1112" s="243"/>
      <c r="N1112" s="244"/>
      <c r="O1112" s="244"/>
      <c r="P1112" s="244"/>
      <c r="Q1112" s="244"/>
      <c r="R1112" s="244"/>
      <c r="S1112" s="244"/>
      <c r="T1112" s="245"/>
      <c r="U1112" s="13"/>
      <c r="V1112" s="13"/>
      <c r="W1112" s="13"/>
      <c r="X1112" s="13"/>
      <c r="Y1112" s="13"/>
      <c r="Z1112" s="13"/>
      <c r="AA1112" s="13"/>
      <c r="AB1112" s="13"/>
      <c r="AC1112" s="13"/>
      <c r="AD1112" s="13"/>
      <c r="AE1112" s="13"/>
      <c r="AT1112" s="246" t="s">
        <v>181</v>
      </c>
      <c r="AU1112" s="246" t="s">
        <v>87</v>
      </c>
      <c r="AV1112" s="13" t="s">
        <v>85</v>
      </c>
      <c r="AW1112" s="13" t="s">
        <v>38</v>
      </c>
      <c r="AX1112" s="13" t="s">
        <v>77</v>
      </c>
      <c r="AY1112" s="246" t="s">
        <v>167</v>
      </c>
    </row>
    <row r="1113" s="14" customFormat="1">
      <c r="A1113" s="14"/>
      <c r="B1113" s="247"/>
      <c r="C1113" s="248"/>
      <c r="D1113" s="232" t="s">
        <v>181</v>
      </c>
      <c r="E1113" s="249" t="s">
        <v>40</v>
      </c>
      <c r="F1113" s="250" t="s">
        <v>1316</v>
      </c>
      <c r="G1113" s="248"/>
      <c r="H1113" s="251">
        <v>30.739999999999998</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181</v>
      </c>
      <c r="AU1113" s="257" t="s">
        <v>87</v>
      </c>
      <c r="AV1113" s="14" t="s">
        <v>87</v>
      </c>
      <c r="AW1113" s="14" t="s">
        <v>38</v>
      </c>
      <c r="AX1113" s="14" t="s">
        <v>77</v>
      </c>
      <c r="AY1113" s="257" t="s">
        <v>167</v>
      </c>
    </row>
    <row r="1114" s="14" customFormat="1">
      <c r="A1114" s="14"/>
      <c r="B1114" s="247"/>
      <c r="C1114" s="248"/>
      <c r="D1114" s="232" t="s">
        <v>181</v>
      </c>
      <c r="E1114" s="249" t="s">
        <v>40</v>
      </c>
      <c r="F1114" s="250" t="s">
        <v>239</v>
      </c>
      <c r="G1114" s="248"/>
      <c r="H1114" s="251">
        <v>-1.5760000000000001</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181</v>
      </c>
      <c r="AU1114" s="257" t="s">
        <v>87</v>
      </c>
      <c r="AV1114" s="14" t="s">
        <v>87</v>
      </c>
      <c r="AW1114" s="14" t="s">
        <v>38</v>
      </c>
      <c r="AX1114" s="14" t="s">
        <v>77</v>
      </c>
      <c r="AY1114" s="257" t="s">
        <v>167</v>
      </c>
    </row>
    <row r="1115" s="14" customFormat="1">
      <c r="A1115" s="14"/>
      <c r="B1115" s="247"/>
      <c r="C1115" s="248"/>
      <c r="D1115" s="232" t="s">
        <v>181</v>
      </c>
      <c r="E1115" s="249" t="s">
        <v>40</v>
      </c>
      <c r="F1115" s="250" t="s">
        <v>243</v>
      </c>
      <c r="G1115" s="248"/>
      <c r="H1115" s="251">
        <v>-2.0249999999999999</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181</v>
      </c>
      <c r="AU1115" s="257" t="s">
        <v>87</v>
      </c>
      <c r="AV1115" s="14" t="s">
        <v>87</v>
      </c>
      <c r="AW1115" s="14" t="s">
        <v>38</v>
      </c>
      <c r="AX1115" s="14" t="s">
        <v>77</v>
      </c>
      <c r="AY1115" s="257" t="s">
        <v>167</v>
      </c>
    </row>
    <row r="1116" s="14" customFormat="1">
      <c r="A1116" s="14"/>
      <c r="B1116" s="247"/>
      <c r="C1116" s="248"/>
      <c r="D1116" s="232" t="s">
        <v>181</v>
      </c>
      <c r="E1116" s="249" t="s">
        <v>40</v>
      </c>
      <c r="F1116" s="250" t="s">
        <v>241</v>
      </c>
      <c r="G1116" s="248"/>
      <c r="H1116" s="251">
        <v>1.74</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181</v>
      </c>
      <c r="AU1116" s="257" t="s">
        <v>87</v>
      </c>
      <c r="AV1116" s="14" t="s">
        <v>87</v>
      </c>
      <c r="AW1116" s="14" t="s">
        <v>38</v>
      </c>
      <c r="AX1116" s="14" t="s">
        <v>77</v>
      </c>
      <c r="AY1116" s="257" t="s">
        <v>167</v>
      </c>
    </row>
    <row r="1117" s="15" customFormat="1">
      <c r="A1117" s="15"/>
      <c r="B1117" s="258"/>
      <c r="C1117" s="259"/>
      <c r="D1117" s="232" t="s">
        <v>181</v>
      </c>
      <c r="E1117" s="260" t="s">
        <v>40</v>
      </c>
      <c r="F1117" s="261" t="s">
        <v>184</v>
      </c>
      <c r="G1117" s="259"/>
      <c r="H1117" s="262">
        <v>116.818</v>
      </c>
      <c r="I1117" s="263"/>
      <c r="J1117" s="259"/>
      <c r="K1117" s="259"/>
      <c r="L1117" s="264"/>
      <c r="M1117" s="265"/>
      <c r="N1117" s="266"/>
      <c r="O1117" s="266"/>
      <c r="P1117" s="266"/>
      <c r="Q1117" s="266"/>
      <c r="R1117" s="266"/>
      <c r="S1117" s="266"/>
      <c r="T1117" s="267"/>
      <c r="U1117" s="15"/>
      <c r="V1117" s="15"/>
      <c r="W1117" s="15"/>
      <c r="X1117" s="15"/>
      <c r="Y1117" s="15"/>
      <c r="Z1117" s="15"/>
      <c r="AA1117" s="15"/>
      <c r="AB1117" s="15"/>
      <c r="AC1117" s="15"/>
      <c r="AD1117" s="15"/>
      <c r="AE1117" s="15"/>
      <c r="AT1117" s="268" t="s">
        <v>181</v>
      </c>
      <c r="AU1117" s="268" t="s">
        <v>87</v>
      </c>
      <c r="AV1117" s="15" t="s">
        <v>175</v>
      </c>
      <c r="AW1117" s="15" t="s">
        <v>38</v>
      </c>
      <c r="AX1117" s="15" t="s">
        <v>85</v>
      </c>
      <c r="AY1117" s="268" t="s">
        <v>167</v>
      </c>
    </row>
    <row r="1118" s="2" customFormat="1" ht="24" customHeight="1">
      <c r="A1118" s="39"/>
      <c r="B1118" s="40"/>
      <c r="C1118" s="219" t="s">
        <v>1300</v>
      </c>
      <c r="D1118" s="219" t="s">
        <v>170</v>
      </c>
      <c r="E1118" s="220" t="s">
        <v>1281</v>
      </c>
      <c r="F1118" s="221" t="s">
        <v>1282</v>
      </c>
      <c r="G1118" s="222" t="s">
        <v>173</v>
      </c>
      <c r="H1118" s="223">
        <v>116.818</v>
      </c>
      <c r="I1118" s="224"/>
      <c r="J1118" s="225">
        <f>ROUND(I1118*H1118,2)</f>
        <v>0</v>
      </c>
      <c r="K1118" s="221" t="s">
        <v>174</v>
      </c>
      <c r="L1118" s="45"/>
      <c r="M1118" s="226" t="s">
        <v>40</v>
      </c>
      <c r="N1118" s="227" t="s">
        <v>48</v>
      </c>
      <c r="O1118" s="85"/>
      <c r="P1118" s="228">
        <f>O1118*H1118</f>
        <v>0</v>
      </c>
      <c r="Q1118" s="228">
        <v>0.00020000000000000001</v>
      </c>
      <c r="R1118" s="228">
        <f>Q1118*H1118</f>
        <v>0.023363600000000002</v>
      </c>
      <c r="S1118" s="228">
        <v>0</v>
      </c>
      <c r="T1118" s="229">
        <f>S1118*H1118</f>
        <v>0</v>
      </c>
      <c r="U1118" s="39"/>
      <c r="V1118" s="39"/>
      <c r="W1118" s="39"/>
      <c r="X1118" s="39"/>
      <c r="Y1118" s="39"/>
      <c r="Z1118" s="39"/>
      <c r="AA1118" s="39"/>
      <c r="AB1118" s="39"/>
      <c r="AC1118" s="39"/>
      <c r="AD1118" s="39"/>
      <c r="AE1118" s="39"/>
      <c r="AR1118" s="230" t="s">
        <v>301</v>
      </c>
      <c r="AT1118" s="230" t="s">
        <v>170</v>
      </c>
      <c r="AU1118" s="230" t="s">
        <v>87</v>
      </c>
      <c r="AY1118" s="18" t="s">
        <v>167</v>
      </c>
      <c r="BE1118" s="231">
        <f>IF(N1118="základní",J1118,0)</f>
        <v>0</v>
      </c>
      <c r="BF1118" s="231">
        <f>IF(N1118="snížená",J1118,0)</f>
        <v>0</v>
      </c>
      <c r="BG1118" s="231">
        <f>IF(N1118="zákl. přenesená",J1118,0)</f>
        <v>0</v>
      </c>
      <c r="BH1118" s="231">
        <f>IF(N1118="sníž. přenesená",J1118,0)</f>
        <v>0</v>
      </c>
      <c r="BI1118" s="231">
        <f>IF(N1118="nulová",J1118,0)</f>
        <v>0</v>
      </c>
      <c r="BJ1118" s="18" t="s">
        <v>85</v>
      </c>
      <c r="BK1118" s="231">
        <f>ROUND(I1118*H1118,2)</f>
        <v>0</v>
      </c>
      <c r="BL1118" s="18" t="s">
        <v>301</v>
      </c>
      <c r="BM1118" s="230" t="s">
        <v>1283</v>
      </c>
    </row>
    <row r="1119" s="2" customFormat="1">
      <c r="A1119" s="39"/>
      <c r="B1119" s="40"/>
      <c r="C1119" s="41"/>
      <c r="D1119" s="232" t="s">
        <v>177</v>
      </c>
      <c r="E1119" s="41"/>
      <c r="F1119" s="233" t="s">
        <v>1284</v>
      </c>
      <c r="G1119" s="41"/>
      <c r="H1119" s="41"/>
      <c r="I1119" s="137"/>
      <c r="J1119" s="41"/>
      <c r="K1119" s="41"/>
      <c r="L1119" s="45"/>
      <c r="M1119" s="234"/>
      <c r="N1119" s="235"/>
      <c r="O1119" s="85"/>
      <c r="P1119" s="85"/>
      <c r="Q1119" s="85"/>
      <c r="R1119" s="85"/>
      <c r="S1119" s="85"/>
      <c r="T1119" s="86"/>
      <c r="U1119" s="39"/>
      <c r="V1119" s="39"/>
      <c r="W1119" s="39"/>
      <c r="X1119" s="39"/>
      <c r="Y1119" s="39"/>
      <c r="Z1119" s="39"/>
      <c r="AA1119" s="39"/>
      <c r="AB1119" s="39"/>
      <c r="AC1119" s="39"/>
      <c r="AD1119" s="39"/>
      <c r="AE1119" s="39"/>
      <c r="AT1119" s="18" t="s">
        <v>177</v>
      </c>
      <c r="AU1119" s="18" t="s">
        <v>87</v>
      </c>
    </row>
    <row r="1120" s="13" customFormat="1">
      <c r="A1120" s="13"/>
      <c r="B1120" s="237"/>
      <c r="C1120" s="238"/>
      <c r="D1120" s="232" t="s">
        <v>181</v>
      </c>
      <c r="E1120" s="239" t="s">
        <v>40</v>
      </c>
      <c r="F1120" s="240" t="s">
        <v>1272</v>
      </c>
      <c r="G1120" s="238"/>
      <c r="H1120" s="239" t="s">
        <v>40</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181</v>
      </c>
      <c r="AU1120" s="246" t="s">
        <v>87</v>
      </c>
      <c r="AV1120" s="13" t="s">
        <v>85</v>
      </c>
      <c r="AW1120" s="13" t="s">
        <v>38</v>
      </c>
      <c r="AX1120" s="13" t="s">
        <v>77</v>
      </c>
      <c r="AY1120" s="246" t="s">
        <v>167</v>
      </c>
    </row>
    <row r="1121" s="13" customFormat="1">
      <c r="A1121" s="13"/>
      <c r="B1121" s="237"/>
      <c r="C1121" s="238"/>
      <c r="D1121" s="232" t="s">
        <v>181</v>
      </c>
      <c r="E1121" s="239" t="s">
        <v>40</v>
      </c>
      <c r="F1121" s="240" t="s">
        <v>203</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181</v>
      </c>
      <c r="AU1121" s="246" t="s">
        <v>87</v>
      </c>
      <c r="AV1121" s="13" t="s">
        <v>85</v>
      </c>
      <c r="AW1121" s="13" t="s">
        <v>38</v>
      </c>
      <c r="AX1121" s="13" t="s">
        <v>77</v>
      </c>
      <c r="AY1121" s="246" t="s">
        <v>167</v>
      </c>
    </row>
    <row r="1122" s="14" customFormat="1">
      <c r="A1122" s="14"/>
      <c r="B1122" s="247"/>
      <c r="C1122" s="248"/>
      <c r="D1122" s="232" t="s">
        <v>181</v>
      </c>
      <c r="E1122" s="249" t="s">
        <v>40</v>
      </c>
      <c r="F1122" s="250" t="s">
        <v>373</v>
      </c>
      <c r="G1122" s="248"/>
      <c r="H1122" s="251">
        <v>2.403</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181</v>
      </c>
      <c r="AU1122" s="257" t="s">
        <v>87</v>
      </c>
      <c r="AV1122" s="14" t="s">
        <v>87</v>
      </c>
      <c r="AW1122" s="14" t="s">
        <v>38</v>
      </c>
      <c r="AX1122" s="14" t="s">
        <v>77</v>
      </c>
      <c r="AY1122" s="257" t="s">
        <v>167</v>
      </c>
    </row>
    <row r="1123" s="14" customFormat="1">
      <c r="A1123" s="14"/>
      <c r="B1123" s="247"/>
      <c r="C1123" s="248"/>
      <c r="D1123" s="232" t="s">
        <v>181</v>
      </c>
      <c r="E1123" s="249" t="s">
        <v>40</v>
      </c>
      <c r="F1123" s="250" t="s">
        <v>205</v>
      </c>
      <c r="G1123" s="248"/>
      <c r="H1123" s="251">
        <v>0.40000000000000002</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181</v>
      </c>
      <c r="AU1123" s="257" t="s">
        <v>87</v>
      </c>
      <c r="AV1123" s="14" t="s">
        <v>87</v>
      </c>
      <c r="AW1123" s="14" t="s">
        <v>38</v>
      </c>
      <c r="AX1123" s="14" t="s">
        <v>77</v>
      </c>
      <c r="AY1123" s="257" t="s">
        <v>167</v>
      </c>
    </row>
    <row r="1124" s="13" customFormat="1">
      <c r="A1124" s="13"/>
      <c r="B1124" s="237"/>
      <c r="C1124" s="238"/>
      <c r="D1124" s="232" t="s">
        <v>181</v>
      </c>
      <c r="E1124" s="239" t="s">
        <v>40</v>
      </c>
      <c r="F1124" s="240" t="s">
        <v>206</v>
      </c>
      <c r="G1124" s="238"/>
      <c r="H1124" s="239" t="s">
        <v>40</v>
      </c>
      <c r="I1124" s="241"/>
      <c r="J1124" s="238"/>
      <c r="K1124" s="238"/>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181</v>
      </c>
      <c r="AU1124" s="246" t="s">
        <v>87</v>
      </c>
      <c r="AV1124" s="13" t="s">
        <v>85</v>
      </c>
      <c r="AW1124" s="13" t="s">
        <v>38</v>
      </c>
      <c r="AX1124" s="13" t="s">
        <v>77</v>
      </c>
      <c r="AY1124" s="246" t="s">
        <v>167</v>
      </c>
    </row>
    <row r="1125" s="14" customFormat="1">
      <c r="A1125" s="14"/>
      <c r="B1125" s="247"/>
      <c r="C1125" s="248"/>
      <c r="D1125" s="232" t="s">
        <v>181</v>
      </c>
      <c r="E1125" s="249" t="s">
        <v>40</v>
      </c>
      <c r="F1125" s="250" t="s">
        <v>374</v>
      </c>
      <c r="G1125" s="248"/>
      <c r="H1125" s="251">
        <v>2.2480000000000002</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181</v>
      </c>
      <c r="AU1125" s="257" t="s">
        <v>87</v>
      </c>
      <c r="AV1125" s="14" t="s">
        <v>87</v>
      </c>
      <c r="AW1125" s="14" t="s">
        <v>38</v>
      </c>
      <c r="AX1125" s="14" t="s">
        <v>77</v>
      </c>
      <c r="AY1125" s="257" t="s">
        <v>167</v>
      </c>
    </row>
    <row r="1126" s="13" customFormat="1">
      <c r="A1126" s="13"/>
      <c r="B1126" s="237"/>
      <c r="C1126" s="238"/>
      <c r="D1126" s="232" t="s">
        <v>181</v>
      </c>
      <c r="E1126" s="239" t="s">
        <v>40</v>
      </c>
      <c r="F1126" s="240" t="s">
        <v>208</v>
      </c>
      <c r="G1126" s="238"/>
      <c r="H1126" s="239" t="s">
        <v>40</v>
      </c>
      <c r="I1126" s="241"/>
      <c r="J1126" s="238"/>
      <c r="K1126" s="238"/>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181</v>
      </c>
      <c r="AU1126" s="246" t="s">
        <v>87</v>
      </c>
      <c r="AV1126" s="13" t="s">
        <v>85</v>
      </c>
      <c r="AW1126" s="13" t="s">
        <v>38</v>
      </c>
      <c r="AX1126" s="13" t="s">
        <v>77</v>
      </c>
      <c r="AY1126" s="246" t="s">
        <v>167</v>
      </c>
    </row>
    <row r="1127" s="14" customFormat="1">
      <c r="A1127" s="14"/>
      <c r="B1127" s="247"/>
      <c r="C1127" s="248"/>
      <c r="D1127" s="232" t="s">
        <v>181</v>
      </c>
      <c r="E1127" s="249" t="s">
        <v>40</v>
      </c>
      <c r="F1127" s="250" t="s">
        <v>1311</v>
      </c>
      <c r="G1127" s="248"/>
      <c r="H1127" s="251">
        <v>13.612</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181</v>
      </c>
      <c r="AU1127" s="257" t="s">
        <v>87</v>
      </c>
      <c r="AV1127" s="14" t="s">
        <v>87</v>
      </c>
      <c r="AW1127" s="14" t="s">
        <v>38</v>
      </c>
      <c r="AX1127" s="14" t="s">
        <v>77</v>
      </c>
      <c r="AY1127" s="257" t="s">
        <v>167</v>
      </c>
    </row>
    <row r="1128" s="13" customFormat="1">
      <c r="A1128" s="13"/>
      <c r="B1128" s="237"/>
      <c r="C1128" s="238"/>
      <c r="D1128" s="232" t="s">
        <v>181</v>
      </c>
      <c r="E1128" s="239" t="s">
        <v>40</v>
      </c>
      <c r="F1128" s="240" t="s">
        <v>210</v>
      </c>
      <c r="G1128" s="238"/>
      <c r="H1128" s="239" t="s">
        <v>40</v>
      </c>
      <c r="I1128" s="241"/>
      <c r="J1128" s="238"/>
      <c r="K1128" s="238"/>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181</v>
      </c>
      <c r="AU1128" s="246" t="s">
        <v>87</v>
      </c>
      <c r="AV1128" s="13" t="s">
        <v>85</v>
      </c>
      <c r="AW1128" s="13" t="s">
        <v>38</v>
      </c>
      <c r="AX1128" s="13" t="s">
        <v>77</v>
      </c>
      <c r="AY1128" s="246" t="s">
        <v>167</v>
      </c>
    </row>
    <row r="1129" s="14" customFormat="1">
      <c r="A1129" s="14"/>
      <c r="B1129" s="247"/>
      <c r="C1129" s="248"/>
      <c r="D1129" s="232" t="s">
        <v>181</v>
      </c>
      <c r="E1129" s="249" t="s">
        <v>40</v>
      </c>
      <c r="F1129" s="250" t="s">
        <v>1312</v>
      </c>
      <c r="G1129" s="248"/>
      <c r="H1129" s="251">
        <v>8.2569999999999997</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181</v>
      </c>
      <c r="AU1129" s="257" t="s">
        <v>87</v>
      </c>
      <c r="AV1129" s="14" t="s">
        <v>87</v>
      </c>
      <c r="AW1129" s="14" t="s">
        <v>38</v>
      </c>
      <c r="AX1129" s="14" t="s">
        <v>77</v>
      </c>
      <c r="AY1129" s="257" t="s">
        <v>167</v>
      </c>
    </row>
    <row r="1130" s="13" customFormat="1">
      <c r="A1130" s="13"/>
      <c r="B1130" s="237"/>
      <c r="C1130" s="238"/>
      <c r="D1130" s="232" t="s">
        <v>181</v>
      </c>
      <c r="E1130" s="239" t="s">
        <v>40</v>
      </c>
      <c r="F1130" s="240" t="s">
        <v>1273</v>
      </c>
      <c r="G1130" s="238"/>
      <c r="H1130" s="239" t="s">
        <v>40</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181</v>
      </c>
      <c r="AU1130" s="246" t="s">
        <v>87</v>
      </c>
      <c r="AV1130" s="13" t="s">
        <v>85</v>
      </c>
      <c r="AW1130" s="13" t="s">
        <v>38</v>
      </c>
      <c r="AX1130" s="13" t="s">
        <v>77</v>
      </c>
      <c r="AY1130" s="246" t="s">
        <v>167</v>
      </c>
    </row>
    <row r="1131" s="13" customFormat="1">
      <c r="A1131" s="13"/>
      <c r="B1131" s="237"/>
      <c r="C1131" s="238"/>
      <c r="D1131" s="232" t="s">
        <v>181</v>
      </c>
      <c r="E1131" s="239" t="s">
        <v>40</v>
      </c>
      <c r="F1131" s="240" t="s">
        <v>203</v>
      </c>
      <c r="G1131" s="238"/>
      <c r="H1131" s="239" t="s">
        <v>40</v>
      </c>
      <c r="I1131" s="241"/>
      <c r="J1131" s="238"/>
      <c r="K1131" s="238"/>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181</v>
      </c>
      <c r="AU1131" s="246" t="s">
        <v>87</v>
      </c>
      <c r="AV1131" s="13" t="s">
        <v>85</v>
      </c>
      <c r="AW1131" s="13" t="s">
        <v>38</v>
      </c>
      <c r="AX1131" s="13" t="s">
        <v>77</v>
      </c>
      <c r="AY1131" s="246" t="s">
        <v>167</v>
      </c>
    </row>
    <row r="1132" s="14" customFormat="1">
      <c r="A1132" s="14"/>
      <c r="B1132" s="247"/>
      <c r="C1132" s="248"/>
      <c r="D1132" s="232" t="s">
        <v>181</v>
      </c>
      <c r="E1132" s="249" t="s">
        <v>40</v>
      </c>
      <c r="F1132" s="250" t="s">
        <v>1313</v>
      </c>
      <c r="G1132" s="248"/>
      <c r="H1132" s="251">
        <v>14.443</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181</v>
      </c>
      <c r="AU1132" s="257" t="s">
        <v>87</v>
      </c>
      <c r="AV1132" s="14" t="s">
        <v>87</v>
      </c>
      <c r="AW1132" s="14" t="s">
        <v>38</v>
      </c>
      <c r="AX1132" s="14" t="s">
        <v>77</v>
      </c>
      <c r="AY1132" s="257" t="s">
        <v>167</v>
      </c>
    </row>
    <row r="1133" s="14" customFormat="1">
      <c r="A1133" s="14"/>
      <c r="B1133" s="247"/>
      <c r="C1133" s="248"/>
      <c r="D1133" s="232" t="s">
        <v>181</v>
      </c>
      <c r="E1133" s="249" t="s">
        <v>40</v>
      </c>
      <c r="F1133" s="250" t="s">
        <v>235</v>
      </c>
      <c r="G1133" s="248"/>
      <c r="H1133" s="251">
        <v>-4.7279999999999998</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181</v>
      </c>
      <c r="AU1133" s="257" t="s">
        <v>87</v>
      </c>
      <c r="AV1133" s="14" t="s">
        <v>87</v>
      </c>
      <c r="AW1133" s="14" t="s">
        <v>38</v>
      </c>
      <c r="AX1133" s="14" t="s">
        <v>77</v>
      </c>
      <c r="AY1133" s="257" t="s">
        <v>167</v>
      </c>
    </row>
    <row r="1134" s="14" customFormat="1">
      <c r="A1134" s="14"/>
      <c r="B1134" s="247"/>
      <c r="C1134" s="248"/>
      <c r="D1134" s="232" t="s">
        <v>181</v>
      </c>
      <c r="E1134" s="249" t="s">
        <v>40</v>
      </c>
      <c r="F1134" s="250" t="s">
        <v>236</v>
      </c>
      <c r="G1134" s="248"/>
      <c r="H1134" s="251">
        <v>-1.1819999999999999</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181</v>
      </c>
      <c r="AU1134" s="257" t="s">
        <v>87</v>
      </c>
      <c r="AV1134" s="14" t="s">
        <v>87</v>
      </c>
      <c r="AW1134" s="14" t="s">
        <v>38</v>
      </c>
      <c r="AX1134" s="14" t="s">
        <v>77</v>
      </c>
      <c r="AY1134" s="257" t="s">
        <v>167</v>
      </c>
    </row>
    <row r="1135" s="13" customFormat="1">
      <c r="A1135" s="13"/>
      <c r="B1135" s="237"/>
      <c r="C1135" s="238"/>
      <c r="D1135" s="232" t="s">
        <v>181</v>
      </c>
      <c r="E1135" s="239" t="s">
        <v>40</v>
      </c>
      <c r="F1135" s="240" t="s">
        <v>206</v>
      </c>
      <c r="G1135" s="238"/>
      <c r="H1135" s="239" t="s">
        <v>40</v>
      </c>
      <c r="I1135" s="241"/>
      <c r="J1135" s="238"/>
      <c r="K1135" s="238"/>
      <c r="L1135" s="242"/>
      <c r="M1135" s="243"/>
      <c r="N1135" s="244"/>
      <c r="O1135" s="244"/>
      <c r="P1135" s="244"/>
      <c r="Q1135" s="244"/>
      <c r="R1135" s="244"/>
      <c r="S1135" s="244"/>
      <c r="T1135" s="245"/>
      <c r="U1135" s="13"/>
      <c r="V1135" s="13"/>
      <c r="W1135" s="13"/>
      <c r="X1135" s="13"/>
      <c r="Y1135" s="13"/>
      <c r="Z1135" s="13"/>
      <c r="AA1135" s="13"/>
      <c r="AB1135" s="13"/>
      <c r="AC1135" s="13"/>
      <c r="AD1135" s="13"/>
      <c r="AE1135" s="13"/>
      <c r="AT1135" s="246" t="s">
        <v>181</v>
      </c>
      <c r="AU1135" s="246" t="s">
        <v>87</v>
      </c>
      <c r="AV1135" s="13" t="s">
        <v>85</v>
      </c>
      <c r="AW1135" s="13" t="s">
        <v>38</v>
      </c>
      <c r="AX1135" s="13" t="s">
        <v>77</v>
      </c>
      <c r="AY1135" s="246" t="s">
        <v>167</v>
      </c>
    </row>
    <row r="1136" s="14" customFormat="1">
      <c r="A1136" s="14"/>
      <c r="B1136" s="247"/>
      <c r="C1136" s="248"/>
      <c r="D1136" s="232" t="s">
        <v>181</v>
      </c>
      <c r="E1136" s="249" t="s">
        <v>40</v>
      </c>
      <c r="F1136" s="250" t="s">
        <v>1314</v>
      </c>
      <c r="G1136" s="248"/>
      <c r="H1136" s="251">
        <v>15.9</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181</v>
      </c>
      <c r="AU1136" s="257" t="s">
        <v>87</v>
      </c>
      <c r="AV1136" s="14" t="s">
        <v>87</v>
      </c>
      <c r="AW1136" s="14" t="s">
        <v>38</v>
      </c>
      <c r="AX1136" s="14" t="s">
        <v>77</v>
      </c>
      <c r="AY1136" s="257" t="s">
        <v>167</v>
      </c>
    </row>
    <row r="1137" s="14" customFormat="1">
      <c r="A1137" s="14"/>
      <c r="B1137" s="247"/>
      <c r="C1137" s="248"/>
      <c r="D1137" s="232" t="s">
        <v>181</v>
      </c>
      <c r="E1137" s="249" t="s">
        <v>40</v>
      </c>
      <c r="F1137" s="250" t="s">
        <v>236</v>
      </c>
      <c r="G1137" s="248"/>
      <c r="H1137" s="251">
        <v>-1.1819999999999999</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181</v>
      </c>
      <c r="AU1137" s="257" t="s">
        <v>87</v>
      </c>
      <c r="AV1137" s="14" t="s">
        <v>87</v>
      </c>
      <c r="AW1137" s="14" t="s">
        <v>38</v>
      </c>
      <c r="AX1137" s="14" t="s">
        <v>77</v>
      </c>
      <c r="AY1137" s="257" t="s">
        <v>167</v>
      </c>
    </row>
    <row r="1138" s="13" customFormat="1">
      <c r="A1138" s="13"/>
      <c r="B1138" s="237"/>
      <c r="C1138" s="238"/>
      <c r="D1138" s="232" t="s">
        <v>181</v>
      </c>
      <c r="E1138" s="239" t="s">
        <v>40</v>
      </c>
      <c r="F1138" s="240" t="s">
        <v>208</v>
      </c>
      <c r="G1138" s="238"/>
      <c r="H1138" s="239" t="s">
        <v>40</v>
      </c>
      <c r="I1138" s="241"/>
      <c r="J1138" s="238"/>
      <c r="K1138" s="238"/>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181</v>
      </c>
      <c r="AU1138" s="246" t="s">
        <v>87</v>
      </c>
      <c r="AV1138" s="13" t="s">
        <v>85</v>
      </c>
      <c r="AW1138" s="13" t="s">
        <v>38</v>
      </c>
      <c r="AX1138" s="13" t="s">
        <v>77</v>
      </c>
      <c r="AY1138" s="246" t="s">
        <v>167</v>
      </c>
    </row>
    <row r="1139" s="14" customFormat="1">
      <c r="A1139" s="14"/>
      <c r="B1139" s="247"/>
      <c r="C1139" s="248"/>
      <c r="D1139" s="232" t="s">
        <v>181</v>
      </c>
      <c r="E1139" s="249" t="s">
        <v>40</v>
      </c>
      <c r="F1139" s="250" t="s">
        <v>1315</v>
      </c>
      <c r="G1139" s="248"/>
      <c r="H1139" s="251">
        <v>39.697000000000003</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181</v>
      </c>
      <c r="AU1139" s="257" t="s">
        <v>87</v>
      </c>
      <c r="AV1139" s="14" t="s">
        <v>87</v>
      </c>
      <c r="AW1139" s="14" t="s">
        <v>38</v>
      </c>
      <c r="AX1139" s="14" t="s">
        <v>77</v>
      </c>
      <c r="AY1139" s="257" t="s">
        <v>167</v>
      </c>
    </row>
    <row r="1140" s="14" customFormat="1">
      <c r="A1140" s="14"/>
      <c r="B1140" s="247"/>
      <c r="C1140" s="248"/>
      <c r="D1140" s="232" t="s">
        <v>181</v>
      </c>
      <c r="E1140" s="249" t="s">
        <v>40</v>
      </c>
      <c r="F1140" s="250" t="s">
        <v>239</v>
      </c>
      <c r="G1140" s="248"/>
      <c r="H1140" s="251">
        <v>-1.5760000000000001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181</v>
      </c>
      <c r="AU1140" s="257" t="s">
        <v>87</v>
      </c>
      <c r="AV1140" s="14" t="s">
        <v>87</v>
      </c>
      <c r="AW1140" s="14" t="s">
        <v>38</v>
      </c>
      <c r="AX1140" s="14" t="s">
        <v>77</v>
      </c>
      <c r="AY1140" s="257" t="s">
        <v>167</v>
      </c>
    </row>
    <row r="1141" s="14" customFormat="1">
      <c r="A1141" s="14"/>
      <c r="B1141" s="247"/>
      <c r="C1141" s="248"/>
      <c r="D1141" s="232" t="s">
        <v>181</v>
      </c>
      <c r="E1141" s="249" t="s">
        <v>40</v>
      </c>
      <c r="F1141" s="250" t="s">
        <v>240</v>
      </c>
      <c r="G1141" s="248"/>
      <c r="H1141" s="251">
        <v>-2.093</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181</v>
      </c>
      <c r="AU1141" s="257" t="s">
        <v>87</v>
      </c>
      <c r="AV1141" s="14" t="s">
        <v>87</v>
      </c>
      <c r="AW1141" s="14" t="s">
        <v>38</v>
      </c>
      <c r="AX1141" s="14" t="s">
        <v>77</v>
      </c>
      <c r="AY1141" s="257" t="s">
        <v>167</v>
      </c>
    </row>
    <row r="1142" s="14" customFormat="1">
      <c r="A1142" s="14"/>
      <c r="B1142" s="247"/>
      <c r="C1142" s="248"/>
      <c r="D1142" s="232" t="s">
        <v>181</v>
      </c>
      <c r="E1142" s="249" t="s">
        <v>40</v>
      </c>
      <c r="F1142" s="250" t="s">
        <v>241</v>
      </c>
      <c r="G1142" s="248"/>
      <c r="H1142" s="251">
        <v>1.74</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181</v>
      </c>
      <c r="AU1142" s="257" t="s">
        <v>87</v>
      </c>
      <c r="AV1142" s="14" t="s">
        <v>87</v>
      </c>
      <c r="AW1142" s="14" t="s">
        <v>38</v>
      </c>
      <c r="AX1142" s="14" t="s">
        <v>77</v>
      </c>
      <c r="AY1142" s="257" t="s">
        <v>167</v>
      </c>
    </row>
    <row r="1143" s="13" customFormat="1">
      <c r="A1143" s="13"/>
      <c r="B1143" s="237"/>
      <c r="C1143" s="238"/>
      <c r="D1143" s="232" t="s">
        <v>181</v>
      </c>
      <c r="E1143" s="239" t="s">
        <v>40</v>
      </c>
      <c r="F1143" s="240" t="s">
        <v>210</v>
      </c>
      <c r="G1143" s="238"/>
      <c r="H1143" s="239" t="s">
        <v>40</v>
      </c>
      <c r="I1143" s="241"/>
      <c r="J1143" s="238"/>
      <c r="K1143" s="238"/>
      <c r="L1143" s="242"/>
      <c r="M1143" s="243"/>
      <c r="N1143" s="244"/>
      <c r="O1143" s="244"/>
      <c r="P1143" s="244"/>
      <c r="Q1143" s="244"/>
      <c r="R1143" s="244"/>
      <c r="S1143" s="244"/>
      <c r="T1143" s="245"/>
      <c r="U1143" s="13"/>
      <c r="V1143" s="13"/>
      <c r="W1143" s="13"/>
      <c r="X1143" s="13"/>
      <c r="Y1143" s="13"/>
      <c r="Z1143" s="13"/>
      <c r="AA1143" s="13"/>
      <c r="AB1143" s="13"/>
      <c r="AC1143" s="13"/>
      <c r="AD1143" s="13"/>
      <c r="AE1143" s="13"/>
      <c r="AT1143" s="246" t="s">
        <v>181</v>
      </c>
      <c r="AU1143" s="246" t="s">
        <v>87</v>
      </c>
      <c r="AV1143" s="13" t="s">
        <v>85</v>
      </c>
      <c r="AW1143" s="13" t="s">
        <v>38</v>
      </c>
      <c r="AX1143" s="13" t="s">
        <v>77</v>
      </c>
      <c r="AY1143" s="246" t="s">
        <v>167</v>
      </c>
    </row>
    <row r="1144" s="14" customFormat="1">
      <c r="A1144" s="14"/>
      <c r="B1144" s="247"/>
      <c r="C1144" s="248"/>
      <c r="D1144" s="232" t="s">
        <v>181</v>
      </c>
      <c r="E1144" s="249" t="s">
        <v>40</v>
      </c>
      <c r="F1144" s="250" t="s">
        <v>1316</v>
      </c>
      <c r="G1144" s="248"/>
      <c r="H1144" s="251">
        <v>30.739999999999998</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181</v>
      </c>
      <c r="AU1144" s="257" t="s">
        <v>87</v>
      </c>
      <c r="AV1144" s="14" t="s">
        <v>87</v>
      </c>
      <c r="AW1144" s="14" t="s">
        <v>38</v>
      </c>
      <c r="AX1144" s="14" t="s">
        <v>77</v>
      </c>
      <c r="AY1144" s="257" t="s">
        <v>167</v>
      </c>
    </row>
    <row r="1145" s="14" customFormat="1">
      <c r="A1145" s="14"/>
      <c r="B1145" s="247"/>
      <c r="C1145" s="248"/>
      <c r="D1145" s="232" t="s">
        <v>181</v>
      </c>
      <c r="E1145" s="249" t="s">
        <v>40</v>
      </c>
      <c r="F1145" s="250" t="s">
        <v>239</v>
      </c>
      <c r="G1145" s="248"/>
      <c r="H1145" s="251">
        <v>-1.5760000000000001</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181</v>
      </c>
      <c r="AU1145" s="257" t="s">
        <v>87</v>
      </c>
      <c r="AV1145" s="14" t="s">
        <v>87</v>
      </c>
      <c r="AW1145" s="14" t="s">
        <v>38</v>
      </c>
      <c r="AX1145" s="14" t="s">
        <v>77</v>
      </c>
      <c r="AY1145" s="257" t="s">
        <v>167</v>
      </c>
    </row>
    <row r="1146" s="14" customFormat="1">
      <c r="A1146" s="14"/>
      <c r="B1146" s="247"/>
      <c r="C1146" s="248"/>
      <c r="D1146" s="232" t="s">
        <v>181</v>
      </c>
      <c r="E1146" s="249" t="s">
        <v>40</v>
      </c>
      <c r="F1146" s="250" t="s">
        <v>243</v>
      </c>
      <c r="G1146" s="248"/>
      <c r="H1146" s="251">
        <v>-2.0249999999999999</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181</v>
      </c>
      <c r="AU1146" s="257" t="s">
        <v>87</v>
      </c>
      <c r="AV1146" s="14" t="s">
        <v>87</v>
      </c>
      <c r="AW1146" s="14" t="s">
        <v>38</v>
      </c>
      <c r="AX1146" s="14" t="s">
        <v>77</v>
      </c>
      <c r="AY1146" s="257" t="s">
        <v>167</v>
      </c>
    </row>
    <row r="1147" s="14" customFormat="1">
      <c r="A1147" s="14"/>
      <c r="B1147" s="247"/>
      <c r="C1147" s="248"/>
      <c r="D1147" s="232" t="s">
        <v>181</v>
      </c>
      <c r="E1147" s="249" t="s">
        <v>40</v>
      </c>
      <c r="F1147" s="250" t="s">
        <v>241</v>
      </c>
      <c r="G1147" s="248"/>
      <c r="H1147" s="251">
        <v>1.74</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181</v>
      </c>
      <c r="AU1147" s="257" t="s">
        <v>87</v>
      </c>
      <c r="AV1147" s="14" t="s">
        <v>87</v>
      </c>
      <c r="AW1147" s="14" t="s">
        <v>38</v>
      </c>
      <c r="AX1147" s="14" t="s">
        <v>77</v>
      </c>
      <c r="AY1147" s="257" t="s">
        <v>167</v>
      </c>
    </row>
    <row r="1148" s="15" customFormat="1">
      <c r="A1148" s="15"/>
      <c r="B1148" s="258"/>
      <c r="C1148" s="259"/>
      <c r="D1148" s="232" t="s">
        <v>181</v>
      </c>
      <c r="E1148" s="260" t="s">
        <v>40</v>
      </c>
      <c r="F1148" s="261" t="s">
        <v>184</v>
      </c>
      <c r="G1148" s="259"/>
      <c r="H1148" s="262">
        <v>116.818</v>
      </c>
      <c r="I1148" s="263"/>
      <c r="J1148" s="259"/>
      <c r="K1148" s="259"/>
      <c r="L1148" s="264"/>
      <c r="M1148" s="265"/>
      <c r="N1148" s="266"/>
      <c r="O1148" s="266"/>
      <c r="P1148" s="266"/>
      <c r="Q1148" s="266"/>
      <c r="R1148" s="266"/>
      <c r="S1148" s="266"/>
      <c r="T1148" s="267"/>
      <c r="U1148" s="15"/>
      <c r="V1148" s="15"/>
      <c r="W1148" s="15"/>
      <c r="X1148" s="15"/>
      <c r="Y1148" s="15"/>
      <c r="Z1148" s="15"/>
      <c r="AA1148" s="15"/>
      <c r="AB1148" s="15"/>
      <c r="AC1148" s="15"/>
      <c r="AD1148" s="15"/>
      <c r="AE1148" s="15"/>
      <c r="AT1148" s="268" t="s">
        <v>181</v>
      </c>
      <c r="AU1148" s="268" t="s">
        <v>87</v>
      </c>
      <c r="AV1148" s="15" t="s">
        <v>175</v>
      </c>
      <c r="AW1148" s="15" t="s">
        <v>38</v>
      </c>
      <c r="AX1148" s="15" t="s">
        <v>85</v>
      </c>
      <c r="AY1148" s="268" t="s">
        <v>167</v>
      </c>
    </row>
    <row r="1149" s="2" customFormat="1" ht="24" customHeight="1">
      <c r="A1149" s="39"/>
      <c r="B1149" s="40"/>
      <c r="C1149" s="219" t="s">
        <v>1305</v>
      </c>
      <c r="D1149" s="219" t="s">
        <v>170</v>
      </c>
      <c r="E1149" s="220" t="s">
        <v>1286</v>
      </c>
      <c r="F1149" s="221" t="s">
        <v>1287</v>
      </c>
      <c r="G1149" s="222" t="s">
        <v>173</v>
      </c>
      <c r="H1149" s="223">
        <v>30.111999999999998</v>
      </c>
      <c r="I1149" s="224"/>
      <c r="J1149" s="225">
        <f>ROUND(I1149*H1149,2)</f>
        <v>0</v>
      </c>
      <c r="K1149" s="221" t="s">
        <v>174</v>
      </c>
      <c r="L1149" s="45"/>
      <c r="M1149" s="226" t="s">
        <v>40</v>
      </c>
      <c r="N1149" s="227" t="s">
        <v>48</v>
      </c>
      <c r="O1149" s="85"/>
      <c r="P1149" s="228">
        <f>O1149*H1149</f>
        <v>0</v>
      </c>
      <c r="Q1149" s="228">
        <v>1.0000000000000001E-05</v>
      </c>
      <c r="R1149" s="228">
        <f>Q1149*H1149</f>
        <v>0.00030111999999999999</v>
      </c>
      <c r="S1149" s="228">
        <v>0</v>
      </c>
      <c r="T1149" s="229">
        <f>S1149*H1149</f>
        <v>0</v>
      </c>
      <c r="U1149" s="39"/>
      <c r="V1149" s="39"/>
      <c r="W1149" s="39"/>
      <c r="X1149" s="39"/>
      <c r="Y1149" s="39"/>
      <c r="Z1149" s="39"/>
      <c r="AA1149" s="39"/>
      <c r="AB1149" s="39"/>
      <c r="AC1149" s="39"/>
      <c r="AD1149" s="39"/>
      <c r="AE1149" s="39"/>
      <c r="AR1149" s="230" t="s">
        <v>301</v>
      </c>
      <c r="AT1149" s="230" t="s">
        <v>170</v>
      </c>
      <c r="AU1149" s="230" t="s">
        <v>87</v>
      </c>
      <c r="AY1149" s="18" t="s">
        <v>167</v>
      </c>
      <c r="BE1149" s="231">
        <f>IF(N1149="základní",J1149,0)</f>
        <v>0</v>
      </c>
      <c r="BF1149" s="231">
        <f>IF(N1149="snížená",J1149,0)</f>
        <v>0</v>
      </c>
      <c r="BG1149" s="231">
        <f>IF(N1149="zákl. přenesená",J1149,0)</f>
        <v>0</v>
      </c>
      <c r="BH1149" s="231">
        <f>IF(N1149="sníž. přenesená",J1149,0)</f>
        <v>0</v>
      </c>
      <c r="BI1149" s="231">
        <f>IF(N1149="nulová",J1149,0)</f>
        <v>0</v>
      </c>
      <c r="BJ1149" s="18" t="s">
        <v>85</v>
      </c>
      <c r="BK1149" s="231">
        <f>ROUND(I1149*H1149,2)</f>
        <v>0</v>
      </c>
      <c r="BL1149" s="18" t="s">
        <v>301</v>
      </c>
      <c r="BM1149" s="230" t="s">
        <v>1288</v>
      </c>
    </row>
    <row r="1150" s="2" customFormat="1">
      <c r="A1150" s="39"/>
      <c r="B1150" s="40"/>
      <c r="C1150" s="41"/>
      <c r="D1150" s="232" t="s">
        <v>177</v>
      </c>
      <c r="E1150" s="41"/>
      <c r="F1150" s="233" t="s">
        <v>1289</v>
      </c>
      <c r="G1150" s="41"/>
      <c r="H1150" s="41"/>
      <c r="I1150" s="137"/>
      <c r="J1150" s="41"/>
      <c r="K1150" s="41"/>
      <c r="L1150" s="45"/>
      <c r="M1150" s="234"/>
      <c r="N1150" s="235"/>
      <c r="O1150" s="85"/>
      <c r="P1150" s="85"/>
      <c r="Q1150" s="85"/>
      <c r="R1150" s="85"/>
      <c r="S1150" s="85"/>
      <c r="T1150" s="86"/>
      <c r="U1150" s="39"/>
      <c r="V1150" s="39"/>
      <c r="W1150" s="39"/>
      <c r="X1150" s="39"/>
      <c r="Y1150" s="39"/>
      <c r="Z1150" s="39"/>
      <c r="AA1150" s="39"/>
      <c r="AB1150" s="39"/>
      <c r="AC1150" s="39"/>
      <c r="AD1150" s="39"/>
      <c r="AE1150" s="39"/>
      <c r="AT1150" s="18" t="s">
        <v>177</v>
      </c>
      <c r="AU1150" s="18" t="s">
        <v>87</v>
      </c>
    </row>
    <row r="1151" s="13" customFormat="1">
      <c r="A1151" s="13"/>
      <c r="B1151" s="237"/>
      <c r="C1151" s="238"/>
      <c r="D1151" s="232" t="s">
        <v>181</v>
      </c>
      <c r="E1151" s="239" t="s">
        <v>40</v>
      </c>
      <c r="F1151" s="240" t="s">
        <v>203</v>
      </c>
      <c r="G1151" s="238"/>
      <c r="H1151" s="239" t="s">
        <v>40</v>
      </c>
      <c r="I1151" s="241"/>
      <c r="J1151" s="238"/>
      <c r="K1151" s="238"/>
      <c r="L1151" s="242"/>
      <c r="M1151" s="243"/>
      <c r="N1151" s="244"/>
      <c r="O1151" s="244"/>
      <c r="P1151" s="244"/>
      <c r="Q1151" s="244"/>
      <c r="R1151" s="244"/>
      <c r="S1151" s="244"/>
      <c r="T1151" s="245"/>
      <c r="U1151" s="13"/>
      <c r="V1151" s="13"/>
      <c r="W1151" s="13"/>
      <c r="X1151" s="13"/>
      <c r="Y1151" s="13"/>
      <c r="Z1151" s="13"/>
      <c r="AA1151" s="13"/>
      <c r="AB1151" s="13"/>
      <c r="AC1151" s="13"/>
      <c r="AD1151" s="13"/>
      <c r="AE1151" s="13"/>
      <c r="AT1151" s="246" t="s">
        <v>181</v>
      </c>
      <c r="AU1151" s="246" t="s">
        <v>87</v>
      </c>
      <c r="AV1151" s="13" t="s">
        <v>85</v>
      </c>
      <c r="AW1151" s="13" t="s">
        <v>38</v>
      </c>
      <c r="AX1151" s="13" t="s">
        <v>77</v>
      </c>
      <c r="AY1151" s="246" t="s">
        <v>167</v>
      </c>
    </row>
    <row r="1152" s="14" customFormat="1">
      <c r="A1152" s="14"/>
      <c r="B1152" s="247"/>
      <c r="C1152" s="248"/>
      <c r="D1152" s="232" t="s">
        <v>181</v>
      </c>
      <c r="E1152" s="249" t="s">
        <v>40</v>
      </c>
      <c r="F1152" s="250" t="s">
        <v>1290</v>
      </c>
      <c r="G1152" s="248"/>
      <c r="H1152" s="251">
        <v>1.6779999999999999</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181</v>
      </c>
      <c r="AU1152" s="257" t="s">
        <v>87</v>
      </c>
      <c r="AV1152" s="14" t="s">
        <v>87</v>
      </c>
      <c r="AW1152" s="14" t="s">
        <v>38</v>
      </c>
      <c r="AX1152" s="14" t="s">
        <v>77</v>
      </c>
      <c r="AY1152" s="257" t="s">
        <v>167</v>
      </c>
    </row>
    <row r="1153" s="14" customFormat="1">
      <c r="A1153" s="14"/>
      <c r="B1153" s="247"/>
      <c r="C1153" s="248"/>
      <c r="D1153" s="232" t="s">
        <v>181</v>
      </c>
      <c r="E1153" s="249" t="s">
        <v>40</v>
      </c>
      <c r="F1153" s="250" t="s">
        <v>1291</v>
      </c>
      <c r="G1153" s="248"/>
      <c r="H1153" s="251">
        <v>0.45000000000000001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181</v>
      </c>
      <c r="AU1153" s="257" t="s">
        <v>87</v>
      </c>
      <c r="AV1153" s="14" t="s">
        <v>87</v>
      </c>
      <c r="AW1153" s="14" t="s">
        <v>38</v>
      </c>
      <c r="AX1153" s="14" t="s">
        <v>77</v>
      </c>
      <c r="AY1153" s="257" t="s">
        <v>167</v>
      </c>
    </row>
    <row r="1154" s="13" customFormat="1">
      <c r="A1154" s="13"/>
      <c r="B1154" s="237"/>
      <c r="C1154" s="238"/>
      <c r="D1154" s="232" t="s">
        <v>181</v>
      </c>
      <c r="E1154" s="239" t="s">
        <v>40</v>
      </c>
      <c r="F1154" s="240" t="s">
        <v>206</v>
      </c>
      <c r="G1154" s="238"/>
      <c r="H1154" s="239" t="s">
        <v>40</v>
      </c>
      <c r="I1154" s="241"/>
      <c r="J1154" s="238"/>
      <c r="K1154" s="238"/>
      <c r="L1154" s="242"/>
      <c r="M1154" s="243"/>
      <c r="N1154" s="244"/>
      <c r="O1154" s="244"/>
      <c r="P1154" s="244"/>
      <c r="Q1154" s="244"/>
      <c r="R1154" s="244"/>
      <c r="S1154" s="244"/>
      <c r="T1154" s="245"/>
      <c r="U1154" s="13"/>
      <c r="V1154" s="13"/>
      <c r="W1154" s="13"/>
      <c r="X1154" s="13"/>
      <c r="Y1154" s="13"/>
      <c r="Z1154" s="13"/>
      <c r="AA1154" s="13"/>
      <c r="AB1154" s="13"/>
      <c r="AC1154" s="13"/>
      <c r="AD1154" s="13"/>
      <c r="AE1154" s="13"/>
      <c r="AT1154" s="246" t="s">
        <v>181</v>
      </c>
      <c r="AU1154" s="246" t="s">
        <v>87</v>
      </c>
      <c r="AV1154" s="13" t="s">
        <v>85</v>
      </c>
      <c r="AW1154" s="13" t="s">
        <v>38</v>
      </c>
      <c r="AX1154" s="13" t="s">
        <v>77</v>
      </c>
      <c r="AY1154" s="246" t="s">
        <v>167</v>
      </c>
    </row>
    <row r="1155" s="14" customFormat="1">
      <c r="A1155" s="14"/>
      <c r="B1155" s="247"/>
      <c r="C1155" s="248"/>
      <c r="D1155" s="232" t="s">
        <v>181</v>
      </c>
      <c r="E1155" s="249" t="s">
        <v>40</v>
      </c>
      <c r="F1155" s="250" t="s">
        <v>1292</v>
      </c>
      <c r="G1155" s="248"/>
      <c r="H1155" s="251">
        <v>2.0150000000000001</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181</v>
      </c>
      <c r="AU1155" s="257" t="s">
        <v>87</v>
      </c>
      <c r="AV1155" s="14" t="s">
        <v>87</v>
      </c>
      <c r="AW1155" s="14" t="s">
        <v>38</v>
      </c>
      <c r="AX1155" s="14" t="s">
        <v>77</v>
      </c>
      <c r="AY1155" s="257" t="s">
        <v>167</v>
      </c>
    </row>
    <row r="1156" s="13" customFormat="1">
      <c r="A1156" s="13"/>
      <c r="B1156" s="237"/>
      <c r="C1156" s="238"/>
      <c r="D1156" s="232" t="s">
        <v>181</v>
      </c>
      <c r="E1156" s="239" t="s">
        <v>40</v>
      </c>
      <c r="F1156" s="240" t="s">
        <v>208</v>
      </c>
      <c r="G1156" s="238"/>
      <c r="H1156" s="239" t="s">
        <v>40</v>
      </c>
      <c r="I1156" s="241"/>
      <c r="J1156" s="238"/>
      <c r="K1156" s="238"/>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181</v>
      </c>
      <c r="AU1156" s="246" t="s">
        <v>87</v>
      </c>
      <c r="AV1156" s="13" t="s">
        <v>85</v>
      </c>
      <c r="AW1156" s="13" t="s">
        <v>38</v>
      </c>
      <c r="AX1156" s="13" t="s">
        <v>77</v>
      </c>
      <c r="AY1156" s="246" t="s">
        <v>167</v>
      </c>
    </row>
    <row r="1157" s="14" customFormat="1">
      <c r="A1157" s="14"/>
      <c r="B1157" s="247"/>
      <c r="C1157" s="248"/>
      <c r="D1157" s="232" t="s">
        <v>181</v>
      </c>
      <c r="E1157" s="249" t="s">
        <v>40</v>
      </c>
      <c r="F1157" s="250" t="s">
        <v>1293</v>
      </c>
      <c r="G1157" s="248"/>
      <c r="H1157" s="251">
        <v>14.438000000000001</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181</v>
      </c>
      <c r="AU1157" s="257" t="s">
        <v>87</v>
      </c>
      <c r="AV1157" s="14" t="s">
        <v>87</v>
      </c>
      <c r="AW1157" s="14" t="s">
        <v>38</v>
      </c>
      <c r="AX1157" s="14" t="s">
        <v>77</v>
      </c>
      <c r="AY1157" s="257" t="s">
        <v>167</v>
      </c>
    </row>
    <row r="1158" s="13" customFormat="1">
      <c r="A1158" s="13"/>
      <c r="B1158" s="237"/>
      <c r="C1158" s="238"/>
      <c r="D1158" s="232" t="s">
        <v>181</v>
      </c>
      <c r="E1158" s="239" t="s">
        <v>40</v>
      </c>
      <c r="F1158" s="240" t="s">
        <v>210</v>
      </c>
      <c r="G1158" s="238"/>
      <c r="H1158" s="239" t="s">
        <v>40</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181</v>
      </c>
      <c r="AU1158" s="246" t="s">
        <v>87</v>
      </c>
      <c r="AV1158" s="13" t="s">
        <v>85</v>
      </c>
      <c r="AW1158" s="13" t="s">
        <v>38</v>
      </c>
      <c r="AX1158" s="13" t="s">
        <v>77</v>
      </c>
      <c r="AY1158" s="246" t="s">
        <v>167</v>
      </c>
    </row>
    <row r="1159" s="14" customFormat="1">
      <c r="A1159" s="14"/>
      <c r="B1159" s="247"/>
      <c r="C1159" s="248"/>
      <c r="D1159" s="232" t="s">
        <v>181</v>
      </c>
      <c r="E1159" s="249" t="s">
        <v>40</v>
      </c>
      <c r="F1159" s="250" t="s">
        <v>1294</v>
      </c>
      <c r="G1159" s="248"/>
      <c r="H1159" s="251">
        <v>11.531000000000001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181</v>
      </c>
      <c r="AU1159" s="257" t="s">
        <v>87</v>
      </c>
      <c r="AV1159" s="14" t="s">
        <v>87</v>
      </c>
      <c r="AW1159" s="14" t="s">
        <v>38</v>
      </c>
      <c r="AX1159" s="14" t="s">
        <v>77</v>
      </c>
      <c r="AY1159" s="257" t="s">
        <v>167</v>
      </c>
    </row>
    <row r="1160" s="15" customFormat="1">
      <c r="A1160" s="15"/>
      <c r="B1160" s="258"/>
      <c r="C1160" s="259"/>
      <c r="D1160" s="232" t="s">
        <v>181</v>
      </c>
      <c r="E1160" s="260" t="s">
        <v>40</v>
      </c>
      <c r="F1160" s="261" t="s">
        <v>184</v>
      </c>
      <c r="G1160" s="259"/>
      <c r="H1160" s="262">
        <v>30.111999999999998</v>
      </c>
      <c r="I1160" s="263"/>
      <c r="J1160" s="259"/>
      <c r="K1160" s="259"/>
      <c r="L1160" s="264"/>
      <c r="M1160" s="265"/>
      <c r="N1160" s="266"/>
      <c r="O1160" s="266"/>
      <c r="P1160" s="266"/>
      <c r="Q1160" s="266"/>
      <c r="R1160" s="266"/>
      <c r="S1160" s="266"/>
      <c r="T1160" s="267"/>
      <c r="U1160" s="15"/>
      <c r="V1160" s="15"/>
      <c r="W1160" s="15"/>
      <c r="X1160" s="15"/>
      <c r="Y1160" s="15"/>
      <c r="Z1160" s="15"/>
      <c r="AA1160" s="15"/>
      <c r="AB1160" s="15"/>
      <c r="AC1160" s="15"/>
      <c r="AD1160" s="15"/>
      <c r="AE1160" s="15"/>
      <c r="AT1160" s="268" t="s">
        <v>181</v>
      </c>
      <c r="AU1160" s="268" t="s">
        <v>87</v>
      </c>
      <c r="AV1160" s="15" t="s">
        <v>175</v>
      </c>
      <c r="AW1160" s="15" t="s">
        <v>38</v>
      </c>
      <c r="AX1160" s="15" t="s">
        <v>85</v>
      </c>
      <c r="AY1160" s="268" t="s">
        <v>167</v>
      </c>
    </row>
    <row r="1161" s="2" customFormat="1" ht="24" customHeight="1">
      <c r="A1161" s="39"/>
      <c r="B1161" s="40"/>
      <c r="C1161" s="219" t="s">
        <v>1356</v>
      </c>
      <c r="D1161" s="219" t="s">
        <v>170</v>
      </c>
      <c r="E1161" s="220" t="s">
        <v>1296</v>
      </c>
      <c r="F1161" s="221" t="s">
        <v>1297</v>
      </c>
      <c r="G1161" s="222" t="s">
        <v>173</v>
      </c>
      <c r="H1161" s="223">
        <v>30.111999999999998</v>
      </c>
      <c r="I1161" s="224"/>
      <c r="J1161" s="225">
        <f>ROUND(I1161*H1161,2)</f>
        <v>0</v>
      </c>
      <c r="K1161" s="221" t="s">
        <v>174</v>
      </c>
      <c r="L1161" s="45"/>
      <c r="M1161" s="226" t="s">
        <v>40</v>
      </c>
      <c r="N1161" s="227" t="s">
        <v>48</v>
      </c>
      <c r="O1161" s="85"/>
      <c r="P1161" s="228">
        <f>O1161*H1161</f>
        <v>0</v>
      </c>
      <c r="Q1161" s="228">
        <v>1.0000000000000001E-05</v>
      </c>
      <c r="R1161" s="228">
        <f>Q1161*H1161</f>
        <v>0.00030111999999999999</v>
      </c>
      <c r="S1161" s="228">
        <v>0</v>
      </c>
      <c r="T1161" s="229">
        <f>S1161*H1161</f>
        <v>0</v>
      </c>
      <c r="U1161" s="39"/>
      <c r="V1161" s="39"/>
      <c r="W1161" s="39"/>
      <c r="X1161" s="39"/>
      <c r="Y1161" s="39"/>
      <c r="Z1161" s="39"/>
      <c r="AA1161" s="39"/>
      <c r="AB1161" s="39"/>
      <c r="AC1161" s="39"/>
      <c r="AD1161" s="39"/>
      <c r="AE1161" s="39"/>
      <c r="AR1161" s="230" t="s">
        <v>301</v>
      </c>
      <c r="AT1161" s="230" t="s">
        <v>170</v>
      </c>
      <c r="AU1161" s="230" t="s">
        <v>87</v>
      </c>
      <c r="AY1161" s="18" t="s">
        <v>167</v>
      </c>
      <c r="BE1161" s="231">
        <f>IF(N1161="základní",J1161,0)</f>
        <v>0</v>
      </c>
      <c r="BF1161" s="231">
        <f>IF(N1161="snížená",J1161,0)</f>
        <v>0</v>
      </c>
      <c r="BG1161" s="231">
        <f>IF(N1161="zákl. přenesená",J1161,0)</f>
        <v>0</v>
      </c>
      <c r="BH1161" s="231">
        <f>IF(N1161="sníž. přenesená",J1161,0)</f>
        <v>0</v>
      </c>
      <c r="BI1161" s="231">
        <f>IF(N1161="nulová",J1161,0)</f>
        <v>0</v>
      </c>
      <c r="BJ1161" s="18" t="s">
        <v>85</v>
      </c>
      <c r="BK1161" s="231">
        <f>ROUND(I1161*H1161,2)</f>
        <v>0</v>
      </c>
      <c r="BL1161" s="18" t="s">
        <v>301</v>
      </c>
      <c r="BM1161" s="230" t="s">
        <v>1298</v>
      </c>
    </row>
    <row r="1162" s="2" customFormat="1">
      <c r="A1162" s="39"/>
      <c r="B1162" s="40"/>
      <c r="C1162" s="41"/>
      <c r="D1162" s="232" t="s">
        <v>177</v>
      </c>
      <c r="E1162" s="41"/>
      <c r="F1162" s="233" t="s">
        <v>1299</v>
      </c>
      <c r="G1162" s="41"/>
      <c r="H1162" s="41"/>
      <c r="I1162" s="137"/>
      <c r="J1162" s="41"/>
      <c r="K1162" s="41"/>
      <c r="L1162" s="45"/>
      <c r="M1162" s="234"/>
      <c r="N1162" s="235"/>
      <c r="O1162" s="85"/>
      <c r="P1162" s="85"/>
      <c r="Q1162" s="85"/>
      <c r="R1162" s="85"/>
      <c r="S1162" s="85"/>
      <c r="T1162" s="86"/>
      <c r="U1162" s="39"/>
      <c r="V1162" s="39"/>
      <c r="W1162" s="39"/>
      <c r="X1162" s="39"/>
      <c r="Y1162" s="39"/>
      <c r="Z1162" s="39"/>
      <c r="AA1162" s="39"/>
      <c r="AB1162" s="39"/>
      <c r="AC1162" s="39"/>
      <c r="AD1162" s="39"/>
      <c r="AE1162" s="39"/>
      <c r="AT1162" s="18" t="s">
        <v>177</v>
      </c>
      <c r="AU1162" s="18" t="s">
        <v>87</v>
      </c>
    </row>
    <row r="1163" s="13" customFormat="1">
      <c r="A1163" s="13"/>
      <c r="B1163" s="237"/>
      <c r="C1163" s="238"/>
      <c r="D1163" s="232" t="s">
        <v>181</v>
      </c>
      <c r="E1163" s="239" t="s">
        <v>40</v>
      </c>
      <c r="F1163" s="240" t="s">
        <v>203</v>
      </c>
      <c r="G1163" s="238"/>
      <c r="H1163" s="239" t="s">
        <v>40</v>
      </c>
      <c r="I1163" s="241"/>
      <c r="J1163" s="238"/>
      <c r="K1163" s="238"/>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181</v>
      </c>
      <c r="AU1163" s="246" t="s">
        <v>87</v>
      </c>
      <c r="AV1163" s="13" t="s">
        <v>85</v>
      </c>
      <c r="AW1163" s="13" t="s">
        <v>38</v>
      </c>
      <c r="AX1163" s="13" t="s">
        <v>77</v>
      </c>
      <c r="AY1163" s="246" t="s">
        <v>167</v>
      </c>
    </row>
    <row r="1164" s="14" customFormat="1">
      <c r="A1164" s="14"/>
      <c r="B1164" s="247"/>
      <c r="C1164" s="248"/>
      <c r="D1164" s="232" t="s">
        <v>181</v>
      </c>
      <c r="E1164" s="249" t="s">
        <v>40</v>
      </c>
      <c r="F1164" s="250" t="s">
        <v>1290</v>
      </c>
      <c r="G1164" s="248"/>
      <c r="H1164" s="251">
        <v>1.6779999999999999</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181</v>
      </c>
      <c r="AU1164" s="257" t="s">
        <v>87</v>
      </c>
      <c r="AV1164" s="14" t="s">
        <v>87</v>
      </c>
      <c r="AW1164" s="14" t="s">
        <v>38</v>
      </c>
      <c r="AX1164" s="14" t="s">
        <v>77</v>
      </c>
      <c r="AY1164" s="257" t="s">
        <v>167</v>
      </c>
    </row>
    <row r="1165" s="14" customFormat="1">
      <c r="A1165" s="14"/>
      <c r="B1165" s="247"/>
      <c r="C1165" s="248"/>
      <c r="D1165" s="232" t="s">
        <v>181</v>
      </c>
      <c r="E1165" s="249" t="s">
        <v>40</v>
      </c>
      <c r="F1165" s="250" t="s">
        <v>1291</v>
      </c>
      <c r="G1165" s="248"/>
      <c r="H1165" s="251">
        <v>0.45000000000000001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181</v>
      </c>
      <c r="AU1165" s="257" t="s">
        <v>87</v>
      </c>
      <c r="AV1165" s="14" t="s">
        <v>87</v>
      </c>
      <c r="AW1165" s="14" t="s">
        <v>38</v>
      </c>
      <c r="AX1165" s="14" t="s">
        <v>77</v>
      </c>
      <c r="AY1165" s="257" t="s">
        <v>167</v>
      </c>
    </row>
    <row r="1166" s="13" customFormat="1">
      <c r="A1166" s="13"/>
      <c r="B1166" s="237"/>
      <c r="C1166" s="238"/>
      <c r="D1166" s="232" t="s">
        <v>181</v>
      </c>
      <c r="E1166" s="239" t="s">
        <v>40</v>
      </c>
      <c r="F1166" s="240" t="s">
        <v>206</v>
      </c>
      <c r="G1166" s="238"/>
      <c r="H1166" s="239" t="s">
        <v>40</v>
      </c>
      <c r="I1166" s="241"/>
      <c r="J1166" s="238"/>
      <c r="K1166" s="238"/>
      <c r="L1166" s="242"/>
      <c r="M1166" s="243"/>
      <c r="N1166" s="244"/>
      <c r="O1166" s="244"/>
      <c r="P1166" s="244"/>
      <c r="Q1166" s="244"/>
      <c r="R1166" s="244"/>
      <c r="S1166" s="244"/>
      <c r="T1166" s="245"/>
      <c r="U1166" s="13"/>
      <c r="V1166" s="13"/>
      <c r="W1166" s="13"/>
      <c r="X1166" s="13"/>
      <c r="Y1166" s="13"/>
      <c r="Z1166" s="13"/>
      <c r="AA1166" s="13"/>
      <c r="AB1166" s="13"/>
      <c r="AC1166" s="13"/>
      <c r="AD1166" s="13"/>
      <c r="AE1166" s="13"/>
      <c r="AT1166" s="246" t="s">
        <v>181</v>
      </c>
      <c r="AU1166" s="246" t="s">
        <v>87</v>
      </c>
      <c r="AV1166" s="13" t="s">
        <v>85</v>
      </c>
      <c r="AW1166" s="13" t="s">
        <v>38</v>
      </c>
      <c r="AX1166" s="13" t="s">
        <v>77</v>
      </c>
      <c r="AY1166" s="246" t="s">
        <v>167</v>
      </c>
    </row>
    <row r="1167" s="14" customFormat="1">
      <c r="A1167" s="14"/>
      <c r="B1167" s="247"/>
      <c r="C1167" s="248"/>
      <c r="D1167" s="232" t="s">
        <v>181</v>
      </c>
      <c r="E1167" s="249" t="s">
        <v>40</v>
      </c>
      <c r="F1167" s="250" t="s">
        <v>1292</v>
      </c>
      <c r="G1167" s="248"/>
      <c r="H1167" s="251">
        <v>2.0150000000000001</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181</v>
      </c>
      <c r="AU1167" s="257" t="s">
        <v>87</v>
      </c>
      <c r="AV1167" s="14" t="s">
        <v>87</v>
      </c>
      <c r="AW1167" s="14" t="s">
        <v>38</v>
      </c>
      <c r="AX1167" s="14" t="s">
        <v>77</v>
      </c>
      <c r="AY1167" s="257" t="s">
        <v>167</v>
      </c>
    </row>
    <row r="1168" s="13" customFormat="1">
      <c r="A1168" s="13"/>
      <c r="B1168" s="237"/>
      <c r="C1168" s="238"/>
      <c r="D1168" s="232" t="s">
        <v>181</v>
      </c>
      <c r="E1168" s="239" t="s">
        <v>40</v>
      </c>
      <c r="F1168" s="240" t="s">
        <v>208</v>
      </c>
      <c r="G1168" s="238"/>
      <c r="H1168" s="239" t="s">
        <v>40</v>
      </c>
      <c r="I1168" s="241"/>
      <c r="J1168" s="238"/>
      <c r="K1168" s="238"/>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181</v>
      </c>
      <c r="AU1168" s="246" t="s">
        <v>87</v>
      </c>
      <c r="AV1168" s="13" t="s">
        <v>85</v>
      </c>
      <c r="AW1168" s="13" t="s">
        <v>38</v>
      </c>
      <c r="AX1168" s="13" t="s">
        <v>77</v>
      </c>
      <c r="AY1168" s="246" t="s">
        <v>167</v>
      </c>
    </row>
    <row r="1169" s="14" customFormat="1">
      <c r="A1169" s="14"/>
      <c r="B1169" s="247"/>
      <c r="C1169" s="248"/>
      <c r="D1169" s="232" t="s">
        <v>181</v>
      </c>
      <c r="E1169" s="249" t="s">
        <v>40</v>
      </c>
      <c r="F1169" s="250" t="s">
        <v>1293</v>
      </c>
      <c r="G1169" s="248"/>
      <c r="H1169" s="251">
        <v>14.438000000000001</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181</v>
      </c>
      <c r="AU1169" s="257" t="s">
        <v>87</v>
      </c>
      <c r="AV1169" s="14" t="s">
        <v>87</v>
      </c>
      <c r="AW1169" s="14" t="s">
        <v>38</v>
      </c>
      <c r="AX1169" s="14" t="s">
        <v>77</v>
      </c>
      <c r="AY1169" s="257" t="s">
        <v>167</v>
      </c>
    </row>
    <row r="1170" s="13" customFormat="1">
      <c r="A1170" s="13"/>
      <c r="B1170" s="237"/>
      <c r="C1170" s="238"/>
      <c r="D1170" s="232" t="s">
        <v>181</v>
      </c>
      <c r="E1170" s="239" t="s">
        <v>40</v>
      </c>
      <c r="F1170" s="240" t="s">
        <v>210</v>
      </c>
      <c r="G1170" s="238"/>
      <c r="H1170" s="239" t="s">
        <v>40</v>
      </c>
      <c r="I1170" s="241"/>
      <c r="J1170" s="238"/>
      <c r="K1170" s="238"/>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181</v>
      </c>
      <c r="AU1170" s="246" t="s">
        <v>87</v>
      </c>
      <c r="AV1170" s="13" t="s">
        <v>85</v>
      </c>
      <c r="AW1170" s="13" t="s">
        <v>38</v>
      </c>
      <c r="AX1170" s="13" t="s">
        <v>77</v>
      </c>
      <c r="AY1170" s="246" t="s">
        <v>167</v>
      </c>
    </row>
    <row r="1171" s="14" customFormat="1">
      <c r="A1171" s="14"/>
      <c r="B1171" s="247"/>
      <c r="C1171" s="248"/>
      <c r="D1171" s="232" t="s">
        <v>181</v>
      </c>
      <c r="E1171" s="249" t="s">
        <v>40</v>
      </c>
      <c r="F1171" s="250" t="s">
        <v>1294</v>
      </c>
      <c r="G1171" s="248"/>
      <c r="H1171" s="251">
        <v>11.531000000000001</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181</v>
      </c>
      <c r="AU1171" s="257" t="s">
        <v>87</v>
      </c>
      <c r="AV1171" s="14" t="s">
        <v>87</v>
      </c>
      <c r="AW1171" s="14" t="s">
        <v>38</v>
      </c>
      <c r="AX1171" s="14" t="s">
        <v>77</v>
      </c>
      <c r="AY1171" s="257" t="s">
        <v>167</v>
      </c>
    </row>
    <row r="1172" s="15" customFormat="1">
      <c r="A1172" s="15"/>
      <c r="B1172" s="258"/>
      <c r="C1172" s="259"/>
      <c r="D1172" s="232" t="s">
        <v>181</v>
      </c>
      <c r="E1172" s="260" t="s">
        <v>40</v>
      </c>
      <c r="F1172" s="261" t="s">
        <v>184</v>
      </c>
      <c r="G1172" s="259"/>
      <c r="H1172" s="262">
        <v>30.111999999999998</v>
      </c>
      <c r="I1172" s="263"/>
      <c r="J1172" s="259"/>
      <c r="K1172" s="259"/>
      <c r="L1172" s="264"/>
      <c r="M1172" s="265"/>
      <c r="N1172" s="266"/>
      <c r="O1172" s="266"/>
      <c r="P1172" s="266"/>
      <c r="Q1172" s="266"/>
      <c r="R1172" s="266"/>
      <c r="S1172" s="266"/>
      <c r="T1172" s="267"/>
      <c r="U1172" s="15"/>
      <c r="V1172" s="15"/>
      <c r="W1172" s="15"/>
      <c r="X1172" s="15"/>
      <c r="Y1172" s="15"/>
      <c r="Z1172" s="15"/>
      <c r="AA1172" s="15"/>
      <c r="AB1172" s="15"/>
      <c r="AC1172" s="15"/>
      <c r="AD1172" s="15"/>
      <c r="AE1172" s="15"/>
      <c r="AT1172" s="268" t="s">
        <v>181</v>
      </c>
      <c r="AU1172" s="268" t="s">
        <v>87</v>
      </c>
      <c r="AV1172" s="15" t="s">
        <v>175</v>
      </c>
      <c r="AW1172" s="15" t="s">
        <v>38</v>
      </c>
      <c r="AX1172" s="15" t="s">
        <v>85</v>
      </c>
      <c r="AY1172" s="268" t="s">
        <v>167</v>
      </c>
    </row>
    <row r="1173" s="2" customFormat="1" ht="24" customHeight="1">
      <c r="A1173" s="39"/>
      <c r="B1173" s="40"/>
      <c r="C1173" s="219" t="s">
        <v>1357</v>
      </c>
      <c r="D1173" s="219" t="s">
        <v>170</v>
      </c>
      <c r="E1173" s="220" t="s">
        <v>1301</v>
      </c>
      <c r="F1173" s="221" t="s">
        <v>1302</v>
      </c>
      <c r="G1173" s="222" t="s">
        <v>173</v>
      </c>
      <c r="H1173" s="223">
        <v>30.111999999999998</v>
      </c>
      <c r="I1173" s="224"/>
      <c r="J1173" s="225">
        <f>ROUND(I1173*H1173,2)</f>
        <v>0</v>
      </c>
      <c r="K1173" s="221" t="s">
        <v>174</v>
      </c>
      <c r="L1173" s="45"/>
      <c r="M1173" s="226" t="s">
        <v>40</v>
      </c>
      <c r="N1173" s="227" t="s">
        <v>48</v>
      </c>
      <c r="O1173" s="85"/>
      <c r="P1173" s="228">
        <f>O1173*H1173</f>
        <v>0</v>
      </c>
      <c r="Q1173" s="228">
        <v>0.00025999999999999998</v>
      </c>
      <c r="R1173" s="228">
        <f>Q1173*H1173</f>
        <v>0.0078291199999999984</v>
      </c>
      <c r="S1173" s="228">
        <v>0</v>
      </c>
      <c r="T1173" s="229">
        <f>S1173*H1173</f>
        <v>0</v>
      </c>
      <c r="U1173" s="39"/>
      <c r="V1173" s="39"/>
      <c r="W1173" s="39"/>
      <c r="X1173" s="39"/>
      <c r="Y1173" s="39"/>
      <c r="Z1173" s="39"/>
      <c r="AA1173" s="39"/>
      <c r="AB1173" s="39"/>
      <c r="AC1173" s="39"/>
      <c r="AD1173" s="39"/>
      <c r="AE1173" s="39"/>
      <c r="AR1173" s="230" t="s">
        <v>301</v>
      </c>
      <c r="AT1173" s="230" t="s">
        <v>170</v>
      </c>
      <c r="AU1173" s="230" t="s">
        <v>87</v>
      </c>
      <c r="AY1173" s="18" t="s">
        <v>167</v>
      </c>
      <c r="BE1173" s="231">
        <f>IF(N1173="základní",J1173,0)</f>
        <v>0</v>
      </c>
      <c r="BF1173" s="231">
        <f>IF(N1173="snížená",J1173,0)</f>
        <v>0</v>
      </c>
      <c r="BG1173" s="231">
        <f>IF(N1173="zákl. přenesená",J1173,0)</f>
        <v>0</v>
      </c>
      <c r="BH1173" s="231">
        <f>IF(N1173="sníž. přenesená",J1173,0)</f>
        <v>0</v>
      </c>
      <c r="BI1173" s="231">
        <f>IF(N1173="nulová",J1173,0)</f>
        <v>0</v>
      </c>
      <c r="BJ1173" s="18" t="s">
        <v>85</v>
      </c>
      <c r="BK1173" s="231">
        <f>ROUND(I1173*H1173,2)</f>
        <v>0</v>
      </c>
      <c r="BL1173" s="18" t="s">
        <v>301</v>
      </c>
      <c r="BM1173" s="230" t="s">
        <v>1303</v>
      </c>
    </row>
    <row r="1174" s="2" customFormat="1">
      <c r="A1174" s="39"/>
      <c r="B1174" s="40"/>
      <c r="C1174" s="41"/>
      <c r="D1174" s="232" t="s">
        <v>177</v>
      </c>
      <c r="E1174" s="41"/>
      <c r="F1174" s="233" t="s">
        <v>1304</v>
      </c>
      <c r="G1174" s="41"/>
      <c r="H1174" s="41"/>
      <c r="I1174" s="137"/>
      <c r="J1174" s="41"/>
      <c r="K1174" s="41"/>
      <c r="L1174" s="45"/>
      <c r="M1174" s="234"/>
      <c r="N1174" s="235"/>
      <c r="O1174" s="85"/>
      <c r="P1174" s="85"/>
      <c r="Q1174" s="85"/>
      <c r="R1174" s="85"/>
      <c r="S1174" s="85"/>
      <c r="T1174" s="86"/>
      <c r="U1174" s="39"/>
      <c r="V1174" s="39"/>
      <c r="W1174" s="39"/>
      <c r="X1174" s="39"/>
      <c r="Y1174" s="39"/>
      <c r="Z1174" s="39"/>
      <c r="AA1174" s="39"/>
      <c r="AB1174" s="39"/>
      <c r="AC1174" s="39"/>
      <c r="AD1174" s="39"/>
      <c r="AE1174" s="39"/>
      <c r="AT1174" s="18" t="s">
        <v>177</v>
      </c>
      <c r="AU1174" s="18" t="s">
        <v>87</v>
      </c>
    </row>
    <row r="1175" s="13" customFormat="1">
      <c r="A1175" s="13"/>
      <c r="B1175" s="237"/>
      <c r="C1175" s="238"/>
      <c r="D1175" s="232" t="s">
        <v>181</v>
      </c>
      <c r="E1175" s="239" t="s">
        <v>40</v>
      </c>
      <c r="F1175" s="240" t="s">
        <v>203</v>
      </c>
      <c r="G1175" s="238"/>
      <c r="H1175" s="239" t="s">
        <v>40</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181</v>
      </c>
      <c r="AU1175" s="246" t="s">
        <v>87</v>
      </c>
      <c r="AV1175" s="13" t="s">
        <v>85</v>
      </c>
      <c r="AW1175" s="13" t="s">
        <v>38</v>
      </c>
      <c r="AX1175" s="13" t="s">
        <v>77</v>
      </c>
      <c r="AY1175" s="246" t="s">
        <v>167</v>
      </c>
    </row>
    <row r="1176" s="14" customFormat="1">
      <c r="A1176" s="14"/>
      <c r="B1176" s="247"/>
      <c r="C1176" s="248"/>
      <c r="D1176" s="232" t="s">
        <v>181</v>
      </c>
      <c r="E1176" s="249" t="s">
        <v>40</v>
      </c>
      <c r="F1176" s="250" t="s">
        <v>1290</v>
      </c>
      <c r="G1176" s="248"/>
      <c r="H1176" s="251">
        <v>1.6779999999999999</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181</v>
      </c>
      <c r="AU1176" s="257" t="s">
        <v>87</v>
      </c>
      <c r="AV1176" s="14" t="s">
        <v>87</v>
      </c>
      <c r="AW1176" s="14" t="s">
        <v>38</v>
      </c>
      <c r="AX1176" s="14" t="s">
        <v>77</v>
      </c>
      <c r="AY1176" s="257" t="s">
        <v>167</v>
      </c>
    </row>
    <row r="1177" s="14" customFormat="1">
      <c r="A1177" s="14"/>
      <c r="B1177" s="247"/>
      <c r="C1177" s="248"/>
      <c r="D1177" s="232" t="s">
        <v>181</v>
      </c>
      <c r="E1177" s="249" t="s">
        <v>40</v>
      </c>
      <c r="F1177" s="250" t="s">
        <v>1291</v>
      </c>
      <c r="G1177" s="248"/>
      <c r="H1177" s="251">
        <v>0.45000000000000001</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181</v>
      </c>
      <c r="AU1177" s="257" t="s">
        <v>87</v>
      </c>
      <c r="AV1177" s="14" t="s">
        <v>87</v>
      </c>
      <c r="AW1177" s="14" t="s">
        <v>38</v>
      </c>
      <c r="AX1177" s="14" t="s">
        <v>77</v>
      </c>
      <c r="AY1177" s="257" t="s">
        <v>167</v>
      </c>
    </row>
    <row r="1178" s="13" customFormat="1">
      <c r="A1178" s="13"/>
      <c r="B1178" s="237"/>
      <c r="C1178" s="238"/>
      <c r="D1178" s="232" t="s">
        <v>181</v>
      </c>
      <c r="E1178" s="239" t="s">
        <v>40</v>
      </c>
      <c r="F1178" s="240" t="s">
        <v>206</v>
      </c>
      <c r="G1178" s="238"/>
      <c r="H1178" s="239" t="s">
        <v>40</v>
      </c>
      <c r="I1178" s="241"/>
      <c r="J1178" s="238"/>
      <c r="K1178" s="238"/>
      <c r="L1178" s="242"/>
      <c r="M1178" s="243"/>
      <c r="N1178" s="244"/>
      <c r="O1178" s="244"/>
      <c r="P1178" s="244"/>
      <c r="Q1178" s="244"/>
      <c r="R1178" s="244"/>
      <c r="S1178" s="244"/>
      <c r="T1178" s="245"/>
      <c r="U1178" s="13"/>
      <c r="V1178" s="13"/>
      <c r="W1178" s="13"/>
      <c r="X1178" s="13"/>
      <c r="Y1178" s="13"/>
      <c r="Z1178" s="13"/>
      <c r="AA1178" s="13"/>
      <c r="AB1178" s="13"/>
      <c r="AC1178" s="13"/>
      <c r="AD1178" s="13"/>
      <c r="AE1178" s="13"/>
      <c r="AT1178" s="246" t="s">
        <v>181</v>
      </c>
      <c r="AU1178" s="246" t="s">
        <v>87</v>
      </c>
      <c r="AV1178" s="13" t="s">
        <v>85</v>
      </c>
      <c r="AW1178" s="13" t="s">
        <v>38</v>
      </c>
      <c r="AX1178" s="13" t="s">
        <v>77</v>
      </c>
      <c r="AY1178" s="246" t="s">
        <v>167</v>
      </c>
    </row>
    <row r="1179" s="14" customFormat="1">
      <c r="A1179" s="14"/>
      <c r="B1179" s="247"/>
      <c r="C1179" s="248"/>
      <c r="D1179" s="232" t="s">
        <v>181</v>
      </c>
      <c r="E1179" s="249" t="s">
        <v>40</v>
      </c>
      <c r="F1179" s="250" t="s">
        <v>1292</v>
      </c>
      <c r="G1179" s="248"/>
      <c r="H1179" s="251">
        <v>2.0150000000000001</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181</v>
      </c>
      <c r="AU1179" s="257" t="s">
        <v>87</v>
      </c>
      <c r="AV1179" s="14" t="s">
        <v>87</v>
      </c>
      <c r="AW1179" s="14" t="s">
        <v>38</v>
      </c>
      <c r="AX1179" s="14" t="s">
        <v>77</v>
      </c>
      <c r="AY1179" s="257" t="s">
        <v>167</v>
      </c>
    </row>
    <row r="1180" s="13" customFormat="1">
      <c r="A1180" s="13"/>
      <c r="B1180" s="237"/>
      <c r="C1180" s="238"/>
      <c r="D1180" s="232" t="s">
        <v>181</v>
      </c>
      <c r="E1180" s="239" t="s">
        <v>40</v>
      </c>
      <c r="F1180" s="240" t="s">
        <v>208</v>
      </c>
      <c r="G1180" s="238"/>
      <c r="H1180" s="239" t="s">
        <v>40</v>
      </c>
      <c r="I1180" s="241"/>
      <c r="J1180" s="238"/>
      <c r="K1180" s="238"/>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181</v>
      </c>
      <c r="AU1180" s="246" t="s">
        <v>87</v>
      </c>
      <c r="AV1180" s="13" t="s">
        <v>85</v>
      </c>
      <c r="AW1180" s="13" t="s">
        <v>38</v>
      </c>
      <c r="AX1180" s="13" t="s">
        <v>77</v>
      </c>
      <c r="AY1180" s="246" t="s">
        <v>167</v>
      </c>
    </row>
    <row r="1181" s="14" customFormat="1">
      <c r="A1181" s="14"/>
      <c r="B1181" s="247"/>
      <c r="C1181" s="248"/>
      <c r="D1181" s="232" t="s">
        <v>181</v>
      </c>
      <c r="E1181" s="249" t="s">
        <v>40</v>
      </c>
      <c r="F1181" s="250" t="s">
        <v>1293</v>
      </c>
      <c r="G1181" s="248"/>
      <c r="H1181" s="251">
        <v>14.438000000000001</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181</v>
      </c>
      <c r="AU1181" s="257" t="s">
        <v>87</v>
      </c>
      <c r="AV1181" s="14" t="s">
        <v>87</v>
      </c>
      <c r="AW1181" s="14" t="s">
        <v>38</v>
      </c>
      <c r="AX1181" s="14" t="s">
        <v>77</v>
      </c>
      <c r="AY1181" s="257" t="s">
        <v>167</v>
      </c>
    </row>
    <row r="1182" s="13" customFormat="1">
      <c r="A1182" s="13"/>
      <c r="B1182" s="237"/>
      <c r="C1182" s="238"/>
      <c r="D1182" s="232" t="s">
        <v>181</v>
      </c>
      <c r="E1182" s="239" t="s">
        <v>40</v>
      </c>
      <c r="F1182" s="240" t="s">
        <v>210</v>
      </c>
      <c r="G1182" s="238"/>
      <c r="H1182" s="239" t="s">
        <v>40</v>
      </c>
      <c r="I1182" s="241"/>
      <c r="J1182" s="238"/>
      <c r="K1182" s="238"/>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181</v>
      </c>
      <c r="AU1182" s="246" t="s">
        <v>87</v>
      </c>
      <c r="AV1182" s="13" t="s">
        <v>85</v>
      </c>
      <c r="AW1182" s="13" t="s">
        <v>38</v>
      </c>
      <c r="AX1182" s="13" t="s">
        <v>77</v>
      </c>
      <c r="AY1182" s="246" t="s">
        <v>167</v>
      </c>
    </row>
    <row r="1183" s="14" customFormat="1">
      <c r="A1183" s="14"/>
      <c r="B1183" s="247"/>
      <c r="C1183" s="248"/>
      <c r="D1183" s="232" t="s">
        <v>181</v>
      </c>
      <c r="E1183" s="249" t="s">
        <v>40</v>
      </c>
      <c r="F1183" s="250" t="s">
        <v>1294</v>
      </c>
      <c r="G1183" s="248"/>
      <c r="H1183" s="251">
        <v>11.531000000000001</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181</v>
      </c>
      <c r="AU1183" s="257" t="s">
        <v>87</v>
      </c>
      <c r="AV1183" s="14" t="s">
        <v>87</v>
      </c>
      <c r="AW1183" s="14" t="s">
        <v>38</v>
      </c>
      <c r="AX1183" s="14" t="s">
        <v>77</v>
      </c>
      <c r="AY1183" s="257" t="s">
        <v>167</v>
      </c>
    </row>
    <row r="1184" s="15" customFormat="1">
      <c r="A1184" s="15"/>
      <c r="B1184" s="258"/>
      <c r="C1184" s="259"/>
      <c r="D1184" s="232" t="s">
        <v>181</v>
      </c>
      <c r="E1184" s="260" t="s">
        <v>40</v>
      </c>
      <c r="F1184" s="261" t="s">
        <v>184</v>
      </c>
      <c r="G1184" s="259"/>
      <c r="H1184" s="262">
        <v>30.111999999999998</v>
      </c>
      <c r="I1184" s="263"/>
      <c r="J1184" s="259"/>
      <c r="K1184" s="259"/>
      <c r="L1184" s="264"/>
      <c r="M1184" s="265"/>
      <c r="N1184" s="266"/>
      <c r="O1184" s="266"/>
      <c r="P1184" s="266"/>
      <c r="Q1184" s="266"/>
      <c r="R1184" s="266"/>
      <c r="S1184" s="266"/>
      <c r="T1184" s="267"/>
      <c r="U1184" s="15"/>
      <c r="V1184" s="15"/>
      <c r="W1184" s="15"/>
      <c r="X1184" s="15"/>
      <c r="Y1184" s="15"/>
      <c r="Z1184" s="15"/>
      <c r="AA1184" s="15"/>
      <c r="AB1184" s="15"/>
      <c r="AC1184" s="15"/>
      <c r="AD1184" s="15"/>
      <c r="AE1184" s="15"/>
      <c r="AT1184" s="268" t="s">
        <v>181</v>
      </c>
      <c r="AU1184" s="268" t="s">
        <v>87</v>
      </c>
      <c r="AV1184" s="15" t="s">
        <v>175</v>
      </c>
      <c r="AW1184" s="15" t="s">
        <v>38</v>
      </c>
      <c r="AX1184" s="15" t="s">
        <v>85</v>
      </c>
      <c r="AY1184" s="268" t="s">
        <v>167</v>
      </c>
    </row>
    <row r="1185" s="2" customFormat="1" ht="24" customHeight="1">
      <c r="A1185" s="39"/>
      <c r="B1185" s="40"/>
      <c r="C1185" s="219" t="s">
        <v>1358</v>
      </c>
      <c r="D1185" s="219" t="s">
        <v>170</v>
      </c>
      <c r="E1185" s="220" t="s">
        <v>1306</v>
      </c>
      <c r="F1185" s="221" t="s">
        <v>1307</v>
      </c>
      <c r="G1185" s="222" t="s">
        <v>173</v>
      </c>
      <c r="H1185" s="223">
        <v>30.111999999999998</v>
      </c>
      <c r="I1185" s="224"/>
      <c r="J1185" s="225">
        <f>ROUND(I1185*H1185,2)</f>
        <v>0</v>
      </c>
      <c r="K1185" s="221" t="s">
        <v>174</v>
      </c>
      <c r="L1185" s="45"/>
      <c r="M1185" s="226" t="s">
        <v>40</v>
      </c>
      <c r="N1185" s="227" t="s">
        <v>48</v>
      </c>
      <c r="O1185" s="85"/>
      <c r="P1185" s="228">
        <f>O1185*H1185</f>
        <v>0</v>
      </c>
      <c r="Q1185" s="228">
        <v>3.0000000000000001E-05</v>
      </c>
      <c r="R1185" s="228">
        <f>Q1185*H1185</f>
        <v>0.00090335999999999997</v>
      </c>
      <c r="S1185" s="228">
        <v>0</v>
      </c>
      <c r="T1185" s="229">
        <f>S1185*H1185</f>
        <v>0</v>
      </c>
      <c r="U1185" s="39"/>
      <c r="V1185" s="39"/>
      <c r="W1185" s="39"/>
      <c r="X1185" s="39"/>
      <c r="Y1185" s="39"/>
      <c r="Z1185" s="39"/>
      <c r="AA1185" s="39"/>
      <c r="AB1185" s="39"/>
      <c r="AC1185" s="39"/>
      <c r="AD1185" s="39"/>
      <c r="AE1185" s="39"/>
      <c r="AR1185" s="230" t="s">
        <v>301</v>
      </c>
      <c r="AT1185" s="230" t="s">
        <v>170</v>
      </c>
      <c r="AU1185" s="230" t="s">
        <v>87</v>
      </c>
      <c r="AY1185" s="18" t="s">
        <v>167</v>
      </c>
      <c r="BE1185" s="231">
        <f>IF(N1185="základní",J1185,0)</f>
        <v>0</v>
      </c>
      <c r="BF1185" s="231">
        <f>IF(N1185="snížená",J1185,0)</f>
        <v>0</v>
      </c>
      <c r="BG1185" s="231">
        <f>IF(N1185="zákl. přenesená",J1185,0)</f>
        <v>0</v>
      </c>
      <c r="BH1185" s="231">
        <f>IF(N1185="sníž. přenesená",J1185,0)</f>
        <v>0</v>
      </c>
      <c r="BI1185" s="231">
        <f>IF(N1185="nulová",J1185,0)</f>
        <v>0</v>
      </c>
      <c r="BJ1185" s="18" t="s">
        <v>85</v>
      </c>
      <c r="BK1185" s="231">
        <f>ROUND(I1185*H1185,2)</f>
        <v>0</v>
      </c>
      <c r="BL1185" s="18" t="s">
        <v>301</v>
      </c>
      <c r="BM1185" s="230" t="s">
        <v>1308</v>
      </c>
    </row>
    <row r="1186" s="2" customFormat="1">
      <c r="A1186" s="39"/>
      <c r="B1186" s="40"/>
      <c r="C1186" s="41"/>
      <c r="D1186" s="232" t="s">
        <v>177</v>
      </c>
      <c r="E1186" s="41"/>
      <c r="F1186" s="233" t="s">
        <v>1309</v>
      </c>
      <c r="G1186" s="41"/>
      <c r="H1186" s="41"/>
      <c r="I1186" s="137"/>
      <c r="J1186" s="41"/>
      <c r="K1186" s="41"/>
      <c r="L1186" s="45"/>
      <c r="M1186" s="234"/>
      <c r="N1186" s="235"/>
      <c r="O1186" s="85"/>
      <c r="P1186" s="85"/>
      <c r="Q1186" s="85"/>
      <c r="R1186" s="85"/>
      <c r="S1186" s="85"/>
      <c r="T1186" s="86"/>
      <c r="U1186" s="39"/>
      <c r="V1186" s="39"/>
      <c r="W1186" s="39"/>
      <c r="X1186" s="39"/>
      <c r="Y1186" s="39"/>
      <c r="Z1186" s="39"/>
      <c r="AA1186" s="39"/>
      <c r="AB1186" s="39"/>
      <c r="AC1186" s="39"/>
      <c r="AD1186" s="39"/>
      <c r="AE1186" s="39"/>
      <c r="AT1186" s="18" t="s">
        <v>177</v>
      </c>
      <c r="AU1186" s="18" t="s">
        <v>87</v>
      </c>
    </row>
    <row r="1187" s="13" customFormat="1">
      <c r="A1187" s="13"/>
      <c r="B1187" s="237"/>
      <c r="C1187" s="238"/>
      <c r="D1187" s="232" t="s">
        <v>181</v>
      </c>
      <c r="E1187" s="239" t="s">
        <v>40</v>
      </c>
      <c r="F1187" s="240" t="s">
        <v>203</v>
      </c>
      <c r="G1187" s="238"/>
      <c r="H1187" s="239" t="s">
        <v>40</v>
      </c>
      <c r="I1187" s="241"/>
      <c r="J1187" s="238"/>
      <c r="K1187" s="238"/>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181</v>
      </c>
      <c r="AU1187" s="246" t="s">
        <v>87</v>
      </c>
      <c r="AV1187" s="13" t="s">
        <v>85</v>
      </c>
      <c r="AW1187" s="13" t="s">
        <v>38</v>
      </c>
      <c r="AX1187" s="13" t="s">
        <v>77</v>
      </c>
      <c r="AY1187" s="246" t="s">
        <v>167</v>
      </c>
    </row>
    <row r="1188" s="14" customFormat="1">
      <c r="A1188" s="14"/>
      <c r="B1188" s="247"/>
      <c r="C1188" s="248"/>
      <c r="D1188" s="232" t="s">
        <v>181</v>
      </c>
      <c r="E1188" s="249" t="s">
        <v>40</v>
      </c>
      <c r="F1188" s="250" t="s">
        <v>1290</v>
      </c>
      <c r="G1188" s="248"/>
      <c r="H1188" s="251">
        <v>1.6779999999999999</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181</v>
      </c>
      <c r="AU1188" s="257" t="s">
        <v>87</v>
      </c>
      <c r="AV1188" s="14" t="s">
        <v>87</v>
      </c>
      <c r="AW1188" s="14" t="s">
        <v>38</v>
      </c>
      <c r="AX1188" s="14" t="s">
        <v>77</v>
      </c>
      <c r="AY1188" s="257" t="s">
        <v>167</v>
      </c>
    </row>
    <row r="1189" s="14" customFormat="1">
      <c r="A1189" s="14"/>
      <c r="B1189" s="247"/>
      <c r="C1189" s="248"/>
      <c r="D1189" s="232" t="s">
        <v>181</v>
      </c>
      <c r="E1189" s="249" t="s">
        <v>40</v>
      </c>
      <c r="F1189" s="250" t="s">
        <v>1291</v>
      </c>
      <c r="G1189" s="248"/>
      <c r="H1189" s="251">
        <v>0.45000000000000001</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181</v>
      </c>
      <c r="AU1189" s="257" t="s">
        <v>87</v>
      </c>
      <c r="AV1189" s="14" t="s">
        <v>87</v>
      </c>
      <c r="AW1189" s="14" t="s">
        <v>38</v>
      </c>
      <c r="AX1189" s="14" t="s">
        <v>77</v>
      </c>
      <c r="AY1189" s="257" t="s">
        <v>167</v>
      </c>
    </row>
    <row r="1190" s="13" customFormat="1">
      <c r="A1190" s="13"/>
      <c r="B1190" s="237"/>
      <c r="C1190" s="238"/>
      <c r="D1190" s="232" t="s">
        <v>181</v>
      </c>
      <c r="E1190" s="239" t="s">
        <v>40</v>
      </c>
      <c r="F1190" s="240" t="s">
        <v>206</v>
      </c>
      <c r="G1190" s="238"/>
      <c r="H1190" s="239" t="s">
        <v>40</v>
      </c>
      <c r="I1190" s="241"/>
      <c r="J1190" s="238"/>
      <c r="K1190" s="238"/>
      <c r="L1190" s="242"/>
      <c r="M1190" s="243"/>
      <c r="N1190" s="244"/>
      <c r="O1190" s="244"/>
      <c r="P1190" s="244"/>
      <c r="Q1190" s="244"/>
      <c r="R1190" s="244"/>
      <c r="S1190" s="244"/>
      <c r="T1190" s="245"/>
      <c r="U1190" s="13"/>
      <c r="V1190" s="13"/>
      <c r="W1190" s="13"/>
      <c r="X1190" s="13"/>
      <c r="Y1190" s="13"/>
      <c r="Z1190" s="13"/>
      <c r="AA1190" s="13"/>
      <c r="AB1190" s="13"/>
      <c r="AC1190" s="13"/>
      <c r="AD1190" s="13"/>
      <c r="AE1190" s="13"/>
      <c r="AT1190" s="246" t="s">
        <v>181</v>
      </c>
      <c r="AU1190" s="246" t="s">
        <v>87</v>
      </c>
      <c r="AV1190" s="13" t="s">
        <v>85</v>
      </c>
      <c r="AW1190" s="13" t="s">
        <v>38</v>
      </c>
      <c r="AX1190" s="13" t="s">
        <v>77</v>
      </c>
      <c r="AY1190" s="246" t="s">
        <v>167</v>
      </c>
    </row>
    <row r="1191" s="14" customFormat="1">
      <c r="A1191" s="14"/>
      <c r="B1191" s="247"/>
      <c r="C1191" s="248"/>
      <c r="D1191" s="232" t="s">
        <v>181</v>
      </c>
      <c r="E1191" s="249" t="s">
        <v>40</v>
      </c>
      <c r="F1191" s="250" t="s">
        <v>1292</v>
      </c>
      <c r="G1191" s="248"/>
      <c r="H1191" s="251">
        <v>2.0150000000000001</v>
      </c>
      <c r="I1191" s="252"/>
      <c r="J1191" s="248"/>
      <c r="K1191" s="248"/>
      <c r="L1191" s="253"/>
      <c r="M1191" s="254"/>
      <c r="N1191" s="255"/>
      <c r="O1191" s="255"/>
      <c r="P1191" s="255"/>
      <c r="Q1191" s="255"/>
      <c r="R1191" s="255"/>
      <c r="S1191" s="255"/>
      <c r="T1191" s="256"/>
      <c r="U1191" s="14"/>
      <c r="V1191" s="14"/>
      <c r="W1191" s="14"/>
      <c r="X1191" s="14"/>
      <c r="Y1191" s="14"/>
      <c r="Z1191" s="14"/>
      <c r="AA1191" s="14"/>
      <c r="AB1191" s="14"/>
      <c r="AC1191" s="14"/>
      <c r="AD1191" s="14"/>
      <c r="AE1191" s="14"/>
      <c r="AT1191" s="257" t="s">
        <v>181</v>
      </c>
      <c r="AU1191" s="257" t="s">
        <v>87</v>
      </c>
      <c r="AV1191" s="14" t="s">
        <v>87</v>
      </c>
      <c r="AW1191" s="14" t="s">
        <v>38</v>
      </c>
      <c r="AX1191" s="14" t="s">
        <v>77</v>
      </c>
      <c r="AY1191" s="257" t="s">
        <v>167</v>
      </c>
    </row>
    <row r="1192" s="13" customFormat="1">
      <c r="A1192" s="13"/>
      <c r="B1192" s="237"/>
      <c r="C1192" s="238"/>
      <c r="D1192" s="232" t="s">
        <v>181</v>
      </c>
      <c r="E1192" s="239" t="s">
        <v>40</v>
      </c>
      <c r="F1192" s="240" t="s">
        <v>208</v>
      </c>
      <c r="G1192" s="238"/>
      <c r="H1192" s="239" t="s">
        <v>40</v>
      </c>
      <c r="I1192" s="241"/>
      <c r="J1192" s="238"/>
      <c r="K1192" s="238"/>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181</v>
      </c>
      <c r="AU1192" s="246" t="s">
        <v>87</v>
      </c>
      <c r="AV1192" s="13" t="s">
        <v>85</v>
      </c>
      <c r="AW1192" s="13" t="s">
        <v>38</v>
      </c>
      <c r="AX1192" s="13" t="s">
        <v>77</v>
      </c>
      <c r="AY1192" s="246" t="s">
        <v>167</v>
      </c>
    </row>
    <row r="1193" s="14" customFormat="1">
      <c r="A1193" s="14"/>
      <c r="B1193" s="247"/>
      <c r="C1193" s="248"/>
      <c r="D1193" s="232" t="s">
        <v>181</v>
      </c>
      <c r="E1193" s="249" t="s">
        <v>40</v>
      </c>
      <c r="F1193" s="250" t="s">
        <v>1293</v>
      </c>
      <c r="G1193" s="248"/>
      <c r="H1193" s="251">
        <v>14.438000000000001</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181</v>
      </c>
      <c r="AU1193" s="257" t="s">
        <v>87</v>
      </c>
      <c r="AV1193" s="14" t="s">
        <v>87</v>
      </c>
      <c r="AW1193" s="14" t="s">
        <v>38</v>
      </c>
      <c r="AX1193" s="14" t="s">
        <v>77</v>
      </c>
      <c r="AY1193" s="257" t="s">
        <v>167</v>
      </c>
    </row>
    <row r="1194" s="13" customFormat="1">
      <c r="A1194" s="13"/>
      <c r="B1194" s="237"/>
      <c r="C1194" s="238"/>
      <c r="D1194" s="232" t="s">
        <v>181</v>
      </c>
      <c r="E1194" s="239" t="s">
        <v>40</v>
      </c>
      <c r="F1194" s="240" t="s">
        <v>210</v>
      </c>
      <c r="G1194" s="238"/>
      <c r="H1194" s="239" t="s">
        <v>40</v>
      </c>
      <c r="I1194" s="241"/>
      <c r="J1194" s="238"/>
      <c r="K1194" s="238"/>
      <c r="L1194" s="242"/>
      <c r="M1194" s="243"/>
      <c r="N1194" s="244"/>
      <c r="O1194" s="244"/>
      <c r="P1194" s="244"/>
      <c r="Q1194" s="244"/>
      <c r="R1194" s="244"/>
      <c r="S1194" s="244"/>
      <c r="T1194" s="245"/>
      <c r="U1194" s="13"/>
      <c r="V1194" s="13"/>
      <c r="W1194" s="13"/>
      <c r="X1194" s="13"/>
      <c r="Y1194" s="13"/>
      <c r="Z1194" s="13"/>
      <c r="AA1194" s="13"/>
      <c r="AB1194" s="13"/>
      <c r="AC1194" s="13"/>
      <c r="AD1194" s="13"/>
      <c r="AE1194" s="13"/>
      <c r="AT1194" s="246" t="s">
        <v>181</v>
      </c>
      <c r="AU1194" s="246" t="s">
        <v>87</v>
      </c>
      <c r="AV1194" s="13" t="s">
        <v>85</v>
      </c>
      <c r="AW1194" s="13" t="s">
        <v>38</v>
      </c>
      <c r="AX1194" s="13" t="s">
        <v>77</v>
      </c>
      <c r="AY1194" s="246" t="s">
        <v>167</v>
      </c>
    </row>
    <row r="1195" s="14" customFormat="1">
      <c r="A1195" s="14"/>
      <c r="B1195" s="247"/>
      <c r="C1195" s="248"/>
      <c r="D1195" s="232" t="s">
        <v>181</v>
      </c>
      <c r="E1195" s="249" t="s">
        <v>40</v>
      </c>
      <c r="F1195" s="250" t="s">
        <v>1294</v>
      </c>
      <c r="G1195" s="248"/>
      <c r="H1195" s="251">
        <v>11.531000000000001</v>
      </c>
      <c r="I1195" s="252"/>
      <c r="J1195" s="248"/>
      <c r="K1195" s="248"/>
      <c r="L1195" s="253"/>
      <c r="M1195" s="254"/>
      <c r="N1195" s="255"/>
      <c r="O1195" s="255"/>
      <c r="P1195" s="255"/>
      <c r="Q1195" s="255"/>
      <c r="R1195" s="255"/>
      <c r="S1195" s="255"/>
      <c r="T1195" s="256"/>
      <c r="U1195" s="14"/>
      <c r="V1195" s="14"/>
      <c r="W1195" s="14"/>
      <c r="X1195" s="14"/>
      <c r="Y1195" s="14"/>
      <c r="Z1195" s="14"/>
      <c r="AA1195" s="14"/>
      <c r="AB1195" s="14"/>
      <c r="AC1195" s="14"/>
      <c r="AD1195" s="14"/>
      <c r="AE1195" s="14"/>
      <c r="AT1195" s="257" t="s">
        <v>181</v>
      </c>
      <c r="AU1195" s="257" t="s">
        <v>87</v>
      </c>
      <c r="AV1195" s="14" t="s">
        <v>87</v>
      </c>
      <c r="AW1195" s="14" t="s">
        <v>38</v>
      </c>
      <c r="AX1195" s="14" t="s">
        <v>77</v>
      </c>
      <c r="AY1195" s="257" t="s">
        <v>167</v>
      </c>
    </row>
    <row r="1196" s="15" customFormat="1">
      <c r="A1196" s="15"/>
      <c r="B1196" s="258"/>
      <c r="C1196" s="259"/>
      <c r="D1196" s="232" t="s">
        <v>181</v>
      </c>
      <c r="E1196" s="260" t="s">
        <v>40</v>
      </c>
      <c r="F1196" s="261" t="s">
        <v>184</v>
      </c>
      <c r="G1196" s="259"/>
      <c r="H1196" s="262">
        <v>30.111999999999998</v>
      </c>
      <c r="I1196" s="263"/>
      <c r="J1196" s="259"/>
      <c r="K1196" s="259"/>
      <c r="L1196" s="264"/>
      <c r="M1196" s="279"/>
      <c r="N1196" s="280"/>
      <c r="O1196" s="280"/>
      <c r="P1196" s="280"/>
      <c r="Q1196" s="280"/>
      <c r="R1196" s="280"/>
      <c r="S1196" s="280"/>
      <c r="T1196" s="281"/>
      <c r="U1196" s="15"/>
      <c r="V1196" s="15"/>
      <c r="W1196" s="15"/>
      <c r="X1196" s="15"/>
      <c r="Y1196" s="15"/>
      <c r="Z1196" s="15"/>
      <c r="AA1196" s="15"/>
      <c r="AB1196" s="15"/>
      <c r="AC1196" s="15"/>
      <c r="AD1196" s="15"/>
      <c r="AE1196" s="15"/>
      <c r="AT1196" s="268" t="s">
        <v>181</v>
      </c>
      <c r="AU1196" s="268" t="s">
        <v>87</v>
      </c>
      <c r="AV1196" s="15" t="s">
        <v>175</v>
      </c>
      <c r="AW1196" s="15" t="s">
        <v>38</v>
      </c>
      <c r="AX1196" s="15" t="s">
        <v>85</v>
      </c>
      <c r="AY1196" s="268" t="s">
        <v>167</v>
      </c>
    </row>
    <row r="1197" s="2" customFormat="1" ht="6.96" customHeight="1">
      <c r="A1197" s="39"/>
      <c r="B1197" s="60"/>
      <c r="C1197" s="61"/>
      <c r="D1197" s="61"/>
      <c r="E1197" s="61"/>
      <c r="F1197" s="61"/>
      <c r="G1197" s="61"/>
      <c r="H1197" s="61"/>
      <c r="I1197" s="167"/>
      <c r="J1197" s="61"/>
      <c r="K1197" s="61"/>
      <c r="L1197" s="45"/>
      <c r="M1197" s="39"/>
      <c r="O1197" s="39"/>
      <c r="P1197" s="39"/>
      <c r="Q1197" s="39"/>
      <c r="R1197" s="39"/>
      <c r="S1197" s="39"/>
      <c r="T1197" s="39"/>
      <c r="U1197" s="39"/>
      <c r="V1197" s="39"/>
      <c r="W1197" s="39"/>
      <c r="X1197" s="39"/>
      <c r="Y1197" s="39"/>
      <c r="Z1197" s="39"/>
      <c r="AA1197" s="39"/>
      <c r="AB1197" s="39"/>
      <c r="AC1197" s="39"/>
      <c r="AD1197" s="39"/>
      <c r="AE1197" s="39"/>
    </row>
  </sheetData>
  <sheetProtection sheet="1" autoFilter="0" formatColumns="0" formatRows="0" objects="1" scenarios="1" spinCount="100000" saltValue="aq+iWncGBa7aSdgRSkynovZWd/6Uwee84zij8DzILZAckRvOytr2xZopy/v2rJwgHlw9LgnnIOi2tV6RUKd+MA==" hashValue="tkr680FLmBAQbrpN3ZOA2IgLvxw40LOuM9ZYtHITmxAOrzAxXJyLzpCvHHeMa+uqF8wrH+gvk9DNjySkuP3+CA==" algorithmName="SHA-512" password="CC35"/>
  <autoFilter ref="C105:K1196"/>
  <mergeCells count="9">
    <mergeCell ref="E7:H7"/>
    <mergeCell ref="E9:H9"/>
    <mergeCell ref="E18:H18"/>
    <mergeCell ref="E27:H27"/>
    <mergeCell ref="E48:H48"/>
    <mergeCell ref="E50:H50"/>
    <mergeCell ref="E96:H96"/>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93</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1359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ROUND((SUM(BE109:BE1209)),  2)</f>
        <v>0</v>
      </c>
      <c r="G33" s="39"/>
      <c r="H33" s="39"/>
      <c r="I33" s="156">
        <v>0.20999999999999999</v>
      </c>
      <c r="J33" s="155">
        <f>ROUND(((SUM(BE109:BE1209))*I33),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ROUND((SUM(BF109:BF1209)),  2)</f>
        <v>0</v>
      </c>
      <c r="G34" s="39"/>
      <c r="H34" s="39"/>
      <c r="I34" s="156">
        <v>0.14999999999999999</v>
      </c>
      <c r="J34" s="155">
        <f>ROUND(((SUM(BF109:BF1209))*I34),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ROUND((SUM(BG109:BG1209)),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ROUND((SUM(BH109:BH1209)),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ROUND((SUM(BI109:BI1209)),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003 - Bytová jednotka č. 5</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J109</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J110</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J111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J130</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J276</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J394</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J401</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J402</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J411</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J431</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J471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J547</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J595</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J623</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J684</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J705</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J725</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J785</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J793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J870</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J878</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J950</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J958</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J1031</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151</v>
      </c>
      <c r="E86" s="187"/>
      <c r="F86" s="187"/>
      <c r="G86" s="187"/>
      <c r="H86" s="187"/>
      <c r="I86" s="188"/>
      <c r="J86" s="189">
        <f>J1052</f>
        <v>0</v>
      </c>
      <c r="K86" s="185"/>
      <c r="L86" s="190"/>
      <c r="S86" s="10"/>
      <c r="T86" s="10"/>
      <c r="U86" s="10"/>
      <c r="V86" s="10"/>
      <c r="W86" s="10"/>
      <c r="X86" s="10"/>
      <c r="Y86" s="10"/>
      <c r="Z86" s="10"/>
      <c r="AA86" s="10"/>
      <c r="AB86" s="10"/>
      <c r="AC86" s="10"/>
      <c r="AD86" s="10"/>
      <c r="AE86" s="10"/>
    </row>
    <row r="87" s="9" customFormat="1" ht="24.96" customHeight="1">
      <c r="A87" s="9"/>
      <c r="B87" s="177"/>
      <c r="C87" s="178"/>
      <c r="D87" s="179" t="s">
        <v>1360</v>
      </c>
      <c r="E87" s="180"/>
      <c r="F87" s="180"/>
      <c r="G87" s="180"/>
      <c r="H87" s="180"/>
      <c r="I87" s="181"/>
      <c r="J87" s="182">
        <f>J1195</f>
        <v>0</v>
      </c>
      <c r="K87" s="178"/>
      <c r="L87" s="183"/>
      <c r="S87" s="9"/>
      <c r="T87" s="9"/>
      <c r="U87" s="9"/>
      <c r="V87" s="9"/>
      <c r="W87" s="9"/>
      <c r="X87" s="9"/>
      <c r="Y87" s="9"/>
      <c r="Z87" s="9"/>
      <c r="AA87" s="9"/>
      <c r="AB87" s="9"/>
      <c r="AC87" s="9"/>
      <c r="AD87" s="9"/>
      <c r="AE87" s="9"/>
    </row>
    <row r="88" s="10" customFormat="1" ht="19.92" customHeight="1">
      <c r="A88" s="10"/>
      <c r="B88" s="184"/>
      <c r="C88" s="185"/>
      <c r="D88" s="186" t="s">
        <v>1361</v>
      </c>
      <c r="E88" s="187"/>
      <c r="F88" s="187"/>
      <c r="G88" s="187"/>
      <c r="H88" s="187"/>
      <c r="I88" s="188"/>
      <c r="J88" s="189">
        <f>J1196</f>
        <v>0</v>
      </c>
      <c r="K88" s="185"/>
      <c r="L88" s="190"/>
      <c r="S88" s="10"/>
      <c r="T88" s="10"/>
      <c r="U88" s="10"/>
      <c r="V88" s="10"/>
      <c r="W88" s="10"/>
      <c r="X88" s="10"/>
      <c r="Y88" s="10"/>
      <c r="Z88" s="10"/>
      <c r="AA88" s="10"/>
      <c r="AB88" s="10"/>
      <c r="AC88" s="10"/>
      <c r="AD88" s="10"/>
      <c r="AE88" s="10"/>
    </row>
    <row r="89" s="10" customFormat="1" ht="19.92" customHeight="1">
      <c r="A89" s="10"/>
      <c r="B89" s="184"/>
      <c r="C89" s="185"/>
      <c r="D89" s="186" t="s">
        <v>1362</v>
      </c>
      <c r="E89" s="187"/>
      <c r="F89" s="187"/>
      <c r="G89" s="187"/>
      <c r="H89" s="187"/>
      <c r="I89" s="188"/>
      <c r="J89" s="189">
        <f>J1205</f>
        <v>0</v>
      </c>
      <c r="K89" s="185"/>
      <c r="L89" s="190"/>
      <c r="S89" s="10"/>
      <c r="T89" s="10"/>
      <c r="U89" s="10"/>
      <c r="V89" s="10"/>
      <c r="W89" s="10"/>
      <c r="X89" s="10"/>
      <c r="Y89" s="10"/>
      <c r="Z89" s="10"/>
      <c r="AA89" s="10"/>
      <c r="AB89" s="10"/>
      <c r="AC89" s="10"/>
      <c r="AD89" s="10"/>
      <c r="AE89" s="10"/>
    </row>
    <row r="90" s="2" customFormat="1" ht="21.84"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6.96" customHeight="1">
      <c r="A91" s="39"/>
      <c r="B91" s="60"/>
      <c r="C91" s="61"/>
      <c r="D91" s="61"/>
      <c r="E91" s="61"/>
      <c r="F91" s="61"/>
      <c r="G91" s="61"/>
      <c r="H91" s="61"/>
      <c r="I91" s="167"/>
      <c r="J91" s="61"/>
      <c r="K91" s="61"/>
      <c r="L91" s="138"/>
      <c r="S91" s="39"/>
      <c r="T91" s="39"/>
      <c r="U91" s="39"/>
      <c r="V91" s="39"/>
      <c r="W91" s="39"/>
      <c r="X91" s="39"/>
      <c r="Y91" s="39"/>
      <c r="Z91" s="39"/>
      <c r="AA91" s="39"/>
      <c r="AB91" s="39"/>
      <c r="AC91" s="39"/>
      <c r="AD91" s="39"/>
      <c r="AE91" s="39"/>
    </row>
    <row r="95" s="2" customFormat="1" ht="6.96" customHeight="1">
      <c r="A95" s="39"/>
      <c r="B95" s="62"/>
      <c r="C95" s="63"/>
      <c r="D95" s="63"/>
      <c r="E95" s="63"/>
      <c r="F95" s="63"/>
      <c r="G95" s="63"/>
      <c r="H95" s="63"/>
      <c r="I95" s="170"/>
      <c r="J95" s="63"/>
      <c r="K95" s="63"/>
      <c r="L95" s="138"/>
      <c r="S95" s="39"/>
      <c r="T95" s="39"/>
      <c r="U95" s="39"/>
      <c r="V95" s="39"/>
      <c r="W95" s="39"/>
      <c r="X95" s="39"/>
      <c r="Y95" s="39"/>
      <c r="Z95" s="39"/>
      <c r="AA95" s="39"/>
      <c r="AB95" s="39"/>
      <c r="AC95" s="39"/>
      <c r="AD95" s="39"/>
      <c r="AE95" s="39"/>
    </row>
    <row r="96" s="2" customFormat="1" ht="24.96" customHeight="1">
      <c r="A96" s="39"/>
      <c r="B96" s="40"/>
      <c r="C96" s="24" t="s">
        <v>152</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171" t="str">
        <f>E7</f>
        <v>Rekonstrukce ubytovny Rokycanské nemocnice</v>
      </c>
      <c r="F99" s="33"/>
      <c r="G99" s="33"/>
      <c r="H99" s="33"/>
      <c r="I99" s="137"/>
      <c r="J99" s="41"/>
      <c r="K99" s="41"/>
      <c r="L99" s="138"/>
      <c r="S99" s="39"/>
      <c r="T99" s="39"/>
      <c r="U99" s="39"/>
      <c r="V99" s="39"/>
      <c r="W99" s="39"/>
      <c r="X99" s="39"/>
      <c r="Y99" s="39"/>
      <c r="Z99" s="39"/>
      <c r="AA99" s="39"/>
      <c r="AB99" s="39"/>
      <c r="AC99" s="39"/>
      <c r="AD99" s="39"/>
      <c r="AE99" s="39"/>
    </row>
    <row r="100" s="2" customFormat="1" ht="12" customHeight="1">
      <c r="A100" s="39"/>
      <c r="B100" s="40"/>
      <c r="C100" s="33" t="s">
        <v>119</v>
      </c>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6.5" customHeight="1">
      <c r="A101" s="39"/>
      <c r="B101" s="40"/>
      <c r="C101" s="41"/>
      <c r="D101" s="41"/>
      <c r="E101" s="70" t="str">
        <f>E9</f>
        <v>003 - Bytová jednotka č. 5</v>
      </c>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2" customHeight="1">
      <c r="A103" s="39"/>
      <c r="B103" s="40"/>
      <c r="C103" s="33" t="s">
        <v>22</v>
      </c>
      <c r="D103" s="41"/>
      <c r="E103" s="41"/>
      <c r="F103" s="28" t="str">
        <f>F12</f>
        <v>Rokycany</v>
      </c>
      <c r="G103" s="41"/>
      <c r="H103" s="41"/>
      <c r="I103" s="141" t="s">
        <v>24</v>
      </c>
      <c r="J103" s="73" t="str">
        <f>IF(J12="","",J12)</f>
        <v>11. 9. 2019</v>
      </c>
      <c r="K103" s="41"/>
      <c r="L103" s="138"/>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137"/>
      <c r="J104" s="41"/>
      <c r="K104" s="41"/>
      <c r="L104" s="138"/>
      <c r="S104" s="39"/>
      <c r="T104" s="39"/>
      <c r="U104" s="39"/>
      <c r="V104" s="39"/>
      <c r="W104" s="39"/>
      <c r="X104" s="39"/>
      <c r="Y104" s="39"/>
      <c r="Z104" s="39"/>
      <c r="AA104" s="39"/>
      <c r="AB104" s="39"/>
      <c r="AC104" s="39"/>
      <c r="AD104" s="39"/>
      <c r="AE104" s="39"/>
    </row>
    <row r="105" s="2" customFormat="1" ht="15.15" customHeight="1">
      <c r="A105" s="39"/>
      <c r="B105" s="40"/>
      <c r="C105" s="33" t="s">
        <v>26</v>
      </c>
      <c r="D105" s="41"/>
      <c r="E105" s="41"/>
      <c r="F105" s="28" t="str">
        <f>E15</f>
        <v>Rokycanská nemocnice, a.s</v>
      </c>
      <c r="G105" s="41"/>
      <c r="H105" s="41"/>
      <c r="I105" s="141" t="s">
        <v>34</v>
      </c>
      <c r="J105" s="37" t="str">
        <f>E21</f>
        <v>Ing. Jiří Červený</v>
      </c>
      <c r="K105" s="41"/>
      <c r="L105" s="138"/>
      <c r="S105" s="39"/>
      <c r="T105" s="39"/>
      <c r="U105" s="39"/>
      <c r="V105" s="39"/>
      <c r="W105" s="39"/>
      <c r="X105" s="39"/>
      <c r="Y105" s="39"/>
      <c r="Z105" s="39"/>
      <c r="AA105" s="39"/>
      <c r="AB105" s="39"/>
      <c r="AC105" s="39"/>
      <c r="AD105" s="39"/>
      <c r="AE105" s="39"/>
    </row>
    <row r="106" s="2" customFormat="1" ht="15.15" customHeight="1">
      <c r="A106" s="39"/>
      <c r="B106" s="40"/>
      <c r="C106" s="33" t="s">
        <v>32</v>
      </c>
      <c r="D106" s="41"/>
      <c r="E106" s="41"/>
      <c r="F106" s="28" t="str">
        <f>IF(E18="","",E18)</f>
        <v>Vyplň údaj</v>
      </c>
      <c r="G106" s="41"/>
      <c r="H106" s="41"/>
      <c r="I106" s="141" t="s">
        <v>39</v>
      </c>
      <c r="J106" s="37" t="str">
        <f>E24</f>
        <v>Ing. Jiří Červený</v>
      </c>
      <c r="K106" s="41"/>
      <c r="L106" s="138"/>
      <c r="S106" s="39"/>
      <c r="T106" s="39"/>
      <c r="U106" s="39"/>
      <c r="V106" s="39"/>
      <c r="W106" s="39"/>
      <c r="X106" s="39"/>
      <c r="Y106" s="39"/>
      <c r="Z106" s="39"/>
      <c r="AA106" s="39"/>
      <c r="AB106" s="39"/>
      <c r="AC106" s="39"/>
      <c r="AD106" s="39"/>
      <c r="AE106" s="39"/>
    </row>
    <row r="107" s="2" customFormat="1" ht="10.32" customHeight="1">
      <c r="A107" s="39"/>
      <c r="B107" s="40"/>
      <c r="C107" s="41"/>
      <c r="D107" s="41"/>
      <c r="E107" s="41"/>
      <c r="F107" s="41"/>
      <c r="G107" s="41"/>
      <c r="H107" s="41"/>
      <c r="I107" s="137"/>
      <c r="J107" s="41"/>
      <c r="K107" s="41"/>
      <c r="L107" s="138"/>
      <c r="S107" s="39"/>
      <c r="T107" s="39"/>
      <c r="U107" s="39"/>
      <c r="V107" s="39"/>
      <c r="W107" s="39"/>
      <c r="X107" s="39"/>
      <c r="Y107" s="39"/>
      <c r="Z107" s="39"/>
      <c r="AA107" s="39"/>
      <c r="AB107" s="39"/>
      <c r="AC107" s="39"/>
      <c r="AD107" s="39"/>
      <c r="AE107" s="39"/>
    </row>
    <row r="108" s="11" customFormat="1" ht="29.28" customHeight="1">
      <c r="A108" s="191"/>
      <c r="B108" s="192"/>
      <c r="C108" s="193" t="s">
        <v>153</v>
      </c>
      <c r="D108" s="194" t="s">
        <v>62</v>
      </c>
      <c r="E108" s="194" t="s">
        <v>58</v>
      </c>
      <c r="F108" s="194" t="s">
        <v>59</v>
      </c>
      <c r="G108" s="194" t="s">
        <v>154</v>
      </c>
      <c r="H108" s="194" t="s">
        <v>155</v>
      </c>
      <c r="I108" s="195" t="s">
        <v>156</v>
      </c>
      <c r="J108" s="194" t="s">
        <v>123</v>
      </c>
      <c r="K108" s="196" t="s">
        <v>157</v>
      </c>
      <c r="L108" s="197"/>
      <c r="M108" s="93" t="s">
        <v>40</v>
      </c>
      <c r="N108" s="94" t="s">
        <v>47</v>
      </c>
      <c r="O108" s="94" t="s">
        <v>158</v>
      </c>
      <c r="P108" s="94" t="s">
        <v>159</v>
      </c>
      <c r="Q108" s="94" t="s">
        <v>160</v>
      </c>
      <c r="R108" s="94" t="s">
        <v>161</v>
      </c>
      <c r="S108" s="94" t="s">
        <v>162</v>
      </c>
      <c r="T108" s="95" t="s">
        <v>163</v>
      </c>
      <c r="U108" s="191"/>
      <c r="V108" s="191"/>
      <c r="W108" s="191"/>
      <c r="X108" s="191"/>
      <c r="Y108" s="191"/>
      <c r="Z108" s="191"/>
      <c r="AA108" s="191"/>
      <c r="AB108" s="191"/>
      <c r="AC108" s="191"/>
      <c r="AD108" s="191"/>
      <c r="AE108" s="191"/>
    </row>
    <row r="109" s="2" customFormat="1" ht="22.8" customHeight="1">
      <c r="A109" s="39"/>
      <c r="B109" s="40"/>
      <c r="C109" s="100" t="s">
        <v>164</v>
      </c>
      <c r="D109" s="41"/>
      <c r="E109" s="41"/>
      <c r="F109" s="41"/>
      <c r="G109" s="41"/>
      <c r="H109" s="41"/>
      <c r="I109" s="137"/>
      <c r="J109" s="198">
        <f>BK109</f>
        <v>0</v>
      </c>
      <c r="K109" s="41"/>
      <c r="L109" s="45"/>
      <c r="M109" s="96"/>
      <c r="N109" s="199"/>
      <c r="O109" s="97"/>
      <c r="P109" s="200">
        <f>P110+P401+P1195</f>
        <v>0</v>
      </c>
      <c r="Q109" s="97"/>
      <c r="R109" s="200">
        <f>R110+R401+R1195</f>
        <v>8.8375505899999993</v>
      </c>
      <c r="S109" s="97"/>
      <c r="T109" s="201">
        <f>T110+T401+T1195</f>
        <v>13.671679019999999</v>
      </c>
      <c r="U109" s="39"/>
      <c r="V109" s="39"/>
      <c r="W109" s="39"/>
      <c r="X109" s="39"/>
      <c r="Y109" s="39"/>
      <c r="Z109" s="39"/>
      <c r="AA109" s="39"/>
      <c r="AB109" s="39"/>
      <c r="AC109" s="39"/>
      <c r="AD109" s="39"/>
      <c r="AE109" s="39"/>
      <c r="AT109" s="18" t="s">
        <v>76</v>
      </c>
      <c r="AU109" s="18" t="s">
        <v>124</v>
      </c>
      <c r="BK109" s="202">
        <f>BK110+BK401+BK1195</f>
        <v>0</v>
      </c>
    </row>
    <row r="110" s="12" customFormat="1" ht="25.92" customHeight="1">
      <c r="A110" s="12"/>
      <c r="B110" s="203"/>
      <c r="C110" s="204"/>
      <c r="D110" s="205" t="s">
        <v>76</v>
      </c>
      <c r="E110" s="206" t="s">
        <v>165</v>
      </c>
      <c r="F110" s="206" t="s">
        <v>166</v>
      </c>
      <c r="G110" s="204"/>
      <c r="H110" s="204"/>
      <c r="I110" s="207"/>
      <c r="J110" s="208">
        <f>BK110</f>
        <v>0</v>
      </c>
      <c r="K110" s="204"/>
      <c r="L110" s="209"/>
      <c r="M110" s="210"/>
      <c r="N110" s="211"/>
      <c r="O110" s="211"/>
      <c r="P110" s="212">
        <f>P111+P130+P276+P377+P394</f>
        <v>0</v>
      </c>
      <c r="Q110" s="211"/>
      <c r="R110" s="212">
        <f>R111+R130+R276+R377+R394</f>
        <v>6.88422351</v>
      </c>
      <c r="S110" s="211"/>
      <c r="T110" s="213">
        <f>T111+T130+T276+T377+T394</f>
        <v>12.75203</v>
      </c>
      <c r="U110" s="12"/>
      <c r="V110" s="12"/>
      <c r="W110" s="12"/>
      <c r="X110" s="12"/>
      <c r="Y110" s="12"/>
      <c r="Z110" s="12"/>
      <c r="AA110" s="12"/>
      <c r="AB110" s="12"/>
      <c r="AC110" s="12"/>
      <c r="AD110" s="12"/>
      <c r="AE110" s="12"/>
      <c r="AR110" s="214" t="s">
        <v>85</v>
      </c>
      <c r="AT110" s="215" t="s">
        <v>76</v>
      </c>
      <c r="AU110" s="215" t="s">
        <v>77</v>
      </c>
      <c r="AY110" s="214" t="s">
        <v>167</v>
      </c>
      <c r="BK110" s="216">
        <f>BK111+BK130+BK276+BK377+BK394</f>
        <v>0</v>
      </c>
    </row>
    <row r="111" s="12" customFormat="1" ht="22.8" customHeight="1">
      <c r="A111" s="12"/>
      <c r="B111" s="203"/>
      <c r="C111" s="204"/>
      <c r="D111" s="205" t="s">
        <v>76</v>
      </c>
      <c r="E111" s="217" t="s">
        <v>168</v>
      </c>
      <c r="F111" s="217" t="s">
        <v>169</v>
      </c>
      <c r="G111" s="204"/>
      <c r="H111" s="204"/>
      <c r="I111" s="207"/>
      <c r="J111" s="218">
        <f>BK111</f>
        <v>0</v>
      </c>
      <c r="K111" s="204"/>
      <c r="L111" s="209"/>
      <c r="M111" s="210"/>
      <c r="N111" s="211"/>
      <c r="O111" s="211"/>
      <c r="P111" s="212">
        <f>SUM(P112:P129)</f>
        <v>0</v>
      </c>
      <c r="Q111" s="211"/>
      <c r="R111" s="212">
        <f>SUM(R112:R129)</f>
        <v>0.47551091999999995</v>
      </c>
      <c r="S111" s="211"/>
      <c r="T111" s="213">
        <f>SUM(T112:T129)</f>
        <v>0</v>
      </c>
      <c r="U111" s="12"/>
      <c r="V111" s="12"/>
      <c r="W111" s="12"/>
      <c r="X111" s="12"/>
      <c r="Y111" s="12"/>
      <c r="Z111" s="12"/>
      <c r="AA111" s="12"/>
      <c r="AB111" s="12"/>
      <c r="AC111" s="12"/>
      <c r="AD111" s="12"/>
      <c r="AE111" s="12"/>
      <c r="AR111" s="214" t="s">
        <v>85</v>
      </c>
      <c r="AT111" s="215" t="s">
        <v>76</v>
      </c>
      <c r="AU111" s="215" t="s">
        <v>85</v>
      </c>
      <c r="AY111" s="214" t="s">
        <v>167</v>
      </c>
      <c r="BK111" s="216">
        <f>SUM(BK112:BK129)</f>
        <v>0</v>
      </c>
    </row>
    <row r="112" s="2" customFormat="1" ht="24" customHeight="1">
      <c r="A112" s="39"/>
      <c r="B112" s="40"/>
      <c r="C112" s="219" t="s">
        <v>85</v>
      </c>
      <c r="D112" s="219" t="s">
        <v>170</v>
      </c>
      <c r="E112" s="220" t="s">
        <v>171</v>
      </c>
      <c r="F112" s="221" t="s">
        <v>172</v>
      </c>
      <c r="G112" s="222" t="s">
        <v>173</v>
      </c>
      <c r="H112" s="223">
        <v>4.1079999999999997</v>
      </c>
      <c r="I112" s="224"/>
      <c r="J112" s="225">
        <f>ROUND(I112*H112,2)</f>
        <v>0</v>
      </c>
      <c r="K112" s="221" t="s">
        <v>174</v>
      </c>
      <c r="L112" s="45"/>
      <c r="M112" s="226" t="s">
        <v>40</v>
      </c>
      <c r="N112" s="227" t="s">
        <v>48</v>
      </c>
      <c r="O112" s="85"/>
      <c r="P112" s="228">
        <f>O112*H112</f>
        <v>0</v>
      </c>
      <c r="Q112" s="228">
        <v>0.11549</v>
      </c>
      <c r="R112" s="228">
        <f>Q112*H112</f>
        <v>0.47443291999999992</v>
      </c>
      <c r="S112" s="228">
        <v>0</v>
      </c>
      <c r="T112" s="229">
        <f>S112*H112</f>
        <v>0</v>
      </c>
      <c r="U112" s="39"/>
      <c r="V112" s="39"/>
      <c r="W112" s="39"/>
      <c r="X112" s="39"/>
      <c r="Y112" s="39"/>
      <c r="Z112" s="39"/>
      <c r="AA112" s="39"/>
      <c r="AB112" s="39"/>
      <c r="AC112" s="39"/>
      <c r="AD112" s="39"/>
      <c r="AE112" s="39"/>
      <c r="AR112" s="230" t="s">
        <v>175</v>
      </c>
      <c r="AT112" s="230" t="s">
        <v>170</v>
      </c>
      <c r="AU112" s="230" t="s">
        <v>87</v>
      </c>
      <c r="AY112" s="18" t="s">
        <v>167</v>
      </c>
      <c r="BE112" s="231">
        <f>IF(N112="základní",J112,0)</f>
        <v>0</v>
      </c>
      <c r="BF112" s="231">
        <f>IF(N112="snížená",J112,0)</f>
        <v>0</v>
      </c>
      <c r="BG112" s="231">
        <f>IF(N112="zákl. přenesená",J112,0)</f>
        <v>0</v>
      </c>
      <c r="BH112" s="231">
        <f>IF(N112="sníž. přenesená",J112,0)</f>
        <v>0</v>
      </c>
      <c r="BI112" s="231">
        <f>IF(N112="nulová",J112,0)</f>
        <v>0</v>
      </c>
      <c r="BJ112" s="18" t="s">
        <v>85</v>
      </c>
      <c r="BK112" s="231">
        <f>ROUND(I112*H112,2)</f>
        <v>0</v>
      </c>
      <c r="BL112" s="18" t="s">
        <v>175</v>
      </c>
      <c r="BM112" s="230" t="s">
        <v>176</v>
      </c>
    </row>
    <row r="113" s="2" customFormat="1">
      <c r="A113" s="39"/>
      <c r="B113" s="40"/>
      <c r="C113" s="41"/>
      <c r="D113" s="232" t="s">
        <v>177</v>
      </c>
      <c r="E113" s="41"/>
      <c r="F113" s="233" t="s">
        <v>178</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177</v>
      </c>
      <c r="AU113" s="18" t="s">
        <v>87</v>
      </c>
    </row>
    <row r="114" s="2" customFormat="1">
      <c r="A114" s="39"/>
      <c r="B114" s="40"/>
      <c r="C114" s="41"/>
      <c r="D114" s="232" t="s">
        <v>179</v>
      </c>
      <c r="E114" s="41"/>
      <c r="F114" s="236" t="s">
        <v>180</v>
      </c>
      <c r="G114" s="41"/>
      <c r="H114" s="41"/>
      <c r="I114" s="137"/>
      <c r="J114" s="41"/>
      <c r="K114" s="41"/>
      <c r="L114" s="45"/>
      <c r="M114" s="234"/>
      <c r="N114" s="235"/>
      <c r="O114" s="85"/>
      <c r="P114" s="85"/>
      <c r="Q114" s="85"/>
      <c r="R114" s="85"/>
      <c r="S114" s="85"/>
      <c r="T114" s="86"/>
      <c r="U114" s="39"/>
      <c r="V114" s="39"/>
      <c r="W114" s="39"/>
      <c r="X114" s="39"/>
      <c r="Y114" s="39"/>
      <c r="Z114" s="39"/>
      <c r="AA114" s="39"/>
      <c r="AB114" s="39"/>
      <c r="AC114" s="39"/>
      <c r="AD114" s="39"/>
      <c r="AE114" s="39"/>
      <c r="AT114" s="18" t="s">
        <v>179</v>
      </c>
      <c r="AU114" s="18" t="s">
        <v>87</v>
      </c>
    </row>
    <row r="115" s="13" customFormat="1">
      <c r="A115" s="13"/>
      <c r="B115" s="237"/>
      <c r="C115" s="238"/>
      <c r="D115" s="232" t="s">
        <v>181</v>
      </c>
      <c r="E115" s="239" t="s">
        <v>40</v>
      </c>
      <c r="F115" s="240" t="s">
        <v>182</v>
      </c>
      <c r="G115" s="238"/>
      <c r="H115" s="239" t="s">
        <v>40</v>
      </c>
      <c r="I115" s="241"/>
      <c r="J115" s="238"/>
      <c r="K115" s="238"/>
      <c r="L115" s="242"/>
      <c r="M115" s="243"/>
      <c r="N115" s="244"/>
      <c r="O115" s="244"/>
      <c r="P115" s="244"/>
      <c r="Q115" s="244"/>
      <c r="R115" s="244"/>
      <c r="S115" s="244"/>
      <c r="T115" s="245"/>
      <c r="U115" s="13"/>
      <c r="V115" s="13"/>
      <c r="W115" s="13"/>
      <c r="X115" s="13"/>
      <c r="Y115" s="13"/>
      <c r="Z115" s="13"/>
      <c r="AA115" s="13"/>
      <c r="AB115" s="13"/>
      <c r="AC115" s="13"/>
      <c r="AD115" s="13"/>
      <c r="AE115" s="13"/>
      <c r="AT115" s="246" t="s">
        <v>181</v>
      </c>
      <c r="AU115" s="246" t="s">
        <v>87</v>
      </c>
      <c r="AV115" s="13" t="s">
        <v>85</v>
      </c>
      <c r="AW115" s="13" t="s">
        <v>38</v>
      </c>
      <c r="AX115" s="13" t="s">
        <v>77</v>
      </c>
      <c r="AY115" s="246" t="s">
        <v>167</v>
      </c>
    </row>
    <row r="116" s="14" customFormat="1">
      <c r="A116" s="14"/>
      <c r="B116" s="247"/>
      <c r="C116" s="248"/>
      <c r="D116" s="232" t="s">
        <v>181</v>
      </c>
      <c r="E116" s="249" t="s">
        <v>40</v>
      </c>
      <c r="F116" s="250" t="s">
        <v>183</v>
      </c>
      <c r="G116" s="248"/>
      <c r="H116" s="251">
        <v>4.1079999999999997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181</v>
      </c>
      <c r="AU116" s="257" t="s">
        <v>87</v>
      </c>
      <c r="AV116" s="14" t="s">
        <v>87</v>
      </c>
      <c r="AW116" s="14" t="s">
        <v>38</v>
      </c>
      <c r="AX116" s="14" t="s">
        <v>77</v>
      </c>
      <c r="AY116" s="257" t="s">
        <v>167</v>
      </c>
    </row>
    <row r="117" s="15" customFormat="1">
      <c r="A117" s="15"/>
      <c r="B117" s="258"/>
      <c r="C117" s="259"/>
      <c r="D117" s="232" t="s">
        <v>181</v>
      </c>
      <c r="E117" s="260" t="s">
        <v>40</v>
      </c>
      <c r="F117" s="261" t="s">
        <v>184</v>
      </c>
      <c r="G117" s="259"/>
      <c r="H117" s="262">
        <v>4.1079999999999997</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181</v>
      </c>
      <c r="AU117" s="268" t="s">
        <v>87</v>
      </c>
      <c r="AV117" s="15" t="s">
        <v>175</v>
      </c>
      <c r="AW117" s="15" t="s">
        <v>38</v>
      </c>
      <c r="AX117" s="15" t="s">
        <v>85</v>
      </c>
      <c r="AY117" s="268" t="s">
        <v>167</v>
      </c>
    </row>
    <row r="118" s="2" customFormat="1" ht="24" customHeight="1">
      <c r="A118" s="39"/>
      <c r="B118" s="40"/>
      <c r="C118" s="219" t="s">
        <v>87</v>
      </c>
      <c r="D118" s="219" t="s">
        <v>170</v>
      </c>
      <c r="E118" s="220" t="s">
        <v>185</v>
      </c>
      <c r="F118" s="221" t="s">
        <v>186</v>
      </c>
      <c r="G118" s="222" t="s">
        <v>187</v>
      </c>
      <c r="H118" s="223">
        <v>1.55</v>
      </c>
      <c r="I118" s="224"/>
      <c r="J118" s="225">
        <f>ROUND(I118*H118,2)</f>
        <v>0</v>
      </c>
      <c r="K118" s="221" t="s">
        <v>174</v>
      </c>
      <c r="L118" s="45"/>
      <c r="M118" s="226" t="s">
        <v>40</v>
      </c>
      <c r="N118" s="227" t="s">
        <v>48</v>
      </c>
      <c r="O118" s="85"/>
      <c r="P118" s="228">
        <f>O118*H118</f>
        <v>0</v>
      </c>
      <c r="Q118" s="228">
        <v>8.0000000000000007E-05</v>
      </c>
      <c r="R118" s="228">
        <f>Q118*H118</f>
        <v>0.00012400000000000001</v>
      </c>
      <c r="S118" s="228">
        <v>0</v>
      </c>
      <c r="T118" s="229">
        <f>S118*H118</f>
        <v>0</v>
      </c>
      <c r="U118" s="39"/>
      <c r="V118" s="39"/>
      <c r="W118" s="39"/>
      <c r="X118" s="39"/>
      <c r="Y118" s="39"/>
      <c r="Z118" s="39"/>
      <c r="AA118" s="39"/>
      <c r="AB118" s="39"/>
      <c r="AC118" s="39"/>
      <c r="AD118" s="39"/>
      <c r="AE118" s="39"/>
      <c r="AR118" s="230" t="s">
        <v>175</v>
      </c>
      <c r="AT118" s="230" t="s">
        <v>170</v>
      </c>
      <c r="AU118" s="230" t="s">
        <v>87</v>
      </c>
      <c r="AY118" s="18" t="s">
        <v>167</v>
      </c>
      <c r="BE118" s="231">
        <f>IF(N118="základní",J118,0)</f>
        <v>0</v>
      </c>
      <c r="BF118" s="231">
        <f>IF(N118="snížená",J118,0)</f>
        <v>0</v>
      </c>
      <c r="BG118" s="231">
        <f>IF(N118="zákl. přenesená",J118,0)</f>
        <v>0</v>
      </c>
      <c r="BH118" s="231">
        <f>IF(N118="sníž. přenesená",J118,0)</f>
        <v>0</v>
      </c>
      <c r="BI118" s="231">
        <f>IF(N118="nulová",J118,0)</f>
        <v>0</v>
      </c>
      <c r="BJ118" s="18" t="s">
        <v>85</v>
      </c>
      <c r="BK118" s="231">
        <f>ROUND(I118*H118,2)</f>
        <v>0</v>
      </c>
      <c r="BL118" s="18" t="s">
        <v>175</v>
      </c>
      <c r="BM118" s="230" t="s">
        <v>188</v>
      </c>
    </row>
    <row r="119" s="2" customFormat="1">
      <c r="A119" s="39"/>
      <c r="B119" s="40"/>
      <c r="C119" s="41"/>
      <c r="D119" s="232" t="s">
        <v>177</v>
      </c>
      <c r="E119" s="41"/>
      <c r="F119" s="233" t="s">
        <v>189</v>
      </c>
      <c r="G119" s="41"/>
      <c r="H119" s="41"/>
      <c r="I119" s="137"/>
      <c r="J119" s="41"/>
      <c r="K119" s="41"/>
      <c r="L119" s="45"/>
      <c r="M119" s="234"/>
      <c r="N119" s="235"/>
      <c r="O119" s="85"/>
      <c r="P119" s="85"/>
      <c r="Q119" s="85"/>
      <c r="R119" s="85"/>
      <c r="S119" s="85"/>
      <c r="T119" s="86"/>
      <c r="U119" s="39"/>
      <c r="V119" s="39"/>
      <c r="W119" s="39"/>
      <c r="X119" s="39"/>
      <c r="Y119" s="39"/>
      <c r="Z119" s="39"/>
      <c r="AA119" s="39"/>
      <c r="AB119" s="39"/>
      <c r="AC119" s="39"/>
      <c r="AD119" s="39"/>
      <c r="AE119" s="39"/>
      <c r="AT119" s="18" t="s">
        <v>177</v>
      </c>
      <c r="AU119" s="18" t="s">
        <v>87</v>
      </c>
    </row>
    <row r="120" s="2" customFormat="1">
      <c r="A120" s="39"/>
      <c r="B120" s="40"/>
      <c r="C120" s="41"/>
      <c r="D120" s="232" t="s">
        <v>179</v>
      </c>
      <c r="E120" s="41"/>
      <c r="F120" s="236" t="s">
        <v>190</v>
      </c>
      <c r="G120" s="41"/>
      <c r="H120" s="41"/>
      <c r="I120" s="137"/>
      <c r="J120" s="41"/>
      <c r="K120" s="41"/>
      <c r="L120" s="45"/>
      <c r="M120" s="234"/>
      <c r="N120" s="235"/>
      <c r="O120" s="85"/>
      <c r="P120" s="85"/>
      <c r="Q120" s="85"/>
      <c r="R120" s="85"/>
      <c r="S120" s="85"/>
      <c r="T120" s="86"/>
      <c r="U120" s="39"/>
      <c r="V120" s="39"/>
      <c r="W120" s="39"/>
      <c r="X120" s="39"/>
      <c r="Y120" s="39"/>
      <c r="Z120" s="39"/>
      <c r="AA120" s="39"/>
      <c r="AB120" s="39"/>
      <c r="AC120" s="39"/>
      <c r="AD120" s="39"/>
      <c r="AE120" s="39"/>
      <c r="AT120" s="18" t="s">
        <v>179</v>
      </c>
      <c r="AU120" s="18" t="s">
        <v>87</v>
      </c>
    </row>
    <row r="121" s="13" customFormat="1">
      <c r="A121" s="13"/>
      <c r="B121" s="237"/>
      <c r="C121" s="238"/>
      <c r="D121" s="232" t="s">
        <v>181</v>
      </c>
      <c r="E121" s="239" t="s">
        <v>40</v>
      </c>
      <c r="F121" s="240" t="s">
        <v>182</v>
      </c>
      <c r="G121" s="238"/>
      <c r="H121" s="239" t="s">
        <v>40</v>
      </c>
      <c r="I121" s="241"/>
      <c r="J121" s="238"/>
      <c r="K121" s="238"/>
      <c r="L121" s="242"/>
      <c r="M121" s="243"/>
      <c r="N121" s="244"/>
      <c r="O121" s="244"/>
      <c r="P121" s="244"/>
      <c r="Q121" s="244"/>
      <c r="R121" s="244"/>
      <c r="S121" s="244"/>
      <c r="T121" s="245"/>
      <c r="U121" s="13"/>
      <c r="V121" s="13"/>
      <c r="W121" s="13"/>
      <c r="X121" s="13"/>
      <c r="Y121" s="13"/>
      <c r="Z121" s="13"/>
      <c r="AA121" s="13"/>
      <c r="AB121" s="13"/>
      <c r="AC121" s="13"/>
      <c r="AD121" s="13"/>
      <c r="AE121" s="13"/>
      <c r="AT121" s="246" t="s">
        <v>181</v>
      </c>
      <c r="AU121" s="246" t="s">
        <v>87</v>
      </c>
      <c r="AV121" s="13" t="s">
        <v>85</v>
      </c>
      <c r="AW121" s="13" t="s">
        <v>38</v>
      </c>
      <c r="AX121" s="13" t="s">
        <v>77</v>
      </c>
      <c r="AY121" s="246" t="s">
        <v>167</v>
      </c>
    </row>
    <row r="122" s="14" customFormat="1">
      <c r="A122" s="14"/>
      <c r="B122" s="247"/>
      <c r="C122" s="248"/>
      <c r="D122" s="232" t="s">
        <v>181</v>
      </c>
      <c r="E122" s="249" t="s">
        <v>40</v>
      </c>
      <c r="F122" s="250" t="s">
        <v>191</v>
      </c>
      <c r="G122" s="248"/>
      <c r="H122" s="251">
        <v>1.55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181</v>
      </c>
      <c r="AU122" s="257" t="s">
        <v>87</v>
      </c>
      <c r="AV122" s="14" t="s">
        <v>87</v>
      </c>
      <c r="AW122" s="14" t="s">
        <v>38</v>
      </c>
      <c r="AX122" s="14" t="s">
        <v>77</v>
      </c>
      <c r="AY122" s="257" t="s">
        <v>167</v>
      </c>
    </row>
    <row r="123" s="15" customFormat="1">
      <c r="A123" s="15"/>
      <c r="B123" s="258"/>
      <c r="C123" s="259"/>
      <c r="D123" s="232" t="s">
        <v>181</v>
      </c>
      <c r="E123" s="260" t="s">
        <v>40</v>
      </c>
      <c r="F123" s="261" t="s">
        <v>184</v>
      </c>
      <c r="G123" s="259"/>
      <c r="H123" s="262">
        <v>1.55</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181</v>
      </c>
      <c r="AU123" s="268" t="s">
        <v>87</v>
      </c>
      <c r="AV123" s="15" t="s">
        <v>175</v>
      </c>
      <c r="AW123" s="15" t="s">
        <v>38</v>
      </c>
      <c r="AX123" s="15" t="s">
        <v>85</v>
      </c>
      <c r="AY123" s="268" t="s">
        <v>167</v>
      </c>
    </row>
    <row r="124" s="2" customFormat="1" ht="24" customHeight="1">
      <c r="A124" s="39"/>
      <c r="B124" s="40"/>
      <c r="C124" s="219" t="s">
        <v>168</v>
      </c>
      <c r="D124" s="219" t="s">
        <v>170</v>
      </c>
      <c r="E124" s="220" t="s">
        <v>192</v>
      </c>
      <c r="F124" s="221" t="s">
        <v>193</v>
      </c>
      <c r="G124" s="222" t="s">
        <v>187</v>
      </c>
      <c r="H124" s="223">
        <v>7.9500000000000002</v>
      </c>
      <c r="I124" s="224"/>
      <c r="J124" s="225">
        <f>ROUND(I124*H124,2)</f>
        <v>0</v>
      </c>
      <c r="K124" s="221" t="s">
        <v>174</v>
      </c>
      <c r="L124" s="45"/>
      <c r="M124" s="226" t="s">
        <v>40</v>
      </c>
      <c r="N124" s="227" t="s">
        <v>48</v>
      </c>
      <c r="O124" s="85"/>
      <c r="P124" s="228">
        <f>O124*H124</f>
        <v>0</v>
      </c>
      <c r="Q124" s="228">
        <v>0.00012</v>
      </c>
      <c r="R124" s="228">
        <f>Q124*H124</f>
        <v>0.0009540000000000001</v>
      </c>
      <c r="S124" s="228">
        <v>0</v>
      </c>
      <c r="T124" s="229">
        <f>S124*H124</f>
        <v>0</v>
      </c>
      <c r="U124" s="39"/>
      <c r="V124" s="39"/>
      <c r="W124" s="39"/>
      <c r="X124" s="39"/>
      <c r="Y124" s="39"/>
      <c r="Z124" s="39"/>
      <c r="AA124" s="39"/>
      <c r="AB124" s="39"/>
      <c r="AC124" s="39"/>
      <c r="AD124" s="39"/>
      <c r="AE124" s="39"/>
      <c r="AR124" s="230" t="s">
        <v>175</v>
      </c>
      <c r="AT124" s="230" t="s">
        <v>170</v>
      </c>
      <c r="AU124" s="230" t="s">
        <v>87</v>
      </c>
      <c r="AY124" s="18" t="s">
        <v>167</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175</v>
      </c>
      <c r="BM124" s="230" t="s">
        <v>194</v>
      </c>
    </row>
    <row r="125" s="2" customFormat="1">
      <c r="A125" s="39"/>
      <c r="B125" s="40"/>
      <c r="C125" s="41"/>
      <c r="D125" s="232" t="s">
        <v>177</v>
      </c>
      <c r="E125" s="41"/>
      <c r="F125" s="233" t="s">
        <v>195</v>
      </c>
      <c r="G125" s="41"/>
      <c r="H125" s="41"/>
      <c r="I125" s="137"/>
      <c r="J125" s="41"/>
      <c r="K125" s="41"/>
      <c r="L125" s="45"/>
      <c r="M125" s="234"/>
      <c r="N125" s="235"/>
      <c r="O125" s="85"/>
      <c r="P125" s="85"/>
      <c r="Q125" s="85"/>
      <c r="R125" s="85"/>
      <c r="S125" s="85"/>
      <c r="T125" s="86"/>
      <c r="U125" s="39"/>
      <c r="V125" s="39"/>
      <c r="W125" s="39"/>
      <c r="X125" s="39"/>
      <c r="Y125" s="39"/>
      <c r="Z125" s="39"/>
      <c r="AA125" s="39"/>
      <c r="AB125" s="39"/>
      <c r="AC125" s="39"/>
      <c r="AD125" s="39"/>
      <c r="AE125" s="39"/>
      <c r="AT125" s="18" t="s">
        <v>177</v>
      </c>
      <c r="AU125" s="18" t="s">
        <v>87</v>
      </c>
    </row>
    <row r="126" s="2" customFormat="1">
      <c r="A126" s="39"/>
      <c r="B126" s="40"/>
      <c r="C126" s="41"/>
      <c r="D126" s="232" t="s">
        <v>179</v>
      </c>
      <c r="E126" s="41"/>
      <c r="F126" s="236" t="s">
        <v>190</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179</v>
      </c>
      <c r="AU126" s="18" t="s">
        <v>87</v>
      </c>
    </row>
    <row r="127" s="13" customFormat="1">
      <c r="A127" s="13"/>
      <c r="B127" s="237"/>
      <c r="C127" s="238"/>
      <c r="D127" s="232" t="s">
        <v>181</v>
      </c>
      <c r="E127" s="239" t="s">
        <v>40</v>
      </c>
      <c r="F127" s="240" t="s">
        <v>182</v>
      </c>
      <c r="G127" s="238"/>
      <c r="H127" s="239" t="s">
        <v>40</v>
      </c>
      <c r="I127" s="241"/>
      <c r="J127" s="238"/>
      <c r="K127" s="238"/>
      <c r="L127" s="242"/>
      <c r="M127" s="243"/>
      <c r="N127" s="244"/>
      <c r="O127" s="244"/>
      <c r="P127" s="244"/>
      <c r="Q127" s="244"/>
      <c r="R127" s="244"/>
      <c r="S127" s="244"/>
      <c r="T127" s="245"/>
      <c r="U127" s="13"/>
      <c r="V127" s="13"/>
      <c r="W127" s="13"/>
      <c r="X127" s="13"/>
      <c r="Y127" s="13"/>
      <c r="Z127" s="13"/>
      <c r="AA127" s="13"/>
      <c r="AB127" s="13"/>
      <c r="AC127" s="13"/>
      <c r="AD127" s="13"/>
      <c r="AE127" s="13"/>
      <c r="AT127" s="246" t="s">
        <v>181</v>
      </c>
      <c r="AU127" s="246" t="s">
        <v>87</v>
      </c>
      <c r="AV127" s="13" t="s">
        <v>85</v>
      </c>
      <c r="AW127" s="13" t="s">
        <v>38</v>
      </c>
      <c r="AX127" s="13" t="s">
        <v>77</v>
      </c>
      <c r="AY127" s="246" t="s">
        <v>167</v>
      </c>
    </row>
    <row r="128" s="14" customFormat="1">
      <c r="A128" s="14"/>
      <c r="B128" s="247"/>
      <c r="C128" s="248"/>
      <c r="D128" s="232" t="s">
        <v>181</v>
      </c>
      <c r="E128" s="249" t="s">
        <v>40</v>
      </c>
      <c r="F128" s="250" t="s">
        <v>196</v>
      </c>
      <c r="G128" s="248"/>
      <c r="H128" s="251">
        <v>7.9500000000000002</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181</v>
      </c>
      <c r="AU128" s="257" t="s">
        <v>87</v>
      </c>
      <c r="AV128" s="14" t="s">
        <v>87</v>
      </c>
      <c r="AW128" s="14" t="s">
        <v>38</v>
      </c>
      <c r="AX128" s="14" t="s">
        <v>77</v>
      </c>
      <c r="AY128" s="257" t="s">
        <v>167</v>
      </c>
    </row>
    <row r="129" s="15" customFormat="1">
      <c r="A129" s="15"/>
      <c r="B129" s="258"/>
      <c r="C129" s="259"/>
      <c r="D129" s="232" t="s">
        <v>181</v>
      </c>
      <c r="E129" s="260" t="s">
        <v>40</v>
      </c>
      <c r="F129" s="261" t="s">
        <v>184</v>
      </c>
      <c r="G129" s="259"/>
      <c r="H129" s="262">
        <v>7.9500000000000002</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181</v>
      </c>
      <c r="AU129" s="268" t="s">
        <v>87</v>
      </c>
      <c r="AV129" s="15" t="s">
        <v>175</v>
      </c>
      <c r="AW129" s="15" t="s">
        <v>38</v>
      </c>
      <c r="AX129" s="15" t="s">
        <v>85</v>
      </c>
      <c r="AY129" s="268" t="s">
        <v>167</v>
      </c>
    </row>
    <row r="130" s="12" customFormat="1" ht="22.8" customHeight="1">
      <c r="A130" s="12"/>
      <c r="B130" s="203"/>
      <c r="C130" s="204"/>
      <c r="D130" s="205" t="s">
        <v>76</v>
      </c>
      <c r="E130" s="217" t="s">
        <v>197</v>
      </c>
      <c r="F130" s="217" t="s">
        <v>198</v>
      </c>
      <c r="G130" s="204"/>
      <c r="H130" s="204"/>
      <c r="I130" s="207"/>
      <c r="J130" s="218">
        <f>BK130</f>
        <v>0</v>
      </c>
      <c r="K130" s="204"/>
      <c r="L130" s="209"/>
      <c r="M130" s="210"/>
      <c r="N130" s="211"/>
      <c r="O130" s="211"/>
      <c r="P130" s="212">
        <f>SUM(P131:P275)</f>
        <v>0</v>
      </c>
      <c r="Q130" s="211"/>
      <c r="R130" s="212">
        <f>SUM(R131:R275)</f>
        <v>6.4075661900000007</v>
      </c>
      <c r="S130" s="211"/>
      <c r="T130" s="213">
        <f>SUM(T131:T275)</f>
        <v>0</v>
      </c>
      <c r="U130" s="12"/>
      <c r="V130" s="12"/>
      <c r="W130" s="12"/>
      <c r="X130" s="12"/>
      <c r="Y130" s="12"/>
      <c r="Z130" s="12"/>
      <c r="AA130" s="12"/>
      <c r="AB130" s="12"/>
      <c r="AC130" s="12"/>
      <c r="AD130" s="12"/>
      <c r="AE130" s="12"/>
      <c r="AR130" s="214" t="s">
        <v>85</v>
      </c>
      <c r="AT130" s="215" t="s">
        <v>76</v>
      </c>
      <c r="AU130" s="215" t="s">
        <v>85</v>
      </c>
      <c r="AY130" s="214" t="s">
        <v>167</v>
      </c>
      <c r="BK130" s="216">
        <f>SUM(BK131:BK275)</f>
        <v>0</v>
      </c>
    </row>
    <row r="131" s="2" customFormat="1" ht="24" customHeight="1">
      <c r="A131" s="39"/>
      <c r="B131" s="40"/>
      <c r="C131" s="219" t="s">
        <v>175</v>
      </c>
      <c r="D131" s="219" t="s">
        <v>170</v>
      </c>
      <c r="E131" s="220" t="s">
        <v>199</v>
      </c>
      <c r="F131" s="221" t="s">
        <v>200</v>
      </c>
      <c r="G131" s="222" t="s">
        <v>173</v>
      </c>
      <c r="H131" s="223">
        <v>28.395</v>
      </c>
      <c r="I131" s="224"/>
      <c r="J131" s="225">
        <f>ROUND(I131*H131,2)</f>
        <v>0</v>
      </c>
      <c r="K131" s="221" t="s">
        <v>174</v>
      </c>
      <c r="L131" s="45"/>
      <c r="M131" s="226" t="s">
        <v>40</v>
      </c>
      <c r="N131" s="227" t="s">
        <v>48</v>
      </c>
      <c r="O131" s="85"/>
      <c r="P131" s="228">
        <f>O131*H131</f>
        <v>0</v>
      </c>
      <c r="Q131" s="228">
        <v>0.0014</v>
      </c>
      <c r="R131" s="228">
        <f>Q131*H131</f>
        <v>0.039752999999999997</v>
      </c>
      <c r="S131" s="228">
        <v>0</v>
      </c>
      <c r="T131" s="229">
        <f>S131*H131</f>
        <v>0</v>
      </c>
      <c r="U131" s="39"/>
      <c r="V131" s="39"/>
      <c r="W131" s="39"/>
      <c r="X131" s="39"/>
      <c r="Y131" s="39"/>
      <c r="Z131" s="39"/>
      <c r="AA131" s="39"/>
      <c r="AB131" s="39"/>
      <c r="AC131" s="39"/>
      <c r="AD131" s="39"/>
      <c r="AE131" s="39"/>
      <c r="AR131" s="230" t="s">
        <v>175</v>
      </c>
      <c r="AT131" s="230" t="s">
        <v>170</v>
      </c>
      <c r="AU131" s="230" t="s">
        <v>87</v>
      </c>
      <c r="AY131" s="18" t="s">
        <v>167</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175</v>
      </c>
      <c r="BM131" s="230" t="s">
        <v>201</v>
      </c>
    </row>
    <row r="132" s="2" customFormat="1">
      <c r="A132" s="39"/>
      <c r="B132" s="40"/>
      <c r="C132" s="41"/>
      <c r="D132" s="232" t="s">
        <v>177</v>
      </c>
      <c r="E132" s="41"/>
      <c r="F132" s="233" t="s">
        <v>202</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177</v>
      </c>
      <c r="AU132" s="18" t="s">
        <v>87</v>
      </c>
    </row>
    <row r="133" s="13" customFormat="1">
      <c r="A133" s="13"/>
      <c r="B133" s="237"/>
      <c r="C133" s="238"/>
      <c r="D133" s="232" t="s">
        <v>181</v>
      </c>
      <c r="E133" s="239" t="s">
        <v>40</v>
      </c>
      <c r="F133" s="240" t="s">
        <v>203</v>
      </c>
      <c r="G133" s="238"/>
      <c r="H133" s="239" t="s">
        <v>40</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181</v>
      </c>
      <c r="AU133" s="246" t="s">
        <v>87</v>
      </c>
      <c r="AV133" s="13" t="s">
        <v>85</v>
      </c>
      <c r="AW133" s="13" t="s">
        <v>38</v>
      </c>
      <c r="AX133" s="13" t="s">
        <v>77</v>
      </c>
      <c r="AY133" s="246" t="s">
        <v>167</v>
      </c>
    </row>
    <row r="134" s="14" customFormat="1">
      <c r="A134" s="14"/>
      <c r="B134" s="247"/>
      <c r="C134" s="248"/>
      <c r="D134" s="232" t="s">
        <v>181</v>
      </c>
      <c r="E134" s="249" t="s">
        <v>40</v>
      </c>
      <c r="F134" s="250" t="s">
        <v>373</v>
      </c>
      <c r="G134" s="248"/>
      <c r="H134" s="251">
        <v>2.403</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181</v>
      </c>
      <c r="AU134" s="257" t="s">
        <v>87</v>
      </c>
      <c r="AV134" s="14" t="s">
        <v>87</v>
      </c>
      <c r="AW134" s="14" t="s">
        <v>38</v>
      </c>
      <c r="AX134" s="14" t="s">
        <v>77</v>
      </c>
      <c r="AY134" s="257" t="s">
        <v>167</v>
      </c>
    </row>
    <row r="135" s="14" customFormat="1">
      <c r="A135" s="14"/>
      <c r="B135" s="247"/>
      <c r="C135" s="248"/>
      <c r="D135" s="232" t="s">
        <v>181</v>
      </c>
      <c r="E135" s="249" t="s">
        <v>40</v>
      </c>
      <c r="F135" s="250" t="s">
        <v>205</v>
      </c>
      <c r="G135" s="248"/>
      <c r="H135" s="251">
        <v>0.40000000000000002</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181</v>
      </c>
      <c r="AU135" s="257" t="s">
        <v>87</v>
      </c>
      <c r="AV135" s="14" t="s">
        <v>87</v>
      </c>
      <c r="AW135" s="14" t="s">
        <v>38</v>
      </c>
      <c r="AX135" s="14" t="s">
        <v>77</v>
      </c>
      <c r="AY135" s="257" t="s">
        <v>167</v>
      </c>
    </row>
    <row r="136" s="13" customFormat="1">
      <c r="A136" s="13"/>
      <c r="B136" s="237"/>
      <c r="C136" s="238"/>
      <c r="D136" s="232" t="s">
        <v>181</v>
      </c>
      <c r="E136" s="239" t="s">
        <v>40</v>
      </c>
      <c r="F136" s="240" t="s">
        <v>206</v>
      </c>
      <c r="G136" s="238"/>
      <c r="H136" s="239" t="s">
        <v>40</v>
      </c>
      <c r="I136" s="241"/>
      <c r="J136" s="238"/>
      <c r="K136" s="238"/>
      <c r="L136" s="242"/>
      <c r="M136" s="243"/>
      <c r="N136" s="244"/>
      <c r="O136" s="244"/>
      <c r="P136" s="244"/>
      <c r="Q136" s="244"/>
      <c r="R136" s="244"/>
      <c r="S136" s="244"/>
      <c r="T136" s="245"/>
      <c r="U136" s="13"/>
      <c r="V136" s="13"/>
      <c r="W136" s="13"/>
      <c r="X136" s="13"/>
      <c r="Y136" s="13"/>
      <c r="Z136" s="13"/>
      <c r="AA136" s="13"/>
      <c r="AB136" s="13"/>
      <c r="AC136" s="13"/>
      <c r="AD136" s="13"/>
      <c r="AE136" s="13"/>
      <c r="AT136" s="246" t="s">
        <v>181</v>
      </c>
      <c r="AU136" s="246" t="s">
        <v>87</v>
      </c>
      <c r="AV136" s="13" t="s">
        <v>85</v>
      </c>
      <c r="AW136" s="13" t="s">
        <v>38</v>
      </c>
      <c r="AX136" s="13" t="s">
        <v>77</v>
      </c>
      <c r="AY136" s="246" t="s">
        <v>167</v>
      </c>
    </row>
    <row r="137" s="14" customFormat="1">
      <c r="A137" s="14"/>
      <c r="B137" s="247"/>
      <c r="C137" s="248"/>
      <c r="D137" s="232" t="s">
        <v>181</v>
      </c>
      <c r="E137" s="249" t="s">
        <v>40</v>
      </c>
      <c r="F137" s="250" t="s">
        <v>374</v>
      </c>
      <c r="G137" s="248"/>
      <c r="H137" s="251">
        <v>2.2480000000000002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181</v>
      </c>
      <c r="AU137" s="257" t="s">
        <v>87</v>
      </c>
      <c r="AV137" s="14" t="s">
        <v>87</v>
      </c>
      <c r="AW137" s="14" t="s">
        <v>38</v>
      </c>
      <c r="AX137" s="14" t="s">
        <v>77</v>
      </c>
      <c r="AY137" s="257" t="s">
        <v>167</v>
      </c>
    </row>
    <row r="138" s="13" customFormat="1">
      <c r="A138" s="13"/>
      <c r="B138" s="237"/>
      <c r="C138" s="238"/>
      <c r="D138" s="232" t="s">
        <v>181</v>
      </c>
      <c r="E138" s="239" t="s">
        <v>40</v>
      </c>
      <c r="F138" s="240" t="s">
        <v>208</v>
      </c>
      <c r="G138" s="238"/>
      <c r="H138" s="239" t="s">
        <v>40</v>
      </c>
      <c r="I138" s="241"/>
      <c r="J138" s="238"/>
      <c r="K138" s="238"/>
      <c r="L138" s="242"/>
      <c r="M138" s="243"/>
      <c r="N138" s="244"/>
      <c r="O138" s="244"/>
      <c r="P138" s="244"/>
      <c r="Q138" s="244"/>
      <c r="R138" s="244"/>
      <c r="S138" s="244"/>
      <c r="T138" s="245"/>
      <c r="U138" s="13"/>
      <c r="V138" s="13"/>
      <c r="W138" s="13"/>
      <c r="X138" s="13"/>
      <c r="Y138" s="13"/>
      <c r="Z138" s="13"/>
      <c r="AA138" s="13"/>
      <c r="AB138" s="13"/>
      <c r="AC138" s="13"/>
      <c r="AD138" s="13"/>
      <c r="AE138" s="13"/>
      <c r="AT138" s="246" t="s">
        <v>181</v>
      </c>
      <c r="AU138" s="246" t="s">
        <v>87</v>
      </c>
      <c r="AV138" s="13" t="s">
        <v>85</v>
      </c>
      <c r="AW138" s="13" t="s">
        <v>38</v>
      </c>
      <c r="AX138" s="13" t="s">
        <v>77</v>
      </c>
      <c r="AY138" s="246" t="s">
        <v>167</v>
      </c>
    </row>
    <row r="139" s="14" customFormat="1">
      <c r="A139" s="14"/>
      <c r="B139" s="247"/>
      <c r="C139" s="248"/>
      <c r="D139" s="232" t="s">
        <v>181</v>
      </c>
      <c r="E139" s="249" t="s">
        <v>40</v>
      </c>
      <c r="F139" s="250" t="s">
        <v>375</v>
      </c>
      <c r="G139" s="248"/>
      <c r="H139" s="251">
        <v>14.965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181</v>
      </c>
      <c r="AU139" s="257" t="s">
        <v>87</v>
      </c>
      <c r="AV139" s="14" t="s">
        <v>87</v>
      </c>
      <c r="AW139" s="14" t="s">
        <v>38</v>
      </c>
      <c r="AX139" s="14" t="s">
        <v>77</v>
      </c>
      <c r="AY139" s="257" t="s">
        <v>167</v>
      </c>
    </row>
    <row r="140" s="13" customFormat="1">
      <c r="A140" s="13"/>
      <c r="B140" s="237"/>
      <c r="C140" s="238"/>
      <c r="D140" s="232" t="s">
        <v>181</v>
      </c>
      <c r="E140" s="239" t="s">
        <v>40</v>
      </c>
      <c r="F140" s="240" t="s">
        <v>210</v>
      </c>
      <c r="G140" s="238"/>
      <c r="H140" s="239" t="s">
        <v>40</v>
      </c>
      <c r="I140" s="241"/>
      <c r="J140" s="238"/>
      <c r="K140" s="238"/>
      <c r="L140" s="242"/>
      <c r="M140" s="243"/>
      <c r="N140" s="244"/>
      <c r="O140" s="244"/>
      <c r="P140" s="244"/>
      <c r="Q140" s="244"/>
      <c r="R140" s="244"/>
      <c r="S140" s="244"/>
      <c r="T140" s="245"/>
      <c r="U140" s="13"/>
      <c r="V140" s="13"/>
      <c r="W140" s="13"/>
      <c r="X140" s="13"/>
      <c r="Y140" s="13"/>
      <c r="Z140" s="13"/>
      <c r="AA140" s="13"/>
      <c r="AB140" s="13"/>
      <c r="AC140" s="13"/>
      <c r="AD140" s="13"/>
      <c r="AE140" s="13"/>
      <c r="AT140" s="246" t="s">
        <v>181</v>
      </c>
      <c r="AU140" s="246" t="s">
        <v>87</v>
      </c>
      <c r="AV140" s="13" t="s">
        <v>85</v>
      </c>
      <c r="AW140" s="13" t="s">
        <v>38</v>
      </c>
      <c r="AX140" s="13" t="s">
        <v>77</v>
      </c>
      <c r="AY140" s="246" t="s">
        <v>167</v>
      </c>
    </row>
    <row r="141" s="14" customFormat="1">
      <c r="A141" s="14"/>
      <c r="B141" s="247"/>
      <c r="C141" s="248"/>
      <c r="D141" s="232" t="s">
        <v>181</v>
      </c>
      <c r="E141" s="249" t="s">
        <v>40</v>
      </c>
      <c r="F141" s="250" t="s">
        <v>376</v>
      </c>
      <c r="G141" s="248"/>
      <c r="H141" s="251">
        <v>8.3789999999999996</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181</v>
      </c>
      <c r="AU141" s="257" t="s">
        <v>87</v>
      </c>
      <c r="AV141" s="14" t="s">
        <v>87</v>
      </c>
      <c r="AW141" s="14" t="s">
        <v>38</v>
      </c>
      <c r="AX141" s="14" t="s">
        <v>77</v>
      </c>
      <c r="AY141" s="257" t="s">
        <v>167</v>
      </c>
    </row>
    <row r="142" s="15" customFormat="1">
      <c r="A142" s="15"/>
      <c r="B142" s="258"/>
      <c r="C142" s="259"/>
      <c r="D142" s="232" t="s">
        <v>181</v>
      </c>
      <c r="E142" s="260" t="s">
        <v>40</v>
      </c>
      <c r="F142" s="261" t="s">
        <v>184</v>
      </c>
      <c r="G142" s="259"/>
      <c r="H142" s="262">
        <v>28.395</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181</v>
      </c>
      <c r="AU142" s="268" t="s">
        <v>87</v>
      </c>
      <c r="AV142" s="15" t="s">
        <v>175</v>
      </c>
      <c r="AW142" s="15" t="s">
        <v>38</v>
      </c>
      <c r="AX142" s="15" t="s">
        <v>85</v>
      </c>
      <c r="AY142" s="268" t="s">
        <v>167</v>
      </c>
    </row>
    <row r="143" s="2" customFormat="1" ht="24" customHeight="1">
      <c r="A143" s="39"/>
      <c r="B143" s="40"/>
      <c r="C143" s="219" t="s">
        <v>212</v>
      </c>
      <c r="D143" s="219" t="s">
        <v>170</v>
      </c>
      <c r="E143" s="220" t="s">
        <v>213</v>
      </c>
      <c r="F143" s="221" t="s">
        <v>214</v>
      </c>
      <c r="G143" s="222" t="s">
        <v>173</v>
      </c>
      <c r="H143" s="223">
        <v>28.395</v>
      </c>
      <c r="I143" s="224"/>
      <c r="J143" s="225">
        <f>ROUND(I143*H143,2)</f>
        <v>0</v>
      </c>
      <c r="K143" s="221" t="s">
        <v>174</v>
      </c>
      <c r="L143" s="45"/>
      <c r="M143" s="226" t="s">
        <v>40</v>
      </c>
      <c r="N143" s="227" t="s">
        <v>48</v>
      </c>
      <c r="O143" s="85"/>
      <c r="P143" s="228">
        <f>O143*H143</f>
        <v>0</v>
      </c>
      <c r="Q143" s="228">
        <v>0.017330000000000002</v>
      </c>
      <c r="R143" s="228">
        <f>Q143*H143</f>
        <v>0.49208535000000003</v>
      </c>
      <c r="S143" s="228">
        <v>0</v>
      </c>
      <c r="T143" s="229">
        <f>S143*H143</f>
        <v>0</v>
      </c>
      <c r="U143" s="39"/>
      <c r="V143" s="39"/>
      <c r="W143" s="39"/>
      <c r="X143" s="39"/>
      <c r="Y143" s="39"/>
      <c r="Z143" s="39"/>
      <c r="AA143" s="39"/>
      <c r="AB143" s="39"/>
      <c r="AC143" s="39"/>
      <c r="AD143" s="39"/>
      <c r="AE143" s="39"/>
      <c r="AR143" s="230" t="s">
        <v>175</v>
      </c>
      <c r="AT143" s="230" t="s">
        <v>170</v>
      </c>
      <c r="AU143" s="230" t="s">
        <v>87</v>
      </c>
      <c r="AY143" s="18" t="s">
        <v>167</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175</v>
      </c>
      <c r="BM143" s="230" t="s">
        <v>215</v>
      </c>
    </row>
    <row r="144" s="2" customFormat="1">
      <c r="A144" s="39"/>
      <c r="B144" s="40"/>
      <c r="C144" s="41"/>
      <c r="D144" s="232" t="s">
        <v>177</v>
      </c>
      <c r="E144" s="41"/>
      <c r="F144" s="233" t="s">
        <v>216</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177</v>
      </c>
      <c r="AU144" s="18" t="s">
        <v>87</v>
      </c>
    </row>
    <row r="145" s="2" customFormat="1">
      <c r="A145" s="39"/>
      <c r="B145" s="40"/>
      <c r="C145" s="41"/>
      <c r="D145" s="232" t="s">
        <v>179</v>
      </c>
      <c r="E145" s="41"/>
      <c r="F145" s="236" t="s">
        <v>217</v>
      </c>
      <c r="G145" s="41"/>
      <c r="H145" s="41"/>
      <c r="I145" s="137"/>
      <c r="J145" s="41"/>
      <c r="K145" s="41"/>
      <c r="L145" s="45"/>
      <c r="M145" s="234"/>
      <c r="N145" s="235"/>
      <c r="O145" s="85"/>
      <c r="P145" s="85"/>
      <c r="Q145" s="85"/>
      <c r="R145" s="85"/>
      <c r="S145" s="85"/>
      <c r="T145" s="86"/>
      <c r="U145" s="39"/>
      <c r="V145" s="39"/>
      <c r="W145" s="39"/>
      <c r="X145" s="39"/>
      <c r="Y145" s="39"/>
      <c r="Z145" s="39"/>
      <c r="AA145" s="39"/>
      <c r="AB145" s="39"/>
      <c r="AC145" s="39"/>
      <c r="AD145" s="39"/>
      <c r="AE145" s="39"/>
      <c r="AT145" s="18" t="s">
        <v>179</v>
      </c>
      <c r="AU145" s="18" t="s">
        <v>87</v>
      </c>
    </row>
    <row r="146" s="13" customFormat="1">
      <c r="A146" s="13"/>
      <c r="B146" s="237"/>
      <c r="C146" s="238"/>
      <c r="D146" s="232" t="s">
        <v>181</v>
      </c>
      <c r="E146" s="239" t="s">
        <v>40</v>
      </c>
      <c r="F146" s="240" t="s">
        <v>203</v>
      </c>
      <c r="G146" s="238"/>
      <c r="H146" s="239" t="s">
        <v>40</v>
      </c>
      <c r="I146" s="241"/>
      <c r="J146" s="238"/>
      <c r="K146" s="238"/>
      <c r="L146" s="242"/>
      <c r="M146" s="243"/>
      <c r="N146" s="244"/>
      <c r="O146" s="244"/>
      <c r="P146" s="244"/>
      <c r="Q146" s="244"/>
      <c r="R146" s="244"/>
      <c r="S146" s="244"/>
      <c r="T146" s="245"/>
      <c r="U146" s="13"/>
      <c r="V146" s="13"/>
      <c r="W146" s="13"/>
      <c r="X146" s="13"/>
      <c r="Y146" s="13"/>
      <c r="Z146" s="13"/>
      <c r="AA146" s="13"/>
      <c r="AB146" s="13"/>
      <c r="AC146" s="13"/>
      <c r="AD146" s="13"/>
      <c r="AE146" s="13"/>
      <c r="AT146" s="246" t="s">
        <v>181</v>
      </c>
      <c r="AU146" s="246" t="s">
        <v>87</v>
      </c>
      <c r="AV146" s="13" t="s">
        <v>85</v>
      </c>
      <c r="AW146" s="13" t="s">
        <v>38</v>
      </c>
      <c r="AX146" s="13" t="s">
        <v>77</v>
      </c>
      <c r="AY146" s="246" t="s">
        <v>167</v>
      </c>
    </row>
    <row r="147" s="14" customFormat="1">
      <c r="A147" s="14"/>
      <c r="B147" s="247"/>
      <c r="C147" s="248"/>
      <c r="D147" s="232" t="s">
        <v>181</v>
      </c>
      <c r="E147" s="249" t="s">
        <v>40</v>
      </c>
      <c r="F147" s="250" t="s">
        <v>373</v>
      </c>
      <c r="G147" s="248"/>
      <c r="H147" s="251">
        <v>2.403</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181</v>
      </c>
      <c r="AU147" s="257" t="s">
        <v>87</v>
      </c>
      <c r="AV147" s="14" t="s">
        <v>87</v>
      </c>
      <c r="AW147" s="14" t="s">
        <v>38</v>
      </c>
      <c r="AX147" s="14" t="s">
        <v>77</v>
      </c>
      <c r="AY147" s="257" t="s">
        <v>167</v>
      </c>
    </row>
    <row r="148" s="14" customFormat="1">
      <c r="A148" s="14"/>
      <c r="B148" s="247"/>
      <c r="C148" s="248"/>
      <c r="D148" s="232" t="s">
        <v>181</v>
      </c>
      <c r="E148" s="249" t="s">
        <v>40</v>
      </c>
      <c r="F148" s="250" t="s">
        <v>205</v>
      </c>
      <c r="G148" s="248"/>
      <c r="H148" s="251">
        <v>0.40000000000000002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181</v>
      </c>
      <c r="AU148" s="257" t="s">
        <v>87</v>
      </c>
      <c r="AV148" s="14" t="s">
        <v>87</v>
      </c>
      <c r="AW148" s="14" t="s">
        <v>38</v>
      </c>
      <c r="AX148" s="14" t="s">
        <v>77</v>
      </c>
      <c r="AY148" s="257" t="s">
        <v>167</v>
      </c>
    </row>
    <row r="149" s="13" customFormat="1">
      <c r="A149" s="13"/>
      <c r="B149" s="237"/>
      <c r="C149" s="238"/>
      <c r="D149" s="232" t="s">
        <v>181</v>
      </c>
      <c r="E149" s="239" t="s">
        <v>40</v>
      </c>
      <c r="F149" s="240" t="s">
        <v>206</v>
      </c>
      <c r="G149" s="238"/>
      <c r="H149" s="239" t="s">
        <v>40</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181</v>
      </c>
      <c r="AU149" s="246" t="s">
        <v>87</v>
      </c>
      <c r="AV149" s="13" t="s">
        <v>85</v>
      </c>
      <c r="AW149" s="13" t="s">
        <v>38</v>
      </c>
      <c r="AX149" s="13" t="s">
        <v>77</v>
      </c>
      <c r="AY149" s="246" t="s">
        <v>167</v>
      </c>
    </row>
    <row r="150" s="14" customFormat="1">
      <c r="A150" s="14"/>
      <c r="B150" s="247"/>
      <c r="C150" s="248"/>
      <c r="D150" s="232" t="s">
        <v>181</v>
      </c>
      <c r="E150" s="249" t="s">
        <v>40</v>
      </c>
      <c r="F150" s="250" t="s">
        <v>374</v>
      </c>
      <c r="G150" s="248"/>
      <c r="H150" s="251">
        <v>2.2480000000000002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181</v>
      </c>
      <c r="AU150" s="257" t="s">
        <v>87</v>
      </c>
      <c r="AV150" s="14" t="s">
        <v>87</v>
      </c>
      <c r="AW150" s="14" t="s">
        <v>38</v>
      </c>
      <c r="AX150" s="14" t="s">
        <v>77</v>
      </c>
      <c r="AY150" s="257" t="s">
        <v>167</v>
      </c>
    </row>
    <row r="151" s="13" customFormat="1">
      <c r="A151" s="13"/>
      <c r="B151" s="237"/>
      <c r="C151" s="238"/>
      <c r="D151" s="232" t="s">
        <v>181</v>
      </c>
      <c r="E151" s="239" t="s">
        <v>40</v>
      </c>
      <c r="F151" s="240" t="s">
        <v>208</v>
      </c>
      <c r="G151" s="238"/>
      <c r="H151" s="239" t="s">
        <v>40</v>
      </c>
      <c r="I151" s="241"/>
      <c r="J151" s="238"/>
      <c r="K151" s="238"/>
      <c r="L151" s="242"/>
      <c r="M151" s="243"/>
      <c r="N151" s="244"/>
      <c r="O151" s="244"/>
      <c r="P151" s="244"/>
      <c r="Q151" s="244"/>
      <c r="R151" s="244"/>
      <c r="S151" s="244"/>
      <c r="T151" s="245"/>
      <c r="U151" s="13"/>
      <c r="V151" s="13"/>
      <c r="W151" s="13"/>
      <c r="X151" s="13"/>
      <c r="Y151" s="13"/>
      <c r="Z151" s="13"/>
      <c r="AA151" s="13"/>
      <c r="AB151" s="13"/>
      <c r="AC151" s="13"/>
      <c r="AD151" s="13"/>
      <c r="AE151" s="13"/>
      <c r="AT151" s="246" t="s">
        <v>181</v>
      </c>
      <c r="AU151" s="246" t="s">
        <v>87</v>
      </c>
      <c r="AV151" s="13" t="s">
        <v>85</v>
      </c>
      <c r="AW151" s="13" t="s">
        <v>38</v>
      </c>
      <c r="AX151" s="13" t="s">
        <v>77</v>
      </c>
      <c r="AY151" s="246" t="s">
        <v>167</v>
      </c>
    </row>
    <row r="152" s="14" customFormat="1">
      <c r="A152" s="14"/>
      <c r="B152" s="247"/>
      <c r="C152" s="248"/>
      <c r="D152" s="232" t="s">
        <v>181</v>
      </c>
      <c r="E152" s="249" t="s">
        <v>40</v>
      </c>
      <c r="F152" s="250" t="s">
        <v>375</v>
      </c>
      <c r="G152" s="248"/>
      <c r="H152" s="251">
        <v>14.965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181</v>
      </c>
      <c r="AU152" s="257" t="s">
        <v>87</v>
      </c>
      <c r="AV152" s="14" t="s">
        <v>87</v>
      </c>
      <c r="AW152" s="14" t="s">
        <v>38</v>
      </c>
      <c r="AX152" s="14" t="s">
        <v>77</v>
      </c>
      <c r="AY152" s="257" t="s">
        <v>167</v>
      </c>
    </row>
    <row r="153" s="13" customFormat="1">
      <c r="A153" s="13"/>
      <c r="B153" s="237"/>
      <c r="C153" s="238"/>
      <c r="D153" s="232" t="s">
        <v>181</v>
      </c>
      <c r="E153" s="239" t="s">
        <v>40</v>
      </c>
      <c r="F153" s="240" t="s">
        <v>210</v>
      </c>
      <c r="G153" s="238"/>
      <c r="H153" s="239" t="s">
        <v>40</v>
      </c>
      <c r="I153" s="241"/>
      <c r="J153" s="238"/>
      <c r="K153" s="238"/>
      <c r="L153" s="242"/>
      <c r="M153" s="243"/>
      <c r="N153" s="244"/>
      <c r="O153" s="244"/>
      <c r="P153" s="244"/>
      <c r="Q153" s="244"/>
      <c r="R153" s="244"/>
      <c r="S153" s="244"/>
      <c r="T153" s="245"/>
      <c r="U153" s="13"/>
      <c r="V153" s="13"/>
      <c r="W153" s="13"/>
      <c r="X153" s="13"/>
      <c r="Y153" s="13"/>
      <c r="Z153" s="13"/>
      <c r="AA153" s="13"/>
      <c r="AB153" s="13"/>
      <c r="AC153" s="13"/>
      <c r="AD153" s="13"/>
      <c r="AE153" s="13"/>
      <c r="AT153" s="246" t="s">
        <v>181</v>
      </c>
      <c r="AU153" s="246" t="s">
        <v>87</v>
      </c>
      <c r="AV153" s="13" t="s">
        <v>85</v>
      </c>
      <c r="AW153" s="13" t="s">
        <v>38</v>
      </c>
      <c r="AX153" s="13" t="s">
        <v>77</v>
      </c>
      <c r="AY153" s="246" t="s">
        <v>167</v>
      </c>
    </row>
    <row r="154" s="14" customFormat="1">
      <c r="A154" s="14"/>
      <c r="B154" s="247"/>
      <c r="C154" s="248"/>
      <c r="D154" s="232" t="s">
        <v>181</v>
      </c>
      <c r="E154" s="249" t="s">
        <v>40</v>
      </c>
      <c r="F154" s="250" t="s">
        <v>376</v>
      </c>
      <c r="G154" s="248"/>
      <c r="H154" s="251">
        <v>8.3789999999999996</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181</v>
      </c>
      <c r="AU154" s="257" t="s">
        <v>87</v>
      </c>
      <c r="AV154" s="14" t="s">
        <v>87</v>
      </c>
      <c r="AW154" s="14" t="s">
        <v>38</v>
      </c>
      <c r="AX154" s="14" t="s">
        <v>77</v>
      </c>
      <c r="AY154" s="257" t="s">
        <v>167</v>
      </c>
    </row>
    <row r="155" s="15" customFormat="1">
      <c r="A155" s="15"/>
      <c r="B155" s="258"/>
      <c r="C155" s="259"/>
      <c r="D155" s="232" t="s">
        <v>181</v>
      </c>
      <c r="E155" s="260" t="s">
        <v>40</v>
      </c>
      <c r="F155" s="261" t="s">
        <v>184</v>
      </c>
      <c r="G155" s="259"/>
      <c r="H155" s="262">
        <v>28.395</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181</v>
      </c>
      <c r="AU155" s="268" t="s">
        <v>87</v>
      </c>
      <c r="AV155" s="15" t="s">
        <v>175</v>
      </c>
      <c r="AW155" s="15" t="s">
        <v>38</v>
      </c>
      <c r="AX155" s="15" t="s">
        <v>85</v>
      </c>
      <c r="AY155" s="268" t="s">
        <v>167</v>
      </c>
    </row>
    <row r="156" s="2" customFormat="1" ht="16.5" customHeight="1">
      <c r="A156" s="39"/>
      <c r="B156" s="40"/>
      <c r="C156" s="219" t="s">
        <v>197</v>
      </c>
      <c r="D156" s="219" t="s">
        <v>170</v>
      </c>
      <c r="E156" s="220" t="s">
        <v>218</v>
      </c>
      <c r="F156" s="221" t="s">
        <v>219</v>
      </c>
      <c r="G156" s="222" t="s">
        <v>173</v>
      </c>
      <c r="H156" s="223">
        <v>16.251999999999999</v>
      </c>
      <c r="I156" s="224"/>
      <c r="J156" s="225">
        <f>ROUND(I156*H156,2)</f>
        <v>0</v>
      </c>
      <c r="K156" s="221" t="s">
        <v>174</v>
      </c>
      <c r="L156" s="45"/>
      <c r="M156" s="226" t="s">
        <v>40</v>
      </c>
      <c r="N156" s="227" t="s">
        <v>48</v>
      </c>
      <c r="O156" s="85"/>
      <c r="P156" s="228">
        <f>O156*H156</f>
        <v>0</v>
      </c>
      <c r="Q156" s="228">
        <v>0.0070400000000000003</v>
      </c>
      <c r="R156" s="228">
        <f>Q156*H156</f>
        <v>0.11441408</v>
      </c>
      <c r="S156" s="228">
        <v>0</v>
      </c>
      <c r="T156" s="229">
        <f>S156*H156</f>
        <v>0</v>
      </c>
      <c r="U156" s="39"/>
      <c r="V156" s="39"/>
      <c r="W156" s="39"/>
      <c r="X156" s="39"/>
      <c r="Y156" s="39"/>
      <c r="Z156" s="39"/>
      <c r="AA156" s="39"/>
      <c r="AB156" s="39"/>
      <c r="AC156" s="39"/>
      <c r="AD156" s="39"/>
      <c r="AE156" s="39"/>
      <c r="AR156" s="230" t="s">
        <v>175</v>
      </c>
      <c r="AT156" s="230" t="s">
        <v>170</v>
      </c>
      <c r="AU156" s="230" t="s">
        <v>87</v>
      </c>
      <c r="AY156" s="18" t="s">
        <v>167</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175</v>
      </c>
      <c r="BM156" s="230" t="s">
        <v>220</v>
      </c>
    </row>
    <row r="157" s="2" customFormat="1">
      <c r="A157" s="39"/>
      <c r="B157" s="40"/>
      <c r="C157" s="41"/>
      <c r="D157" s="232" t="s">
        <v>177</v>
      </c>
      <c r="E157" s="41"/>
      <c r="F157" s="233" t="s">
        <v>221</v>
      </c>
      <c r="G157" s="41"/>
      <c r="H157" s="41"/>
      <c r="I157" s="137"/>
      <c r="J157" s="41"/>
      <c r="K157" s="41"/>
      <c r="L157" s="45"/>
      <c r="M157" s="234"/>
      <c r="N157" s="235"/>
      <c r="O157" s="85"/>
      <c r="P157" s="85"/>
      <c r="Q157" s="85"/>
      <c r="R157" s="85"/>
      <c r="S157" s="85"/>
      <c r="T157" s="86"/>
      <c r="U157" s="39"/>
      <c r="V157" s="39"/>
      <c r="W157" s="39"/>
      <c r="X157" s="39"/>
      <c r="Y157" s="39"/>
      <c r="Z157" s="39"/>
      <c r="AA157" s="39"/>
      <c r="AB157" s="39"/>
      <c r="AC157" s="39"/>
      <c r="AD157" s="39"/>
      <c r="AE157" s="39"/>
      <c r="AT157" s="18" t="s">
        <v>177</v>
      </c>
      <c r="AU157" s="18" t="s">
        <v>87</v>
      </c>
    </row>
    <row r="158" s="2" customFormat="1">
      <c r="A158" s="39"/>
      <c r="B158" s="40"/>
      <c r="C158" s="41"/>
      <c r="D158" s="232" t="s">
        <v>179</v>
      </c>
      <c r="E158" s="41"/>
      <c r="F158" s="236" t="s">
        <v>222</v>
      </c>
      <c r="G158" s="41"/>
      <c r="H158" s="41"/>
      <c r="I158" s="137"/>
      <c r="J158" s="41"/>
      <c r="K158" s="41"/>
      <c r="L158" s="45"/>
      <c r="M158" s="234"/>
      <c r="N158" s="235"/>
      <c r="O158" s="85"/>
      <c r="P158" s="85"/>
      <c r="Q158" s="85"/>
      <c r="R158" s="85"/>
      <c r="S158" s="85"/>
      <c r="T158" s="86"/>
      <c r="U158" s="39"/>
      <c r="V158" s="39"/>
      <c r="W158" s="39"/>
      <c r="X158" s="39"/>
      <c r="Y158" s="39"/>
      <c r="Z158" s="39"/>
      <c r="AA158" s="39"/>
      <c r="AB158" s="39"/>
      <c r="AC158" s="39"/>
      <c r="AD158" s="39"/>
      <c r="AE158" s="39"/>
      <c r="AT158" s="18" t="s">
        <v>179</v>
      </c>
      <c r="AU158" s="18" t="s">
        <v>87</v>
      </c>
    </row>
    <row r="159" s="13" customFormat="1">
      <c r="A159" s="13"/>
      <c r="B159" s="237"/>
      <c r="C159" s="238"/>
      <c r="D159" s="232" t="s">
        <v>181</v>
      </c>
      <c r="E159" s="239" t="s">
        <v>40</v>
      </c>
      <c r="F159" s="240" t="s">
        <v>223</v>
      </c>
      <c r="G159" s="238"/>
      <c r="H159" s="239" t="s">
        <v>40</v>
      </c>
      <c r="I159" s="241"/>
      <c r="J159" s="238"/>
      <c r="K159" s="238"/>
      <c r="L159" s="242"/>
      <c r="M159" s="243"/>
      <c r="N159" s="244"/>
      <c r="O159" s="244"/>
      <c r="P159" s="244"/>
      <c r="Q159" s="244"/>
      <c r="R159" s="244"/>
      <c r="S159" s="244"/>
      <c r="T159" s="245"/>
      <c r="U159" s="13"/>
      <c r="V159" s="13"/>
      <c r="W159" s="13"/>
      <c r="X159" s="13"/>
      <c r="Y159" s="13"/>
      <c r="Z159" s="13"/>
      <c r="AA159" s="13"/>
      <c r="AB159" s="13"/>
      <c r="AC159" s="13"/>
      <c r="AD159" s="13"/>
      <c r="AE159" s="13"/>
      <c r="AT159" s="246" t="s">
        <v>181</v>
      </c>
      <c r="AU159" s="246" t="s">
        <v>87</v>
      </c>
      <c r="AV159" s="13" t="s">
        <v>85</v>
      </c>
      <c r="AW159" s="13" t="s">
        <v>38</v>
      </c>
      <c r="AX159" s="13" t="s">
        <v>77</v>
      </c>
      <c r="AY159" s="246" t="s">
        <v>167</v>
      </c>
    </row>
    <row r="160" s="14" customFormat="1">
      <c r="A160" s="14"/>
      <c r="B160" s="247"/>
      <c r="C160" s="248"/>
      <c r="D160" s="232" t="s">
        <v>181</v>
      </c>
      <c r="E160" s="249" t="s">
        <v>40</v>
      </c>
      <c r="F160" s="250" t="s">
        <v>224</v>
      </c>
      <c r="G160" s="248"/>
      <c r="H160" s="251">
        <v>1.1200000000000001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181</v>
      </c>
      <c r="AU160" s="257" t="s">
        <v>87</v>
      </c>
      <c r="AV160" s="14" t="s">
        <v>87</v>
      </c>
      <c r="AW160" s="14" t="s">
        <v>38</v>
      </c>
      <c r="AX160" s="14" t="s">
        <v>77</v>
      </c>
      <c r="AY160" s="257" t="s">
        <v>167</v>
      </c>
    </row>
    <row r="161" s="13" customFormat="1">
      <c r="A161" s="13"/>
      <c r="B161" s="237"/>
      <c r="C161" s="238"/>
      <c r="D161" s="232" t="s">
        <v>181</v>
      </c>
      <c r="E161" s="239" t="s">
        <v>40</v>
      </c>
      <c r="F161" s="240" t="s">
        <v>225</v>
      </c>
      <c r="G161" s="238"/>
      <c r="H161" s="239" t="s">
        <v>40</v>
      </c>
      <c r="I161" s="241"/>
      <c r="J161" s="238"/>
      <c r="K161" s="238"/>
      <c r="L161" s="242"/>
      <c r="M161" s="243"/>
      <c r="N161" s="244"/>
      <c r="O161" s="244"/>
      <c r="P161" s="244"/>
      <c r="Q161" s="244"/>
      <c r="R161" s="244"/>
      <c r="S161" s="244"/>
      <c r="T161" s="245"/>
      <c r="U161" s="13"/>
      <c r="V161" s="13"/>
      <c r="W161" s="13"/>
      <c r="X161" s="13"/>
      <c r="Y161" s="13"/>
      <c r="Z161" s="13"/>
      <c r="AA161" s="13"/>
      <c r="AB161" s="13"/>
      <c r="AC161" s="13"/>
      <c r="AD161" s="13"/>
      <c r="AE161" s="13"/>
      <c r="AT161" s="246" t="s">
        <v>181</v>
      </c>
      <c r="AU161" s="246" t="s">
        <v>87</v>
      </c>
      <c r="AV161" s="13" t="s">
        <v>85</v>
      </c>
      <c r="AW161" s="13" t="s">
        <v>38</v>
      </c>
      <c r="AX161" s="13" t="s">
        <v>77</v>
      </c>
      <c r="AY161" s="246" t="s">
        <v>167</v>
      </c>
    </row>
    <row r="162" s="14" customFormat="1">
      <c r="A162" s="14"/>
      <c r="B162" s="247"/>
      <c r="C162" s="248"/>
      <c r="D162" s="232" t="s">
        <v>181</v>
      </c>
      <c r="E162" s="249" t="s">
        <v>40</v>
      </c>
      <c r="F162" s="250" t="s">
        <v>226</v>
      </c>
      <c r="G162" s="248"/>
      <c r="H162" s="251">
        <v>0.56000000000000005</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181</v>
      </c>
      <c r="AU162" s="257" t="s">
        <v>87</v>
      </c>
      <c r="AV162" s="14" t="s">
        <v>87</v>
      </c>
      <c r="AW162" s="14" t="s">
        <v>38</v>
      </c>
      <c r="AX162" s="14" t="s">
        <v>77</v>
      </c>
      <c r="AY162" s="257" t="s">
        <v>167</v>
      </c>
    </row>
    <row r="163" s="13" customFormat="1">
      <c r="A163" s="13"/>
      <c r="B163" s="237"/>
      <c r="C163" s="238"/>
      <c r="D163" s="232" t="s">
        <v>181</v>
      </c>
      <c r="E163" s="239" t="s">
        <v>40</v>
      </c>
      <c r="F163" s="240" t="s">
        <v>227</v>
      </c>
      <c r="G163" s="238"/>
      <c r="H163" s="239" t="s">
        <v>40</v>
      </c>
      <c r="I163" s="241"/>
      <c r="J163" s="238"/>
      <c r="K163" s="238"/>
      <c r="L163" s="242"/>
      <c r="M163" s="243"/>
      <c r="N163" s="244"/>
      <c r="O163" s="244"/>
      <c r="P163" s="244"/>
      <c r="Q163" s="244"/>
      <c r="R163" s="244"/>
      <c r="S163" s="244"/>
      <c r="T163" s="245"/>
      <c r="U163" s="13"/>
      <c r="V163" s="13"/>
      <c r="W163" s="13"/>
      <c r="X163" s="13"/>
      <c r="Y163" s="13"/>
      <c r="Z163" s="13"/>
      <c r="AA163" s="13"/>
      <c r="AB163" s="13"/>
      <c r="AC163" s="13"/>
      <c r="AD163" s="13"/>
      <c r="AE163" s="13"/>
      <c r="AT163" s="246" t="s">
        <v>181</v>
      </c>
      <c r="AU163" s="246" t="s">
        <v>87</v>
      </c>
      <c r="AV163" s="13" t="s">
        <v>85</v>
      </c>
      <c r="AW163" s="13" t="s">
        <v>38</v>
      </c>
      <c r="AX163" s="13" t="s">
        <v>77</v>
      </c>
      <c r="AY163" s="246" t="s">
        <v>167</v>
      </c>
    </row>
    <row r="164" s="14" customFormat="1">
      <c r="A164" s="14"/>
      <c r="B164" s="247"/>
      <c r="C164" s="248"/>
      <c r="D164" s="232" t="s">
        <v>181</v>
      </c>
      <c r="E164" s="249" t="s">
        <v>40</v>
      </c>
      <c r="F164" s="250" t="s">
        <v>228</v>
      </c>
      <c r="G164" s="248"/>
      <c r="H164" s="251">
        <v>14.571999999999999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181</v>
      </c>
      <c r="AU164" s="257" t="s">
        <v>87</v>
      </c>
      <c r="AV164" s="14" t="s">
        <v>87</v>
      </c>
      <c r="AW164" s="14" t="s">
        <v>38</v>
      </c>
      <c r="AX164" s="14" t="s">
        <v>77</v>
      </c>
      <c r="AY164" s="257" t="s">
        <v>167</v>
      </c>
    </row>
    <row r="165" s="15" customFormat="1">
      <c r="A165" s="15"/>
      <c r="B165" s="258"/>
      <c r="C165" s="259"/>
      <c r="D165" s="232" t="s">
        <v>181</v>
      </c>
      <c r="E165" s="260" t="s">
        <v>40</v>
      </c>
      <c r="F165" s="261" t="s">
        <v>184</v>
      </c>
      <c r="G165" s="259"/>
      <c r="H165" s="262">
        <v>16.251999999999999</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181</v>
      </c>
      <c r="AU165" s="268" t="s">
        <v>87</v>
      </c>
      <c r="AV165" s="15" t="s">
        <v>175</v>
      </c>
      <c r="AW165" s="15" t="s">
        <v>38</v>
      </c>
      <c r="AX165" s="15" t="s">
        <v>85</v>
      </c>
      <c r="AY165" s="268" t="s">
        <v>167</v>
      </c>
    </row>
    <row r="166" s="2" customFormat="1" ht="24" customHeight="1">
      <c r="A166" s="39"/>
      <c r="B166" s="40"/>
      <c r="C166" s="219" t="s">
        <v>229</v>
      </c>
      <c r="D166" s="219" t="s">
        <v>170</v>
      </c>
      <c r="E166" s="220" t="s">
        <v>230</v>
      </c>
      <c r="F166" s="221" t="s">
        <v>231</v>
      </c>
      <c r="G166" s="222" t="s">
        <v>173</v>
      </c>
      <c r="H166" s="223">
        <v>96.141999999999996</v>
      </c>
      <c r="I166" s="224"/>
      <c r="J166" s="225">
        <f>ROUND(I166*H166,2)</f>
        <v>0</v>
      </c>
      <c r="K166" s="221" t="s">
        <v>174</v>
      </c>
      <c r="L166" s="45"/>
      <c r="M166" s="226" t="s">
        <v>40</v>
      </c>
      <c r="N166" s="227" t="s">
        <v>48</v>
      </c>
      <c r="O166" s="85"/>
      <c r="P166" s="228">
        <f>O166*H166</f>
        <v>0</v>
      </c>
      <c r="Q166" s="228">
        <v>0.0014</v>
      </c>
      <c r="R166" s="228">
        <f>Q166*H166</f>
        <v>0.13459879999999999</v>
      </c>
      <c r="S166" s="228">
        <v>0</v>
      </c>
      <c r="T166" s="229">
        <f>S166*H166</f>
        <v>0</v>
      </c>
      <c r="U166" s="39"/>
      <c r="V166" s="39"/>
      <c r="W166" s="39"/>
      <c r="X166" s="39"/>
      <c r="Y166" s="39"/>
      <c r="Z166" s="39"/>
      <c r="AA166" s="39"/>
      <c r="AB166" s="39"/>
      <c r="AC166" s="39"/>
      <c r="AD166" s="39"/>
      <c r="AE166" s="39"/>
      <c r="AR166" s="230" t="s">
        <v>175</v>
      </c>
      <c r="AT166" s="230" t="s">
        <v>170</v>
      </c>
      <c r="AU166" s="230" t="s">
        <v>87</v>
      </c>
      <c r="AY166" s="18" t="s">
        <v>167</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175</v>
      </c>
      <c r="BM166" s="230" t="s">
        <v>232</v>
      </c>
    </row>
    <row r="167" s="2" customFormat="1">
      <c r="A167" s="39"/>
      <c r="B167" s="40"/>
      <c r="C167" s="41"/>
      <c r="D167" s="232" t="s">
        <v>177</v>
      </c>
      <c r="E167" s="41"/>
      <c r="F167" s="233" t="s">
        <v>233</v>
      </c>
      <c r="G167" s="41"/>
      <c r="H167" s="41"/>
      <c r="I167" s="137"/>
      <c r="J167" s="41"/>
      <c r="K167" s="41"/>
      <c r="L167" s="45"/>
      <c r="M167" s="234"/>
      <c r="N167" s="235"/>
      <c r="O167" s="85"/>
      <c r="P167" s="85"/>
      <c r="Q167" s="85"/>
      <c r="R167" s="85"/>
      <c r="S167" s="85"/>
      <c r="T167" s="86"/>
      <c r="U167" s="39"/>
      <c r="V167" s="39"/>
      <c r="W167" s="39"/>
      <c r="X167" s="39"/>
      <c r="Y167" s="39"/>
      <c r="Z167" s="39"/>
      <c r="AA167" s="39"/>
      <c r="AB167" s="39"/>
      <c r="AC167" s="39"/>
      <c r="AD167" s="39"/>
      <c r="AE167" s="39"/>
      <c r="AT167" s="18" t="s">
        <v>177</v>
      </c>
      <c r="AU167" s="18" t="s">
        <v>87</v>
      </c>
    </row>
    <row r="168" s="13" customFormat="1">
      <c r="A168" s="13"/>
      <c r="B168" s="237"/>
      <c r="C168" s="238"/>
      <c r="D168" s="232" t="s">
        <v>181</v>
      </c>
      <c r="E168" s="239" t="s">
        <v>40</v>
      </c>
      <c r="F168" s="240" t="s">
        <v>203</v>
      </c>
      <c r="G168" s="238"/>
      <c r="H168" s="239" t="s">
        <v>40</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181</v>
      </c>
      <c r="AU168" s="246" t="s">
        <v>87</v>
      </c>
      <c r="AV168" s="13" t="s">
        <v>85</v>
      </c>
      <c r="AW168" s="13" t="s">
        <v>38</v>
      </c>
      <c r="AX168" s="13" t="s">
        <v>77</v>
      </c>
      <c r="AY168" s="246" t="s">
        <v>167</v>
      </c>
    </row>
    <row r="169" s="14" customFormat="1">
      <c r="A169" s="14"/>
      <c r="B169" s="247"/>
      <c r="C169" s="248"/>
      <c r="D169" s="232" t="s">
        <v>181</v>
      </c>
      <c r="E169" s="249" t="s">
        <v>40</v>
      </c>
      <c r="F169" s="250" t="s">
        <v>382</v>
      </c>
      <c r="G169" s="248"/>
      <c r="H169" s="251">
        <v>18.550000000000001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181</v>
      </c>
      <c r="AU169" s="257" t="s">
        <v>87</v>
      </c>
      <c r="AV169" s="14" t="s">
        <v>87</v>
      </c>
      <c r="AW169" s="14" t="s">
        <v>38</v>
      </c>
      <c r="AX169" s="14" t="s">
        <v>77</v>
      </c>
      <c r="AY169" s="257" t="s">
        <v>167</v>
      </c>
    </row>
    <row r="170" s="14" customFormat="1">
      <c r="A170" s="14"/>
      <c r="B170" s="247"/>
      <c r="C170" s="248"/>
      <c r="D170" s="232" t="s">
        <v>181</v>
      </c>
      <c r="E170" s="249" t="s">
        <v>40</v>
      </c>
      <c r="F170" s="250" t="s">
        <v>235</v>
      </c>
      <c r="G170" s="248"/>
      <c r="H170" s="251">
        <v>-4.7279999999999998</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38</v>
      </c>
      <c r="AX170" s="14" t="s">
        <v>77</v>
      </c>
      <c r="AY170" s="257" t="s">
        <v>167</v>
      </c>
    </row>
    <row r="171" s="14" customFormat="1">
      <c r="A171" s="14"/>
      <c r="B171" s="247"/>
      <c r="C171" s="248"/>
      <c r="D171" s="232" t="s">
        <v>181</v>
      </c>
      <c r="E171" s="249" t="s">
        <v>40</v>
      </c>
      <c r="F171" s="250" t="s">
        <v>236</v>
      </c>
      <c r="G171" s="248"/>
      <c r="H171" s="251">
        <v>-1.1819999999999999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181</v>
      </c>
      <c r="AU171" s="257" t="s">
        <v>87</v>
      </c>
      <c r="AV171" s="14" t="s">
        <v>87</v>
      </c>
      <c r="AW171" s="14" t="s">
        <v>38</v>
      </c>
      <c r="AX171" s="14" t="s">
        <v>77</v>
      </c>
      <c r="AY171" s="257" t="s">
        <v>167</v>
      </c>
    </row>
    <row r="172" s="13" customFormat="1">
      <c r="A172" s="13"/>
      <c r="B172" s="237"/>
      <c r="C172" s="238"/>
      <c r="D172" s="232" t="s">
        <v>181</v>
      </c>
      <c r="E172" s="239" t="s">
        <v>40</v>
      </c>
      <c r="F172" s="240" t="s">
        <v>206</v>
      </c>
      <c r="G172" s="238"/>
      <c r="H172" s="239" t="s">
        <v>40</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181</v>
      </c>
      <c r="AU172" s="246" t="s">
        <v>87</v>
      </c>
      <c r="AV172" s="13" t="s">
        <v>85</v>
      </c>
      <c r="AW172" s="13" t="s">
        <v>38</v>
      </c>
      <c r="AX172" s="13" t="s">
        <v>77</v>
      </c>
      <c r="AY172" s="246" t="s">
        <v>167</v>
      </c>
    </row>
    <row r="173" s="14" customFormat="1">
      <c r="A173" s="14"/>
      <c r="B173" s="247"/>
      <c r="C173" s="248"/>
      <c r="D173" s="232" t="s">
        <v>181</v>
      </c>
      <c r="E173" s="249" t="s">
        <v>40</v>
      </c>
      <c r="F173" s="250" t="s">
        <v>383</v>
      </c>
      <c r="G173" s="248"/>
      <c r="H173" s="251">
        <v>15.9</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181</v>
      </c>
      <c r="AU173" s="257" t="s">
        <v>87</v>
      </c>
      <c r="AV173" s="14" t="s">
        <v>87</v>
      </c>
      <c r="AW173" s="14" t="s">
        <v>38</v>
      </c>
      <c r="AX173" s="14" t="s">
        <v>77</v>
      </c>
      <c r="AY173" s="257" t="s">
        <v>167</v>
      </c>
    </row>
    <row r="174" s="14" customFormat="1">
      <c r="A174" s="14"/>
      <c r="B174" s="247"/>
      <c r="C174" s="248"/>
      <c r="D174" s="232" t="s">
        <v>181</v>
      </c>
      <c r="E174" s="249" t="s">
        <v>40</v>
      </c>
      <c r="F174" s="250" t="s">
        <v>236</v>
      </c>
      <c r="G174" s="248"/>
      <c r="H174" s="251">
        <v>-1.1819999999999999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181</v>
      </c>
      <c r="AU174" s="257" t="s">
        <v>87</v>
      </c>
      <c r="AV174" s="14" t="s">
        <v>87</v>
      </c>
      <c r="AW174" s="14" t="s">
        <v>38</v>
      </c>
      <c r="AX174" s="14" t="s">
        <v>77</v>
      </c>
      <c r="AY174" s="257" t="s">
        <v>167</v>
      </c>
    </row>
    <row r="175" s="13" customFormat="1">
      <c r="A175" s="13"/>
      <c r="B175" s="237"/>
      <c r="C175" s="238"/>
      <c r="D175" s="232" t="s">
        <v>181</v>
      </c>
      <c r="E175" s="239" t="s">
        <v>40</v>
      </c>
      <c r="F175" s="240" t="s">
        <v>208</v>
      </c>
      <c r="G175" s="238"/>
      <c r="H175" s="239" t="s">
        <v>40</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181</v>
      </c>
      <c r="AU175" s="246" t="s">
        <v>87</v>
      </c>
      <c r="AV175" s="13" t="s">
        <v>85</v>
      </c>
      <c r="AW175" s="13" t="s">
        <v>38</v>
      </c>
      <c r="AX175" s="13" t="s">
        <v>77</v>
      </c>
      <c r="AY175" s="246" t="s">
        <v>167</v>
      </c>
    </row>
    <row r="176" s="14" customFormat="1">
      <c r="A176" s="14"/>
      <c r="B176" s="247"/>
      <c r="C176" s="248"/>
      <c r="D176" s="232" t="s">
        <v>181</v>
      </c>
      <c r="E176" s="249" t="s">
        <v>40</v>
      </c>
      <c r="F176" s="250" t="s">
        <v>384</v>
      </c>
      <c r="G176" s="248"/>
      <c r="H176" s="251">
        <v>41.463000000000001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181</v>
      </c>
      <c r="AU176" s="257" t="s">
        <v>87</v>
      </c>
      <c r="AV176" s="14" t="s">
        <v>87</v>
      </c>
      <c r="AW176" s="14" t="s">
        <v>38</v>
      </c>
      <c r="AX176" s="14" t="s">
        <v>77</v>
      </c>
      <c r="AY176" s="257" t="s">
        <v>167</v>
      </c>
    </row>
    <row r="177" s="14" customFormat="1">
      <c r="A177" s="14"/>
      <c r="B177" s="247"/>
      <c r="C177" s="248"/>
      <c r="D177" s="232" t="s">
        <v>181</v>
      </c>
      <c r="E177" s="249" t="s">
        <v>40</v>
      </c>
      <c r="F177" s="250" t="s">
        <v>239</v>
      </c>
      <c r="G177" s="248"/>
      <c r="H177" s="251">
        <v>-1.5760000000000001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181</v>
      </c>
      <c r="AU177" s="257" t="s">
        <v>87</v>
      </c>
      <c r="AV177" s="14" t="s">
        <v>87</v>
      </c>
      <c r="AW177" s="14" t="s">
        <v>38</v>
      </c>
      <c r="AX177" s="14" t="s">
        <v>77</v>
      </c>
      <c r="AY177" s="257" t="s">
        <v>167</v>
      </c>
    </row>
    <row r="178" s="14" customFormat="1">
      <c r="A178" s="14"/>
      <c r="B178" s="247"/>
      <c r="C178" s="248"/>
      <c r="D178" s="232" t="s">
        <v>181</v>
      </c>
      <c r="E178" s="249" t="s">
        <v>40</v>
      </c>
      <c r="F178" s="250" t="s">
        <v>240</v>
      </c>
      <c r="G178" s="248"/>
      <c r="H178" s="251">
        <v>-2.093</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181</v>
      </c>
      <c r="AU178" s="257" t="s">
        <v>87</v>
      </c>
      <c r="AV178" s="14" t="s">
        <v>87</v>
      </c>
      <c r="AW178" s="14" t="s">
        <v>38</v>
      </c>
      <c r="AX178" s="14" t="s">
        <v>77</v>
      </c>
      <c r="AY178" s="257" t="s">
        <v>167</v>
      </c>
    </row>
    <row r="179" s="14" customFormat="1">
      <c r="A179" s="14"/>
      <c r="B179" s="247"/>
      <c r="C179" s="248"/>
      <c r="D179" s="232" t="s">
        <v>181</v>
      </c>
      <c r="E179" s="249" t="s">
        <v>40</v>
      </c>
      <c r="F179" s="250" t="s">
        <v>241</v>
      </c>
      <c r="G179" s="248"/>
      <c r="H179" s="251">
        <v>1.74</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181</v>
      </c>
      <c r="AU179" s="257" t="s">
        <v>87</v>
      </c>
      <c r="AV179" s="14" t="s">
        <v>87</v>
      </c>
      <c r="AW179" s="14" t="s">
        <v>38</v>
      </c>
      <c r="AX179" s="14" t="s">
        <v>77</v>
      </c>
      <c r="AY179" s="257" t="s">
        <v>167</v>
      </c>
    </row>
    <row r="180" s="13" customFormat="1">
      <c r="A180" s="13"/>
      <c r="B180" s="237"/>
      <c r="C180" s="238"/>
      <c r="D180" s="232" t="s">
        <v>181</v>
      </c>
      <c r="E180" s="239" t="s">
        <v>40</v>
      </c>
      <c r="F180" s="240" t="s">
        <v>210</v>
      </c>
      <c r="G180" s="238"/>
      <c r="H180" s="239" t="s">
        <v>40</v>
      </c>
      <c r="I180" s="241"/>
      <c r="J180" s="238"/>
      <c r="K180" s="238"/>
      <c r="L180" s="242"/>
      <c r="M180" s="243"/>
      <c r="N180" s="244"/>
      <c r="O180" s="244"/>
      <c r="P180" s="244"/>
      <c r="Q180" s="244"/>
      <c r="R180" s="244"/>
      <c r="S180" s="244"/>
      <c r="T180" s="245"/>
      <c r="U180" s="13"/>
      <c r="V180" s="13"/>
      <c r="W180" s="13"/>
      <c r="X180" s="13"/>
      <c r="Y180" s="13"/>
      <c r="Z180" s="13"/>
      <c r="AA180" s="13"/>
      <c r="AB180" s="13"/>
      <c r="AC180" s="13"/>
      <c r="AD180" s="13"/>
      <c r="AE180" s="13"/>
      <c r="AT180" s="246" t="s">
        <v>181</v>
      </c>
      <c r="AU180" s="246" t="s">
        <v>87</v>
      </c>
      <c r="AV180" s="13" t="s">
        <v>85</v>
      </c>
      <c r="AW180" s="13" t="s">
        <v>38</v>
      </c>
      <c r="AX180" s="13" t="s">
        <v>77</v>
      </c>
      <c r="AY180" s="246" t="s">
        <v>167</v>
      </c>
    </row>
    <row r="181" s="14" customFormat="1">
      <c r="A181" s="14"/>
      <c r="B181" s="247"/>
      <c r="C181" s="248"/>
      <c r="D181" s="232" t="s">
        <v>181</v>
      </c>
      <c r="E181" s="249" t="s">
        <v>40</v>
      </c>
      <c r="F181" s="250" t="s">
        <v>385</v>
      </c>
      <c r="G181" s="248"/>
      <c r="H181" s="251">
        <v>31.111000000000001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181</v>
      </c>
      <c r="AU181" s="257" t="s">
        <v>87</v>
      </c>
      <c r="AV181" s="14" t="s">
        <v>87</v>
      </c>
      <c r="AW181" s="14" t="s">
        <v>38</v>
      </c>
      <c r="AX181" s="14" t="s">
        <v>77</v>
      </c>
      <c r="AY181" s="257" t="s">
        <v>167</v>
      </c>
    </row>
    <row r="182" s="14" customFormat="1">
      <c r="A182" s="14"/>
      <c r="B182" s="247"/>
      <c r="C182" s="248"/>
      <c r="D182" s="232" t="s">
        <v>181</v>
      </c>
      <c r="E182" s="249" t="s">
        <v>40</v>
      </c>
      <c r="F182" s="250" t="s">
        <v>239</v>
      </c>
      <c r="G182" s="248"/>
      <c r="H182" s="251">
        <v>-1.5760000000000001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181</v>
      </c>
      <c r="AU182" s="257" t="s">
        <v>87</v>
      </c>
      <c r="AV182" s="14" t="s">
        <v>87</v>
      </c>
      <c r="AW182" s="14" t="s">
        <v>38</v>
      </c>
      <c r="AX182" s="14" t="s">
        <v>77</v>
      </c>
      <c r="AY182" s="257" t="s">
        <v>167</v>
      </c>
    </row>
    <row r="183" s="14" customFormat="1">
      <c r="A183" s="14"/>
      <c r="B183" s="247"/>
      <c r="C183" s="248"/>
      <c r="D183" s="232" t="s">
        <v>181</v>
      </c>
      <c r="E183" s="249" t="s">
        <v>40</v>
      </c>
      <c r="F183" s="250" t="s">
        <v>243</v>
      </c>
      <c r="G183" s="248"/>
      <c r="H183" s="251">
        <v>-2.0249999999999999</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181</v>
      </c>
      <c r="AU183" s="257" t="s">
        <v>87</v>
      </c>
      <c r="AV183" s="14" t="s">
        <v>87</v>
      </c>
      <c r="AW183" s="14" t="s">
        <v>38</v>
      </c>
      <c r="AX183" s="14" t="s">
        <v>77</v>
      </c>
      <c r="AY183" s="257" t="s">
        <v>167</v>
      </c>
    </row>
    <row r="184" s="14" customFormat="1">
      <c r="A184" s="14"/>
      <c r="B184" s="247"/>
      <c r="C184" s="248"/>
      <c r="D184" s="232" t="s">
        <v>181</v>
      </c>
      <c r="E184" s="249" t="s">
        <v>40</v>
      </c>
      <c r="F184" s="250" t="s">
        <v>241</v>
      </c>
      <c r="G184" s="248"/>
      <c r="H184" s="251">
        <v>1.74</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181</v>
      </c>
      <c r="AU184" s="257" t="s">
        <v>87</v>
      </c>
      <c r="AV184" s="14" t="s">
        <v>87</v>
      </c>
      <c r="AW184" s="14" t="s">
        <v>38</v>
      </c>
      <c r="AX184" s="14" t="s">
        <v>77</v>
      </c>
      <c r="AY184" s="257" t="s">
        <v>167</v>
      </c>
    </row>
    <row r="185" s="15" customFormat="1">
      <c r="A185" s="15"/>
      <c r="B185" s="258"/>
      <c r="C185" s="259"/>
      <c r="D185" s="232" t="s">
        <v>181</v>
      </c>
      <c r="E185" s="260" t="s">
        <v>40</v>
      </c>
      <c r="F185" s="261" t="s">
        <v>184</v>
      </c>
      <c r="G185" s="259"/>
      <c r="H185" s="262">
        <v>96.141999999999996</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181</v>
      </c>
      <c r="AU185" s="268" t="s">
        <v>87</v>
      </c>
      <c r="AV185" s="15" t="s">
        <v>175</v>
      </c>
      <c r="AW185" s="15" t="s">
        <v>38</v>
      </c>
      <c r="AX185" s="15" t="s">
        <v>85</v>
      </c>
      <c r="AY185" s="268" t="s">
        <v>167</v>
      </c>
    </row>
    <row r="186" s="2" customFormat="1" ht="24" customHeight="1">
      <c r="A186" s="39"/>
      <c r="B186" s="40"/>
      <c r="C186" s="219" t="s">
        <v>244</v>
      </c>
      <c r="D186" s="219" t="s">
        <v>170</v>
      </c>
      <c r="E186" s="220" t="s">
        <v>245</v>
      </c>
      <c r="F186" s="221" t="s">
        <v>246</v>
      </c>
      <c r="G186" s="222" t="s">
        <v>173</v>
      </c>
      <c r="H186" s="223">
        <v>96.141999999999996</v>
      </c>
      <c r="I186" s="224"/>
      <c r="J186" s="225">
        <f>ROUND(I186*H186,2)</f>
        <v>0</v>
      </c>
      <c r="K186" s="221" t="s">
        <v>174</v>
      </c>
      <c r="L186" s="45"/>
      <c r="M186" s="226" t="s">
        <v>40</v>
      </c>
      <c r="N186" s="227" t="s">
        <v>48</v>
      </c>
      <c r="O186" s="85"/>
      <c r="P186" s="228">
        <f>O186*H186</f>
        <v>0</v>
      </c>
      <c r="Q186" s="228">
        <v>0.017330000000000002</v>
      </c>
      <c r="R186" s="228">
        <f>Q186*H186</f>
        <v>1.6661408600000001</v>
      </c>
      <c r="S186" s="228">
        <v>0</v>
      </c>
      <c r="T186" s="229">
        <f>S186*H186</f>
        <v>0</v>
      </c>
      <c r="U186" s="39"/>
      <c r="V186" s="39"/>
      <c r="W186" s="39"/>
      <c r="X186" s="39"/>
      <c r="Y186" s="39"/>
      <c r="Z186" s="39"/>
      <c r="AA186" s="39"/>
      <c r="AB186" s="39"/>
      <c r="AC186" s="39"/>
      <c r="AD186" s="39"/>
      <c r="AE186" s="39"/>
      <c r="AR186" s="230" t="s">
        <v>175</v>
      </c>
      <c r="AT186" s="230" t="s">
        <v>170</v>
      </c>
      <c r="AU186" s="230" t="s">
        <v>87</v>
      </c>
      <c r="AY186" s="18" t="s">
        <v>167</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175</v>
      </c>
      <c r="BM186" s="230" t="s">
        <v>247</v>
      </c>
    </row>
    <row r="187" s="2" customFormat="1">
      <c r="A187" s="39"/>
      <c r="B187" s="40"/>
      <c r="C187" s="41"/>
      <c r="D187" s="232" t="s">
        <v>177</v>
      </c>
      <c r="E187" s="41"/>
      <c r="F187" s="233" t="s">
        <v>248</v>
      </c>
      <c r="G187" s="41"/>
      <c r="H187" s="41"/>
      <c r="I187" s="137"/>
      <c r="J187" s="41"/>
      <c r="K187" s="41"/>
      <c r="L187" s="45"/>
      <c r="M187" s="234"/>
      <c r="N187" s="235"/>
      <c r="O187" s="85"/>
      <c r="P187" s="85"/>
      <c r="Q187" s="85"/>
      <c r="R187" s="85"/>
      <c r="S187" s="85"/>
      <c r="T187" s="86"/>
      <c r="U187" s="39"/>
      <c r="V187" s="39"/>
      <c r="W187" s="39"/>
      <c r="X187" s="39"/>
      <c r="Y187" s="39"/>
      <c r="Z187" s="39"/>
      <c r="AA187" s="39"/>
      <c r="AB187" s="39"/>
      <c r="AC187" s="39"/>
      <c r="AD187" s="39"/>
      <c r="AE187" s="39"/>
      <c r="AT187" s="18" t="s">
        <v>177</v>
      </c>
      <c r="AU187" s="18" t="s">
        <v>87</v>
      </c>
    </row>
    <row r="188" s="2" customFormat="1">
      <c r="A188" s="39"/>
      <c r="B188" s="40"/>
      <c r="C188" s="41"/>
      <c r="D188" s="232" t="s">
        <v>179</v>
      </c>
      <c r="E188" s="41"/>
      <c r="F188" s="236" t="s">
        <v>217</v>
      </c>
      <c r="G188" s="41"/>
      <c r="H188" s="41"/>
      <c r="I188" s="137"/>
      <c r="J188" s="41"/>
      <c r="K188" s="41"/>
      <c r="L188" s="45"/>
      <c r="M188" s="234"/>
      <c r="N188" s="235"/>
      <c r="O188" s="85"/>
      <c r="P188" s="85"/>
      <c r="Q188" s="85"/>
      <c r="R188" s="85"/>
      <c r="S188" s="85"/>
      <c r="T188" s="86"/>
      <c r="U188" s="39"/>
      <c r="V188" s="39"/>
      <c r="W188" s="39"/>
      <c r="X188" s="39"/>
      <c r="Y188" s="39"/>
      <c r="Z188" s="39"/>
      <c r="AA188" s="39"/>
      <c r="AB188" s="39"/>
      <c r="AC188" s="39"/>
      <c r="AD188" s="39"/>
      <c r="AE188" s="39"/>
      <c r="AT188" s="18" t="s">
        <v>179</v>
      </c>
      <c r="AU188" s="18" t="s">
        <v>87</v>
      </c>
    </row>
    <row r="189" s="13" customFormat="1">
      <c r="A189" s="13"/>
      <c r="B189" s="237"/>
      <c r="C189" s="238"/>
      <c r="D189" s="232" t="s">
        <v>181</v>
      </c>
      <c r="E189" s="239" t="s">
        <v>40</v>
      </c>
      <c r="F189" s="240" t="s">
        <v>203</v>
      </c>
      <c r="G189" s="238"/>
      <c r="H189" s="239" t="s">
        <v>40</v>
      </c>
      <c r="I189" s="241"/>
      <c r="J189" s="238"/>
      <c r="K189" s="238"/>
      <c r="L189" s="242"/>
      <c r="M189" s="243"/>
      <c r="N189" s="244"/>
      <c r="O189" s="244"/>
      <c r="P189" s="244"/>
      <c r="Q189" s="244"/>
      <c r="R189" s="244"/>
      <c r="S189" s="244"/>
      <c r="T189" s="245"/>
      <c r="U189" s="13"/>
      <c r="V189" s="13"/>
      <c r="W189" s="13"/>
      <c r="X189" s="13"/>
      <c r="Y189" s="13"/>
      <c r="Z189" s="13"/>
      <c r="AA189" s="13"/>
      <c r="AB189" s="13"/>
      <c r="AC189" s="13"/>
      <c r="AD189" s="13"/>
      <c r="AE189" s="13"/>
      <c r="AT189" s="246" t="s">
        <v>181</v>
      </c>
      <c r="AU189" s="246" t="s">
        <v>87</v>
      </c>
      <c r="AV189" s="13" t="s">
        <v>85</v>
      </c>
      <c r="AW189" s="13" t="s">
        <v>38</v>
      </c>
      <c r="AX189" s="13" t="s">
        <v>77</v>
      </c>
      <c r="AY189" s="246" t="s">
        <v>167</v>
      </c>
    </row>
    <row r="190" s="14" customFormat="1">
      <c r="A190" s="14"/>
      <c r="B190" s="247"/>
      <c r="C190" s="248"/>
      <c r="D190" s="232" t="s">
        <v>181</v>
      </c>
      <c r="E190" s="249" t="s">
        <v>40</v>
      </c>
      <c r="F190" s="250" t="s">
        <v>382</v>
      </c>
      <c r="G190" s="248"/>
      <c r="H190" s="251">
        <v>18.550000000000001</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181</v>
      </c>
      <c r="AU190" s="257" t="s">
        <v>87</v>
      </c>
      <c r="AV190" s="14" t="s">
        <v>87</v>
      </c>
      <c r="AW190" s="14" t="s">
        <v>38</v>
      </c>
      <c r="AX190" s="14" t="s">
        <v>77</v>
      </c>
      <c r="AY190" s="257" t="s">
        <v>167</v>
      </c>
    </row>
    <row r="191" s="14" customFormat="1">
      <c r="A191" s="14"/>
      <c r="B191" s="247"/>
      <c r="C191" s="248"/>
      <c r="D191" s="232" t="s">
        <v>181</v>
      </c>
      <c r="E191" s="249" t="s">
        <v>40</v>
      </c>
      <c r="F191" s="250" t="s">
        <v>235</v>
      </c>
      <c r="G191" s="248"/>
      <c r="H191" s="251">
        <v>-4.7279999999999998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181</v>
      </c>
      <c r="AU191" s="257" t="s">
        <v>87</v>
      </c>
      <c r="AV191" s="14" t="s">
        <v>87</v>
      </c>
      <c r="AW191" s="14" t="s">
        <v>38</v>
      </c>
      <c r="AX191" s="14" t="s">
        <v>77</v>
      </c>
      <c r="AY191" s="257" t="s">
        <v>167</v>
      </c>
    </row>
    <row r="192" s="14" customFormat="1">
      <c r="A192" s="14"/>
      <c r="B192" s="247"/>
      <c r="C192" s="248"/>
      <c r="D192" s="232" t="s">
        <v>181</v>
      </c>
      <c r="E192" s="249" t="s">
        <v>40</v>
      </c>
      <c r="F192" s="250" t="s">
        <v>236</v>
      </c>
      <c r="G192" s="248"/>
      <c r="H192" s="251">
        <v>-1.1819999999999999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181</v>
      </c>
      <c r="AU192" s="257" t="s">
        <v>87</v>
      </c>
      <c r="AV192" s="14" t="s">
        <v>87</v>
      </c>
      <c r="AW192" s="14" t="s">
        <v>38</v>
      </c>
      <c r="AX192" s="14" t="s">
        <v>77</v>
      </c>
      <c r="AY192" s="257" t="s">
        <v>167</v>
      </c>
    </row>
    <row r="193" s="13" customFormat="1">
      <c r="A193" s="13"/>
      <c r="B193" s="237"/>
      <c r="C193" s="238"/>
      <c r="D193" s="232" t="s">
        <v>181</v>
      </c>
      <c r="E193" s="239" t="s">
        <v>40</v>
      </c>
      <c r="F193" s="240" t="s">
        <v>206</v>
      </c>
      <c r="G193" s="238"/>
      <c r="H193" s="239" t="s">
        <v>40</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181</v>
      </c>
      <c r="AU193" s="246" t="s">
        <v>87</v>
      </c>
      <c r="AV193" s="13" t="s">
        <v>85</v>
      </c>
      <c r="AW193" s="13" t="s">
        <v>38</v>
      </c>
      <c r="AX193" s="13" t="s">
        <v>77</v>
      </c>
      <c r="AY193" s="246" t="s">
        <v>167</v>
      </c>
    </row>
    <row r="194" s="14" customFormat="1">
      <c r="A194" s="14"/>
      <c r="B194" s="247"/>
      <c r="C194" s="248"/>
      <c r="D194" s="232" t="s">
        <v>181</v>
      </c>
      <c r="E194" s="249" t="s">
        <v>40</v>
      </c>
      <c r="F194" s="250" t="s">
        <v>383</v>
      </c>
      <c r="G194" s="248"/>
      <c r="H194" s="251">
        <v>15.9</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181</v>
      </c>
      <c r="AU194" s="257" t="s">
        <v>87</v>
      </c>
      <c r="AV194" s="14" t="s">
        <v>87</v>
      </c>
      <c r="AW194" s="14" t="s">
        <v>38</v>
      </c>
      <c r="AX194" s="14" t="s">
        <v>77</v>
      </c>
      <c r="AY194" s="257" t="s">
        <v>167</v>
      </c>
    </row>
    <row r="195" s="14" customFormat="1">
      <c r="A195" s="14"/>
      <c r="B195" s="247"/>
      <c r="C195" s="248"/>
      <c r="D195" s="232" t="s">
        <v>181</v>
      </c>
      <c r="E195" s="249" t="s">
        <v>40</v>
      </c>
      <c r="F195" s="250" t="s">
        <v>236</v>
      </c>
      <c r="G195" s="248"/>
      <c r="H195" s="251">
        <v>-1.1819999999999999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181</v>
      </c>
      <c r="AU195" s="257" t="s">
        <v>87</v>
      </c>
      <c r="AV195" s="14" t="s">
        <v>87</v>
      </c>
      <c r="AW195" s="14" t="s">
        <v>38</v>
      </c>
      <c r="AX195" s="14" t="s">
        <v>77</v>
      </c>
      <c r="AY195" s="257" t="s">
        <v>167</v>
      </c>
    </row>
    <row r="196" s="13" customFormat="1">
      <c r="A196" s="13"/>
      <c r="B196" s="237"/>
      <c r="C196" s="238"/>
      <c r="D196" s="232" t="s">
        <v>181</v>
      </c>
      <c r="E196" s="239" t="s">
        <v>40</v>
      </c>
      <c r="F196" s="240" t="s">
        <v>208</v>
      </c>
      <c r="G196" s="238"/>
      <c r="H196" s="239" t="s">
        <v>40</v>
      </c>
      <c r="I196" s="241"/>
      <c r="J196" s="238"/>
      <c r="K196" s="238"/>
      <c r="L196" s="242"/>
      <c r="M196" s="243"/>
      <c r="N196" s="244"/>
      <c r="O196" s="244"/>
      <c r="P196" s="244"/>
      <c r="Q196" s="244"/>
      <c r="R196" s="244"/>
      <c r="S196" s="244"/>
      <c r="T196" s="245"/>
      <c r="U196" s="13"/>
      <c r="V196" s="13"/>
      <c r="W196" s="13"/>
      <c r="X196" s="13"/>
      <c r="Y196" s="13"/>
      <c r="Z196" s="13"/>
      <c r="AA196" s="13"/>
      <c r="AB196" s="13"/>
      <c r="AC196" s="13"/>
      <c r="AD196" s="13"/>
      <c r="AE196" s="13"/>
      <c r="AT196" s="246" t="s">
        <v>181</v>
      </c>
      <c r="AU196" s="246" t="s">
        <v>87</v>
      </c>
      <c r="AV196" s="13" t="s">
        <v>85</v>
      </c>
      <c r="AW196" s="13" t="s">
        <v>38</v>
      </c>
      <c r="AX196" s="13" t="s">
        <v>77</v>
      </c>
      <c r="AY196" s="246" t="s">
        <v>167</v>
      </c>
    </row>
    <row r="197" s="14" customFormat="1">
      <c r="A197" s="14"/>
      <c r="B197" s="247"/>
      <c r="C197" s="248"/>
      <c r="D197" s="232" t="s">
        <v>181</v>
      </c>
      <c r="E197" s="249" t="s">
        <v>40</v>
      </c>
      <c r="F197" s="250" t="s">
        <v>384</v>
      </c>
      <c r="G197" s="248"/>
      <c r="H197" s="251">
        <v>41.463000000000001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4" customFormat="1">
      <c r="A198" s="14"/>
      <c r="B198" s="247"/>
      <c r="C198" s="248"/>
      <c r="D198" s="232" t="s">
        <v>181</v>
      </c>
      <c r="E198" s="249" t="s">
        <v>40</v>
      </c>
      <c r="F198" s="250" t="s">
        <v>239</v>
      </c>
      <c r="G198" s="248"/>
      <c r="H198" s="251">
        <v>-1.5760000000000001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181</v>
      </c>
      <c r="AU198" s="257" t="s">
        <v>87</v>
      </c>
      <c r="AV198" s="14" t="s">
        <v>87</v>
      </c>
      <c r="AW198" s="14" t="s">
        <v>38</v>
      </c>
      <c r="AX198" s="14" t="s">
        <v>77</v>
      </c>
      <c r="AY198" s="257" t="s">
        <v>167</v>
      </c>
    </row>
    <row r="199" s="14" customFormat="1">
      <c r="A199" s="14"/>
      <c r="B199" s="247"/>
      <c r="C199" s="248"/>
      <c r="D199" s="232" t="s">
        <v>181</v>
      </c>
      <c r="E199" s="249" t="s">
        <v>40</v>
      </c>
      <c r="F199" s="250" t="s">
        <v>240</v>
      </c>
      <c r="G199" s="248"/>
      <c r="H199" s="251">
        <v>-2.093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181</v>
      </c>
      <c r="AU199" s="257" t="s">
        <v>87</v>
      </c>
      <c r="AV199" s="14" t="s">
        <v>87</v>
      </c>
      <c r="AW199" s="14" t="s">
        <v>38</v>
      </c>
      <c r="AX199" s="14" t="s">
        <v>77</v>
      </c>
      <c r="AY199" s="257" t="s">
        <v>167</v>
      </c>
    </row>
    <row r="200" s="14" customFormat="1">
      <c r="A200" s="14"/>
      <c r="B200" s="247"/>
      <c r="C200" s="248"/>
      <c r="D200" s="232" t="s">
        <v>181</v>
      </c>
      <c r="E200" s="249" t="s">
        <v>40</v>
      </c>
      <c r="F200" s="250" t="s">
        <v>241</v>
      </c>
      <c r="G200" s="248"/>
      <c r="H200" s="251">
        <v>1.74</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181</v>
      </c>
      <c r="AU200" s="257" t="s">
        <v>87</v>
      </c>
      <c r="AV200" s="14" t="s">
        <v>87</v>
      </c>
      <c r="AW200" s="14" t="s">
        <v>38</v>
      </c>
      <c r="AX200" s="14" t="s">
        <v>77</v>
      </c>
      <c r="AY200" s="257" t="s">
        <v>167</v>
      </c>
    </row>
    <row r="201" s="13" customFormat="1">
      <c r="A201" s="13"/>
      <c r="B201" s="237"/>
      <c r="C201" s="238"/>
      <c r="D201" s="232" t="s">
        <v>181</v>
      </c>
      <c r="E201" s="239" t="s">
        <v>40</v>
      </c>
      <c r="F201" s="240" t="s">
        <v>210</v>
      </c>
      <c r="G201" s="238"/>
      <c r="H201" s="239" t="s">
        <v>40</v>
      </c>
      <c r="I201" s="241"/>
      <c r="J201" s="238"/>
      <c r="K201" s="238"/>
      <c r="L201" s="242"/>
      <c r="M201" s="243"/>
      <c r="N201" s="244"/>
      <c r="O201" s="244"/>
      <c r="P201" s="244"/>
      <c r="Q201" s="244"/>
      <c r="R201" s="244"/>
      <c r="S201" s="244"/>
      <c r="T201" s="245"/>
      <c r="U201" s="13"/>
      <c r="V201" s="13"/>
      <c r="W201" s="13"/>
      <c r="X201" s="13"/>
      <c r="Y201" s="13"/>
      <c r="Z201" s="13"/>
      <c r="AA201" s="13"/>
      <c r="AB201" s="13"/>
      <c r="AC201" s="13"/>
      <c r="AD201" s="13"/>
      <c r="AE201" s="13"/>
      <c r="AT201" s="246" t="s">
        <v>181</v>
      </c>
      <c r="AU201" s="246" t="s">
        <v>87</v>
      </c>
      <c r="AV201" s="13" t="s">
        <v>85</v>
      </c>
      <c r="AW201" s="13" t="s">
        <v>38</v>
      </c>
      <c r="AX201" s="13" t="s">
        <v>77</v>
      </c>
      <c r="AY201" s="246" t="s">
        <v>167</v>
      </c>
    </row>
    <row r="202" s="14" customFormat="1">
      <c r="A202" s="14"/>
      <c r="B202" s="247"/>
      <c r="C202" s="248"/>
      <c r="D202" s="232" t="s">
        <v>181</v>
      </c>
      <c r="E202" s="249" t="s">
        <v>40</v>
      </c>
      <c r="F202" s="250" t="s">
        <v>385</v>
      </c>
      <c r="G202" s="248"/>
      <c r="H202" s="251">
        <v>31.111000000000001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181</v>
      </c>
      <c r="AU202" s="257" t="s">
        <v>87</v>
      </c>
      <c r="AV202" s="14" t="s">
        <v>87</v>
      </c>
      <c r="AW202" s="14" t="s">
        <v>38</v>
      </c>
      <c r="AX202" s="14" t="s">
        <v>77</v>
      </c>
      <c r="AY202" s="257" t="s">
        <v>167</v>
      </c>
    </row>
    <row r="203" s="14" customFormat="1">
      <c r="A203" s="14"/>
      <c r="B203" s="247"/>
      <c r="C203" s="248"/>
      <c r="D203" s="232" t="s">
        <v>181</v>
      </c>
      <c r="E203" s="249" t="s">
        <v>40</v>
      </c>
      <c r="F203" s="250" t="s">
        <v>239</v>
      </c>
      <c r="G203" s="248"/>
      <c r="H203" s="251">
        <v>-1.5760000000000001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181</v>
      </c>
      <c r="AU203" s="257" t="s">
        <v>87</v>
      </c>
      <c r="AV203" s="14" t="s">
        <v>87</v>
      </c>
      <c r="AW203" s="14" t="s">
        <v>38</v>
      </c>
      <c r="AX203" s="14" t="s">
        <v>77</v>
      </c>
      <c r="AY203" s="257" t="s">
        <v>167</v>
      </c>
    </row>
    <row r="204" s="14" customFormat="1">
      <c r="A204" s="14"/>
      <c r="B204" s="247"/>
      <c r="C204" s="248"/>
      <c r="D204" s="232" t="s">
        <v>181</v>
      </c>
      <c r="E204" s="249" t="s">
        <v>40</v>
      </c>
      <c r="F204" s="250" t="s">
        <v>243</v>
      </c>
      <c r="G204" s="248"/>
      <c r="H204" s="251">
        <v>-2.0249999999999999</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181</v>
      </c>
      <c r="AU204" s="257" t="s">
        <v>87</v>
      </c>
      <c r="AV204" s="14" t="s">
        <v>87</v>
      </c>
      <c r="AW204" s="14" t="s">
        <v>38</v>
      </c>
      <c r="AX204" s="14" t="s">
        <v>77</v>
      </c>
      <c r="AY204" s="257" t="s">
        <v>167</v>
      </c>
    </row>
    <row r="205" s="14" customFormat="1">
      <c r="A205" s="14"/>
      <c r="B205" s="247"/>
      <c r="C205" s="248"/>
      <c r="D205" s="232" t="s">
        <v>181</v>
      </c>
      <c r="E205" s="249" t="s">
        <v>40</v>
      </c>
      <c r="F205" s="250" t="s">
        <v>241</v>
      </c>
      <c r="G205" s="248"/>
      <c r="H205" s="251">
        <v>1.74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181</v>
      </c>
      <c r="AU205" s="257" t="s">
        <v>87</v>
      </c>
      <c r="AV205" s="14" t="s">
        <v>87</v>
      </c>
      <c r="AW205" s="14" t="s">
        <v>38</v>
      </c>
      <c r="AX205" s="14" t="s">
        <v>77</v>
      </c>
      <c r="AY205" s="257" t="s">
        <v>167</v>
      </c>
    </row>
    <row r="206" s="15" customFormat="1">
      <c r="A206" s="15"/>
      <c r="B206" s="258"/>
      <c r="C206" s="259"/>
      <c r="D206" s="232" t="s">
        <v>181</v>
      </c>
      <c r="E206" s="260" t="s">
        <v>40</v>
      </c>
      <c r="F206" s="261" t="s">
        <v>184</v>
      </c>
      <c r="G206" s="259"/>
      <c r="H206" s="262">
        <v>96.141999999999996</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181</v>
      </c>
      <c r="AU206" s="268" t="s">
        <v>87</v>
      </c>
      <c r="AV206" s="15" t="s">
        <v>175</v>
      </c>
      <c r="AW206" s="15" t="s">
        <v>38</v>
      </c>
      <c r="AX206" s="15" t="s">
        <v>85</v>
      </c>
      <c r="AY206" s="268" t="s">
        <v>167</v>
      </c>
    </row>
    <row r="207" s="2" customFormat="1" ht="24" customHeight="1">
      <c r="A207" s="39"/>
      <c r="B207" s="40"/>
      <c r="C207" s="219" t="s">
        <v>249</v>
      </c>
      <c r="D207" s="219" t="s">
        <v>170</v>
      </c>
      <c r="E207" s="220" t="s">
        <v>250</v>
      </c>
      <c r="F207" s="221" t="s">
        <v>251</v>
      </c>
      <c r="G207" s="222" t="s">
        <v>173</v>
      </c>
      <c r="H207" s="223">
        <v>96.141999999999996</v>
      </c>
      <c r="I207" s="224"/>
      <c r="J207" s="225">
        <f>ROUND(I207*H207,2)</f>
        <v>0</v>
      </c>
      <c r="K207" s="221" t="s">
        <v>174</v>
      </c>
      <c r="L207" s="45"/>
      <c r="M207" s="226" t="s">
        <v>40</v>
      </c>
      <c r="N207" s="227" t="s">
        <v>48</v>
      </c>
      <c r="O207" s="85"/>
      <c r="P207" s="228">
        <f>O207*H207</f>
        <v>0</v>
      </c>
      <c r="Q207" s="228">
        <v>0.0073499999999999998</v>
      </c>
      <c r="R207" s="228">
        <f>Q207*H207</f>
        <v>0.70664369999999999</v>
      </c>
      <c r="S207" s="228">
        <v>0</v>
      </c>
      <c r="T207" s="229">
        <f>S207*H207</f>
        <v>0</v>
      </c>
      <c r="U207" s="39"/>
      <c r="V207" s="39"/>
      <c r="W207" s="39"/>
      <c r="X207" s="39"/>
      <c r="Y207" s="39"/>
      <c r="Z207" s="39"/>
      <c r="AA207" s="39"/>
      <c r="AB207" s="39"/>
      <c r="AC207" s="39"/>
      <c r="AD207" s="39"/>
      <c r="AE207" s="39"/>
      <c r="AR207" s="230" t="s">
        <v>175</v>
      </c>
      <c r="AT207" s="230" t="s">
        <v>170</v>
      </c>
      <c r="AU207" s="230" t="s">
        <v>87</v>
      </c>
      <c r="AY207" s="18" t="s">
        <v>167</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175</v>
      </c>
      <c r="BM207" s="230" t="s">
        <v>252</v>
      </c>
    </row>
    <row r="208" s="2" customFormat="1">
      <c r="A208" s="39"/>
      <c r="B208" s="40"/>
      <c r="C208" s="41"/>
      <c r="D208" s="232" t="s">
        <v>177</v>
      </c>
      <c r="E208" s="41"/>
      <c r="F208" s="233" t="s">
        <v>253</v>
      </c>
      <c r="G208" s="41"/>
      <c r="H208" s="41"/>
      <c r="I208" s="137"/>
      <c r="J208" s="41"/>
      <c r="K208" s="41"/>
      <c r="L208" s="45"/>
      <c r="M208" s="234"/>
      <c r="N208" s="235"/>
      <c r="O208" s="85"/>
      <c r="P208" s="85"/>
      <c r="Q208" s="85"/>
      <c r="R208" s="85"/>
      <c r="S208" s="85"/>
      <c r="T208" s="86"/>
      <c r="U208" s="39"/>
      <c r="V208" s="39"/>
      <c r="W208" s="39"/>
      <c r="X208" s="39"/>
      <c r="Y208" s="39"/>
      <c r="Z208" s="39"/>
      <c r="AA208" s="39"/>
      <c r="AB208" s="39"/>
      <c r="AC208" s="39"/>
      <c r="AD208" s="39"/>
      <c r="AE208" s="39"/>
      <c r="AT208" s="18" t="s">
        <v>177</v>
      </c>
      <c r="AU208" s="18" t="s">
        <v>87</v>
      </c>
    </row>
    <row r="209" s="2" customFormat="1">
      <c r="A209" s="39"/>
      <c r="B209" s="40"/>
      <c r="C209" s="41"/>
      <c r="D209" s="232" t="s">
        <v>179</v>
      </c>
      <c r="E209" s="41"/>
      <c r="F209" s="236" t="s">
        <v>217</v>
      </c>
      <c r="G209" s="41"/>
      <c r="H209" s="41"/>
      <c r="I209" s="137"/>
      <c r="J209" s="41"/>
      <c r="K209" s="41"/>
      <c r="L209" s="45"/>
      <c r="M209" s="234"/>
      <c r="N209" s="235"/>
      <c r="O209" s="85"/>
      <c r="P209" s="85"/>
      <c r="Q209" s="85"/>
      <c r="R209" s="85"/>
      <c r="S209" s="85"/>
      <c r="T209" s="86"/>
      <c r="U209" s="39"/>
      <c r="V209" s="39"/>
      <c r="W209" s="39"/>
      <c r="X209" s="39"/>
      <c r="Y209" s="39"/>
      <c r="Z209" s="39"/>
      <c r="AA209" s="39"/>
      <c r="AB209" s="39"/>
      <c r="AC209" s="39"/>
      <c r="AD209" s="39"/>
      <c r="AE209" s="39"/>
      <c r="AT209" s="18" t="s">
        <v>179</v>
      </c>
      <c r="AU209" s="18" t="s">
        <v>87</v>
      </c>
    </row>
    <row r="210" s="13" customFormat="1">
      <c r="A210" s="13"/>
      <c r="B210" s="237"/>
      <c r="C210" s="238"/>
      <c r="D210" s="232" t="s">
        <v>181</v>
      </c>
      <c r="E210" s="239" t="s">
        <v>40</v>
      </c>
      <c r="F210" s="240" t="s">
        <v>203</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181</v>
      </c>
      <c r="AU210" s="246" t="s">
        <v>87</v>
      </c>
      <c r="AV210" s="13" t="s">
        <v>85</v>
      </c>
      <c r="AW210" s="13" t="s">
        <v>38</v>
      </c>
      <c r="AX210" s="13" t="s">
        <v>77</v>
      </c>
      <c r="AY210" s="246" t="s">
        <v>167</v>
      </c>
    </row>
    <row r="211" s="14" customFormat="1">
      <c r="A211" s="14"/>
      <c r="B211" s="247"/>
      <c r="C211" s="248"/>
      <c r="D211" s="232" t="s">
        <v>181</v>
      </c>
      <c r="E211" s="249" t="s">
        <v>40</v>
      </c>
      <c r="F211" s="250" t="s">
        <v>382</v>
      </c>
      <c r="G211" s="248"/>
      <c r="H211" s="251">
        <v>18.550000000000001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181</v>
      </c>
      <c r="AU211" s="257" t="s">
        <v>87</v>
      </c>
      <c r="AV211" s="14" t="s">
        <v>87</v>
      </c>
      <c r="AW211" s="14" t="s">
        <v>38</v>
      </c>
      <c r="AX211" s="14" t="s">
        <v>77</v>
      </c>
      <c r="AY211" s="257" t="s">
        <v>167</v>
      </c>
    </row>
    <row r="212" s="14" customFormat="1">
      <c r="A212" s="14"/>
      <c r="B212" s="247"/>
      <c r="C212" s="248"/>
      <c r="D212" s="232" t="s">
        <v>181</v>
      </c>
      <c r="E212" s="249" t="s">
        <v>40</v>
      </c>
      <c r="F212" s="250" t="s">
        <v>235</v>
      </c>
      <c r="G212" s="248"/>
      <c r="H212" s="251">
        <v>-4.7279999999999998</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181</v>
      </c>
      <c r="AU212" s="257" t="s">
        <v>87</v>
      </c>
      <c r="AV212" s="14" t="s">
        <v>87</v>
      </c>
      <c r="AW212" s="14" t="s">
        <v>38</v>
      </c>
      <c r="AX212" s="14" t="s">
        <v>77</v>
      </c>
      <c r="AY212" s="257" t="s">
        <v>167</v>
      </c>
    </row>
    <row r="213" s="14" customFormat="1">
      <c r="A213" s="14"/>
      <c r="B213" s="247"/>
      <c r="C213" s="248"/>
      <c r="D213" s="232" t="s">
        <v>181</v>
      </c>
      <c r="E213" s="249" t="s">
        <v>40</v>
      </c>
      <c r="F213" s="250" t="s">
        <v>236</v>
      </c>
      <c r="G213" s="248"/>
      <c r="H213" s="251">
        <v>-1.1819999999999999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181</v>
      </c>
      <c r="AU213" s="257" t="s">
        <v>87</v>
      </c>
      <c r="AV213" s="14" t="s">
        <v>87</v>
      </c>
      <c r="AW213" s="14" t="s">
        <v>38</v>
      </c>
      <c r="AX213" s="14" t="s">
        <v>77</v>
      </c>
      <c r="AY213" s="257" t="s">
        <v>167</v>
      </c>
    </row>
    <row r="214" s="13" customFormat="1">
      <c r="A214" s="13"/>
      <c r="B214" s="237"/>
      <c r="C214" s="238"/>
      <c r="D214" s="232" t="s">
        <v>181</v>
      </c>
      <c r="E214" s="239" t="s">
        <v>40</v>
      </c>
      <c r="F214" s="240" t="s">
        <v>206</v>
      </c>
      <c r="G214" s="238"/>
      <c r="H214" s="239" t="s">
        <v>40</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181</v>
      </c>
      <c r="AU214" s="246" t="s">
        <v>87</v>
      </c>
      <c r="AV214" s="13" t="s">
        <v>85</v>
      </c>
      <c r="AW214" s="13" t="s">
        <v>38</v>
      </c>
      <c r="AX214" s="13" t="s">
        <v>77</v>
      </c>
      <c r="AY214" s="246" t="s">
        <v>167</v>
      </c>
    </row>
    <row r="215" s="14" customFormat="1">
      <c r="A215" s="14"/>
      <c r="B215" s="247"/>
      <c r="C215" s="248"/>
      <c r="D215" s="232" t="s">
        <v>181</v>
      </c>
      <c r="E215" s="249" t="s">
        <v>40</v>
      </c>
      <c r="F215" s="250" t="s">
        <v>383</v>
      </c>
      <c r="G215" s="248"/>
      <c r="H215" s="251">
        <v>15.9</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181</v>
      </c>
      <c r="AU215" s="257" t="s">
        <v>87</v>
      </c>
      <c r="AV215" s="14" t="s">
        <v>87</v>
      </c>
      <c r="AW215" s="14" t="s">
        <v>38</v>
      </c>
      <c r="AX215" s="14" t="s">
        <v>77</v>
      </c>
      <c r="AY215" s="257" t="s">
        <v>167</v>
      </c>
    </row>
    <row r="216" s="14" customFormat="1">
      <c r="A216" s="14"/>
      <c r="B216" s="247"/>
      <c r="C216" s="248"/>
      <c r="D216" s="232" t="s">
        <v>181</v>
      </c>
      <c r="E216" s="249" t="s">
        <v>40</v>
      </c>
      <c r="F216" s="250" t="s">
        <v>236</v>
      </c>
      <c r="G216" s="248"/>
      <c r="H216" s="251">
        <v>-1.1819999999999999</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181</v>
      </c>
      <c r="AU216" s="257" t="s">
        <v>87</v>
      </c>
      <c r="AV216" s="14" t="s">
        <v>87</v>
      </c>
      <c r="AW216" s="14" t="s">
        <v>38</v>
      </c>
      <c r="AX216" s="14" t="s">
        <v>77</v>
      </c>
      <c r="AY216" s="257" t="s">
        <v>167</v>
      </c>
    </row>
    <row r="217" s="13" customFormat="1">
      <c r="A217" s="13"/>
      <c r="B217" s="237"/>
      <c r="C217" s="238"/>
      <c r="D217" s="232" t="s">
        <v>181</v>
      </c>
      <c r="E217" s="239" t="s">
        <v>40</v>
      </c>
      <c r="F217" s="240" t="s">
        <v>208</v>
      </c>
      <c r="G217" s="238"/>
      <c r="H217" s="239" t="s">
        <v>40</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181</v>
      </c>
      <c r="AU217" s="246" t="s">
        <v>87</v>
      </c>
      <c r="AV217" s="13" t="s">
        <v>85</v>
      </c>
      <c r="AW217" s="13" t="s">
        <v>38</v>
      </c>
      <c r="AX217" s="13" t="s">
        <v>77</v>
      </c>
      <c r="AY217" s="246" t="s">
        <v>167</v>
      </c>
    </row>
    <row r="218" s="14" customFormat="1">
      <c r="A218" s="14"/>
      <c r="B218" s="247"/>
      <c r="C218" s="248"/>
      <c r="D218" s="232" t="s">
        <v>181</v>
      </c>
      <c r="E218" s="249" t="s">
        <v>40</v>
      </c>
      <c r="F218" s="250" t="s">
        <v>384</v>
      </c>
      <c r="G218" s="248"/>
      <c r="H218" s="251">
        <v>41.463000000000001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181</v>
      </c>
      <c r="AU218" s="257" t="s">
        <v>87</v>
      </c>
      <c r="AV218" s="14" t="s">
        <v>87</v>
      </c>
      <c r="AW218" s="14" t="s">
        <v>38</v>
      </c>
      <c r="AX218" s="14" t="s">
        <v>77</v>
      </c>
      <c r="AY218" s="257" t="s">
        <v>167</v>
      </c>
    </row>
    <row r="219" s="14" customFormat="1">
      <c r="A219" s="14"/>
      <c r="B219" s="247"/>
      <c r="C219" s="248"/>
      <c r="D219" s="232" t="s">
        <v>181</v>
      </c>
      <c r="E219" s="249" t="s">
        <v>40</v>
      </c>
      <c r="F219" s="250" t="s">
        <v>239</v>
      </c>
      <c r="G219" s="248"/>
      <c r="H219" s="251">
        <v>-1.5760000000000001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181</v>
      </c>
      <c r="AU219" s="257" t="s">
        <v>87</v>
      </c>
      <c r="AV219" s="14" t="s">
        <v>87</v>
      </c>
      <c r="AW219" s="14" t="s">
        <v>38</v>
      </c>
      <c r="AX219" s="14" t="s">
        <v>77</v>
      </c>
      <c r="AY219" s="257" t="s">
        <v>167</v>
      </c>
    </row>
    <row r="220" s="14" customFormat="1">
      <c r="A220" s="14"/>
      <c r="B220" s="247"/>
      <c r="C220" s="248"/>
      <c r="D220" s="232" t="s">
        <v>181</v>
      </c>
      <c r="E220" s="249" t="s">
        <v>40</v>
      </c>
      <c r="F220" s="250" t="s">
        <v>240</v>
      </c>
      <c r="G220" s="248"/>
      <c r="H220" s="251">
        <v>-2.093</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181</v>
      </c>
      <c r="AU220" s="257" t="s">
        <v>87</v>
      </c>
      <c r="AV220" s="14" t="s">
        <v>87</v>
      </c>
      <c r="AW220" s="14" t="s">
        <v>38</v>
      </c>
      <c r="AX220" s="14" t="s">
        <v>77</v>
      </c>
      <c r="AY220" s="257" t="s">
        <v>167</v>
      </c>
    </row>
    <row r="221" s="14" customFormat="1">
      <c r="A221" s="14"/>
      <c r="B221" s="247"/>
      <c r="C221" s="248"/>
      <c r="D221" s="232" t="s">
        <v>181</v>
      </c>
      <c r="E221" s="249" t="s">
        <v>40</v>
      </c>
      <c r="F221" s="250" t="s">
        <v>241</v>
      </c>
      <c r="G221" s="248"/>
      <c r="H221" s="251">
        <v>1.74</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181</v>
      </c>
      <c r="AU221" s="257" t="s">
        <v>87</v>
      </c>
      <c r="AV221" s="14" t="s">
        <v>87</v>
      </c>
      <c r="AW221" s="14" t="s">
        <v>38</v>
      </c>
      <c r="AX221" s="14" t="s">
        <v>77</v>
      </c>
      <c r="AY221" s="257" t="s">
        <v>167</v>
      </c>
    </row>
    <row r="222" s="13" customFormat="1">
      <c r="A222" s="13"/>
      <c r="B222" s="237"/>
      <c r="C222" s="238"/>
      <c r="D222" s="232" t="s">
        <v>181</v>
      </c>
      <c r="E222" s="239" t="s">
        <v>40</v>
      </c>
      <c r="F222" s="240" t="s">
        <v>210</v>
      </c>
      <c r="G222" s="238"/>
      <c r="H222" s="239" t="s">
        <v>40</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181</v>
      </c>
      <c r="AU222" s="246" t="s">
        <v>87</v>
      </c>
      <c r="AV222" s="13" t="s">
        <v>85</v>
      </c>
      <c r="AW222" s="13" t="s">
        <v>38</v>
      </c>
      <c r="AX222" s="13" t="s">
        <v>77</v>
      </c>
      <c r="AY222" s="246" t="s">
        <v>167</v>
      </c>
    </row>
    <row r="223" s="14" customFormat="1">
      <c r="A223" s="14"/>
      <c r="B223" s="247"/>
      <c r="C223" s="248"/>
      <c r="D223" s="232" t="s">
        <v>181</v>
      </c>
      <c r="E223" s="249" t="s">
        <v>40</v>
      </c>
      <c r="F223" s="250" t="s">
        <v>385</v>
      </c>
      <c r="G223" s="248"/>
      <c r="H223" s="251">
        <v>31.111000000000001</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181</v>
      </c>
      <c r="AU223" s="257" t="s">
        <v>87</v>
      </c>
      <c r="AV223" s="14" t="s">
        <v>87</v>
      </c>
      <c r="AW223" s="14" t="s">
        <v>38</v>
      </c>
      <c r="AX223" s="14" t="s">
        <v>77</v>
      </c>
      <c r="AY223" s="257" t="s">
        <v>167</v>
      </c>
    </row>
    <row r="224" s="14" customFormat="1">
      <c r="A224" s="14"/>
      <c r="B224" s="247"/>
      <c r="C224" s="248"/>
      <c r="D224" s="232" t="s">
        <v>181</v>
      </c>
      <c r="E224" s="249" t="s">
        <v>40</v>
      </c>
      <c r="F224" s="250" t="s">
        <v>239</v>
      </c>
      <c r="G224" s="248"/>
      <c r="H224" s="251">
        <v>-1.5760000000000001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181</v>
      </c>
      <c r="AU224" s="257" t="s">
        <v>87</v>
      </c>
      <c r="AV224" s="14" t="s">
        <v>87</v>
      </c>
      <c r="AW224" s="14" t="s">
        <v>38</v>
      </c>
      <c r="AX224" s="14" t="s">
        <v>77</v>
      </c>
      <c r="AY224" s="257" t="s">
        <v>167</v>
      </c>
    </row>
    <row r="225" s="14" customFormat="1">
      <c r="A225" s="14"/>
      <c r="B225" s="247"/>
      <c r="C225" s="248"/>
      <c r="D225" s="232" t="s">
        <v>181</v>
      </c>
      <c r="E225" s="249" t="s">
        <v>40</v>
      </c>
      <c r="F225" s="250" t="s">
        <v>243</v>
      </c>
      <c r="G225" s="248"/>
      <c r="H225" s="251">
        <v>-2.0249999999999999</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181</v>
      </c>
      <c r="AU225" s="257" t="s">
        <v>87</v>
      </c>
      <c r="AV225" s="14" t="s">
        <v>87</v>
      </c>
      <c r="AW225" s="14" t="s">
        <v>38</v>
      </c>
      <c r="AX225" s="14" t="s">
        <v>77</v>
      </c>
      <c r="AY225" s="257" t="s">
        <v>167</v>
      </c>
    </row>
    <row r="226" s="14" customFormat="1">
      <c r="A226" s="14"/>
      <c r="B226" s="247"/>
      <c r="C226" s="248"/>
      <c r="D226" s="232" t="s">
        <v>181</v>
      </c>
      <c r="E226" s="249" t="s">
        <v>40</v>
      </c>
      <c r="F226" s="250" t="s">
        <v>241</v>
      </c>
      <c r="G226" s="248"/>
      <c r="H226" s="251">
        <v>1.74</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181</v>
      </c>
      <c r="AU226" s="257" t="s">
        <v>87</v>
      </c>
      <c r="AV226" s="14" t="s">
        <v>87</v>
      </c>
      <c r="AW226" s="14" t="s">
        <v>38</v>
      </c>
      <c r="AX226" s="14" t="s">
        <v>77</v>
      </c>
      <c r="AY226" s="257" t="s">
        <v>167</v>
      </c>
    </row>
    <row r="227" s="15" customFormat="1">
      <c r="A227" s="15"/>
      <c r="B227" s="258"/>
      <c r="C227" s="259"/>
      <c r="D227" s="232" t="s">
        <v>181</v>
      </c>
      <c r="E227" s="260" t="s">
        <v>40</v>
      </c>
      <c r="F227" s="261" t="s">
        <v>184</v>
      </c>
      <c r="G227" s="259"/>
      <c r="H227" s="262">
        <v>96.141999999999996</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181</v>
      </c>
      <c r="AU227" s="268" t="s">
        <v>87</v>
      </c>
      <c r="AV227" s="15" t="s">
        <v>175</v>
      </c>
      <c r="AW227" s="15" t="s">
        <v>38</v>
      </c>
      <c r="AX227" s="15" t="s">
        <v>85</v>
      </c>
      <c r="AY227" s="268" t="s">
        <v>167</v>
      </c>
    </row>
    <row r="228" s="2" customFormat="1" ht="16.5" customHeight="1">
      <c r="A228" s="39"/>
      <c r="B228" s="40"/>
      <c r="C228" s="219" t="s">
        <v>254</v>
      </c>
      <c r="D228" s="219" t="s">
        <v>170</v>
      </c>
      <c r="E228" s="220" t="s">
        <v>255</v>
      </c>
      <c r="F228" s="221" t="s">
        <v>256</v>
      </c>
      <c r="G228" s="222" t="s">
        <v>173</v>
      </c>
      <c r="H228" s="223">
        <v>3.48</v>
      </c>
      <c r="I228" s="224"/>
      <c r="J228" s="225">
        <f>ROUND(I228*H228,2)</f>
        <v>0</v>
      </c>
      <c r="K228" s="221" t="s">
        <v>174</v>
      </c>
      <c r="L228" s="45"/>
      <c r="M228" s="226" t="s">
        <v>40</v>
      </c>
      <c r="N228" s="227" t="s">
        <v>48</v>
      </c>
      <c r="O228" s="85"/>
      <c r="P228" s="228">
        <f>O228*H228</f>
        <v>0</v>
      </c>
      <c r="Q228" s="228">
        <v>0.032730000000000002</v>
      </c>
      <c r="R228" s="228">
        <f>Q228*H228</f>
        <v>0.11390040000000001</v>
      </c>
      <c r="S228" s="228">
        <v>0</v>
      </c>
      <c r="T228" s="229">
        <f>S228*H228</f>
        <v>0</v>
      </c>
      <c r="U228" s="39"/>
      <c r="V228" s="39"/>
      <c r="W228" s="39"/>
      <c r="X228" s="39"/>
      <c r="Y228" s="39"/>
      <c r="Z228" s="39"/>
      <c r="AA228" s="39"/>
      <c r="AB228" s="39"/>
      <c r="AC228" s="39"/>
      <c r="AD228" s="39"/>
      <c r="AE228" s="39"/>
      <c r="AR228" s="230" t="s">
        <v>175</v>
      </c>
      <c r="AT228" s="230" t="s">
        <v>170</v>
      </c>
      <c r="AU228" s="230" t="s">
        <v>87</v>
      </c>
      <c r="AY228" s="18" t="s">
        <v>167</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175</v>
      </c>
      <c r="BM228" s="230" t="s">
        <v>257</v>
      </c>
    </row>
    <row r="229" s="2" customFormat="1">
      <c r="A229" s="39"/>
      <c r="B229" s="40"/>
      <c r="C229" s="41"/>
      <c r="D229" s="232" t="s">
        <v>177</v>
      </c>
      <c r="E229" s="41"/>
      <c r="F229" s="233" t="s">
        <v>258</v>
      </c>
      <c r="G229" s="41"/>
      <c r="H229" s="41"/>
      <c r="I229" s="137"/>
      <c r="J229" s="41"/>
      <c r="K229" s="41"/>
      <c r="L229" s="45"/>
      <c r="M229" s="234"/>
      <c r="N229" s="235"/>
      <c r="O229" s="85"/>
      <c r="P229" s="85"/>
      <c r="Q229" s="85"/>
      <c r="R229" s="85"/>
      <c r="S229" s="85"/>
      <c r="T229" s="86"/>
      <c r="U229" s="39"/>
      <c r="V229" s="39"/>
      <c r="W229" s="39"/>
      <c r="X229" s="39"/>
      <c r="Y229" s="39"/>
      <c r="Z229" s="39"/>
      <c r="AA229" s="39"/>
      <c r="AB229" s="39"/>
      <c r="AC229" s="39"/>
      <c r="AD229" s="39"/>
      <c r="AE229" s="39"/>
      <c r="AT229" s="18" t="s">
        <v>177</v>
      </c>
      <c r="AU229" s="18" t="s">
        <v>87</v>
      </c>
    </row>
    <row r="230" s="2" customFormat="1">
      <c r="A230" s="39"/>
      <c r="B230" s="40"/>
      <c r="C230" s="41"/>
      <c r="D230" s="232" t="s">
        <v>179</v>
      </c>
      <c r="E230" s="41"/>
      <c r="F230" s="236" t="s">
        <v>259</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179</v>
      </c>
      <c r="AU230" s="18" t="s">
        <v>87</v>
      </c>
    </row>
    <row r="231" s="14" customFormat="1">
      <c r="A231" s="14"/>
      <c r="B231" s="247"/>
      <c r="C231" s="248"/>
      <c r="D231" s="232" t="s">
        <v>181</v>
      </c>
      <c r="E231" s="249" t="s">
        <v>40</v>
      </c>
      <c r="F231" s="250" t="s">
        <v>260</v>
      </c>
      <c r="G231" s="248"/>
      <c r="H231" s="251">
        <v>3.48</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181</v>
      </c>
      <c r="AU231" s="257" t="s">
        <v>87</v>
      </c>
      <c r="AV231" s="14" t="s">
        <v>87</v>
      </c>
      <c r="AW231" s="14" t="s">
        <v>38</v>
      </c>
      <c r="AX231" s="14" t="s">
        <v>77</v>
      </c>
      <c r="AY231" s="257" t="s">
        <v>167</v>
      </c>
    </row>
    <row r="232" s="15" customFormat="1">
      <c r="A232" s="15"/>
      <c r="B232" s="258"/>
      <c r="C232" s="259"/>
      <c r="D232" s="232" t="s">
        <v>181</v>
      </c>
      <c r="E232" s="260" t="s">
        <v>40</v>
      </c>
      <c r="F232" s="261" t="s">
        <v>184</v>
      </c>
      <c r="G232" s="259"/>
      <c r="H232" s="262">
        <v>3.48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181</v>
      </c>
      <c r="AU232" s="268" t="s">
        <v>87</v>
      </c>
      <c r="AV232" s="15" t="s">
        <v>175</v>
      </c>
      <c r="AW232" s="15" t="s">
        <v>38</v>
      </c>
      <c r="AX232" s="15" t="s">
        <v>85</v>
      </c>
      <c r="AY232" s="268" t="s">
        <v>167</v>
      </c>
    </row>
    <row r="233" s="2" customFormat="1" ht="24" customHeight="1">
      <c r="A233" s="39"/>
      <c r="B233" s="40"/>
      <c r="C233" s="219" t="s">
        <v>261</v>
      </c>
      <c r="D233" s="219" t="s">
        <v>170</v>
      </c>
      <c r="E233" s="220" t="s">
        <v>262</v>
      </c>
      <c r="F233" s="221" t="s">
        <v>263</v>
      </c>
      <c r="G233" s="222" t="s">
        <v>173</v>
      </c>
      <c r="H233" s="223">
        <v>4.0499999999999998</v>
      </c>
      <c r="I233" s="224"/>
      <c r="J233" s="225">
        <f>ROUND(I233*H233,2)</f>
        <v>0</v>
      </c>
      <c r="K233" s="221" t="s">
        <v>174</v>
      </c>
      <c r="L233" s="45"/>
      <c r="M233" s="226" t="s">
        <v>40</v>
      </c>
      <c r="N233" s="227" t="s">
        <v>48</v>
      </c>
      <c r="O233" s="85"/>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175</v>
      </c>
      <c r="AT233" s="230" t="s">
        <v>170</v>
      </c>
      <c r="AU233" s="230" t="s">
        <v>87</v>
      </c>
      <c r="AY233" s="18" t="s">
        <v>167</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175</v>
      </c>
      <c r="BM233" s="230" t="s">
        <v>264</v>
      </c>
    </row>
    <row r="234" s="2" customFormat="1">
      <c r="A234" s="39"/>
      <c r="B234" s="40"/>
      <c r="C234" s="41"/>
      <c r="D234" s="232" t="s">
        <v>177</v>
      </c>
      <c r="E234" s="41"/>
      <c r="F234" s="233" t="s">
        <v>265</v>
      </c>
      <c r="G234" s="41"/>
      <c r="H234" s="41"/>
      <c r="I234" s="137"/>
      <c r="J234" s="41"/>
      <c r="K234" s="41"/>
      <c r="L234" s="45"/>
      <c r="M234" s="234"/>
      <c r="N234" s="235"/>
      <c r="O234" s="85"/>
      <c r="P234" s="85"/>
      <c r="Q234" s="85"/>
      <c r="R234" s="85"/>
      <c r="S234" s="85"/>
      <c r="T234" s="86"/>
      <c r="U234" s="39"/>
      <c r="V234" s="39"/>
      <c r="W234" s="39"/>
      <c r="X234" s="39"/>
      <c r="Y234" s="39"/>
      <c r="Z234" s="39"/>
      <c r="AA234" s="39"/>
      <c r="AB234" s="39"/>
      <c r="AC234" s="39"/>
      <c r="AD234" s="39"/>
      <c r="AE234" s="39"/>
      <c r="AT234" s="18" t="s">
        <v>177</v>
      </c>
      <c r="AU234" s="18" t="s">
        <v>87</v>
      </c>
    </row>
    <row r="235" s="2" customFormat="1">
      <c r="A235" s="39"/>
      <c r="B235" s="40"/>
      <c r="C235" s="41"/>
      <c r="D235" s="232" t="s">
        <v>179</v>
      </c>
      <c r="E235" s="41"/>
      <c r="F235" s="236" t="s">
        <v>266</v>
      </c>
      <c r="G235" s="41"/>
      <c r="H235" s="41"/>
      <c r="I235" s="137"/>
      <c r="J235" s="41"/>
      <c r="K235" s="41"/>
      <c r="L235" s="45"/>
      <c r="M235" s="234"/>
      <c r="N235" s="235"/>
      <c r="O235" s="85"/>
      <c r="P235" s="85"/>
      <c r="Q235" s="85"/>
      <c r="R235" s="85"/>
      <c r="S235" s="85"/>
      <c r="T235" s="86"/>
      <c r="U235" s="39"/>
      <c r="V235" s="39"/>
      <c r="W235" s="39"/>
      <c r="X235" s="39"/>
      <c r="Y235" s="39"/>
      <c r="Z235" s="39"/>
      <c r="AA235" s="39"/>
      <c r="AB235" s="39"/>
      <c r="AC235" s="39"/>
      <c r="AD235" s="39"/>
      <c r="AE235" s="39"/>
      <c r="AT235" s="18" t="s">
        <v>179</v>
      </c>
      <c r="AU235" s="18" t="s">
        <v>87</v>
      </c>
    </row>
    <row r="236" s="13" customFormat="1">
      <c r="A236" s="13"/>
      <c r="B236" s="237"/>
      <c r="C236" s="238"/>
      <c r="D236" s="232" t="s">
        <v>181</v>
      </c>
      <c r="E236" s="239" t="s">
        <v>40</v>
      </c>
      <c r="F236" s="240" t="s">
        <v>267</v>
      </c>
      <c r="G236" s="238"/>
      <c r="H236" s="239" t="s">
        <v>40</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181</v>
      </c>
      <c r="AU236" s="246" t="s">
        <v>87</v>
      </c>
      <c r="AV236" s="13" t="s">
        <v>85</v>
      </c>
      <c r="AW236" s="13" t="s">
        <v>38</v>
      </c>
      <c r="AX236" s="13" t="s">
        <v>77</v>
      </c>
      <c r="AY236" s="246" t="s">
        <v>167</v>
      </c>
    </row>
    <row r="237" s="14" customFormat="1">
      <c r="A237" s="14"/>
      <c r="B237" s="247"/>
      <c r="C237" s="248"/>
      <c r="D237" s="232" t="s">
        <v>181</v>
      </c>
      <c r="E237" s="249" t="s">
        <v>40</v>
      </c>
      <c r="F237" s="250" t="s">
        <v>268</v>
      </c>
      <c r="G237" s="248"/>
      <c r="H237" s="251">
        <v>4.0499999999999998</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181</v>
      </c>
      <c r="AU237" s="257" t="s">
        <v>87</v>
      </c>
      <c r="AV237" s="14" t="s">
        <v>87</v>
      </c>
      <c r="AW237" s="14" t="s">
        <v>38</v>
      </c>
      <c r="AX237" s="14" t="s">
        <v>77</v>
      </c>
      <c r="AY237" s="257" t="s">
        <v>167</v>
      </c>
    </row>
    <row r="238" s="15" customFormat="1">
      <c r="A238" s="15"/>
      <c r="B238" s="258"/>
      <c r="C238" s="259"/>
      <c r="D238" s="232" t="s">
        <v>181</v>
      </c>
      <c r="E238" s="260" t="s">
        <v>40</v>
      </c>
      <c r="F238" s="261" t="s">
        <v>184</v>
      </c>
      <c r="G238" s="259"/>
      <c r="H238" s="262">
        <v>4.0499999999999998</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181</v>
      </c>
      <c r="AU238" s="268" t="s">
        <v>87</v>
      </c>
      <c r="AV238" s="15" t="s">
        <v>175</v>
      </c>
      <c r="AW238" s="15" t="s">
        <v>38</v>
      </c>
      <c r="AX238" s="15" t="s">
        <v>85</v>
      </c>
      <c r="AY238" s="268" t="s">
        <v>167</v>
      </c>
    </row>
    <row r="239" s="2" customFormat="1" ht="24" customHeight="1">
      <c r="A239" s="39"/>
      <c r="B239" s="40"/>
      <c r="C239" s="219" t="s">
        <v>269</v>
      </c>
      <c r="D239" s="219" t="s">
        <v>170</v>
      </c>
      <c r="E239" s="220" t="s">
        <v>270</v>
      </c>
      <c r="F239" s="221" t="s">
        <v>271</v>
      </c>
      <c r="G239" s="222" t="s">
        <v>187</v>
      </c>
      <c r="H239" s="223">
        <v>46.219999999999999</v>
      </c>
      <c r="I239" s="224"/>
      <c r="J239" s="225">
        <f>ROUND(I239*H239,2)</f>
        <v>0</v>
      </c>
      <c r="K239" s="221" t="s">
        <v>174</v>
      </c>
      <c r="L239" s="45"/>
      <c r="M239" s="226" t="s">
        <v>40</v>
      </c>
      <c r="N239" s="227" t="s">
        <v>48</v>
      </c>
      <c r="O239" s="85"/>
      <c r="P239" s="228">
        <f>O239*H239</f>
        <v>0</v>
      </c>
      <c r="Q239" s="228">
        <v>0.0015</v>
      </c>
      <c r="R239" s="228">
        <f>Q239*H239</f>
        <v>0.069330000000000003</v>
      </c>
      <c r="S239" s="228">
        <v>0</v>
      </c>
      <c r="T239" s="229">
        <f>S239*H239</f>
        <v>0</v>
      </c>
      <c r="U239" s="39"/>
      <c r="V239" s="39"/>
      <c r="W239" s="39"/>
      <c r="X239" s="39"/>
      <c r="Y239" s="39"/>
      <c r="Z239" s="39"/>
      <c r="AA239" s="39"/>
      <c r="AB239" s="39"/>
      <c r="AC239" s="39"/>
      <c r="AD239" s="39"/>
      <c r="AE239" s="39"/>
      <c r="AR239" s="230" t="s">
        <v>175</v>
      </c>
      <c r="AT239" s="230" t="s">
        <v>170</v>
      </c>
      <c r="AU239" s="230" t="s">
        <v>87</v>
      </c>
      <c r="AY239" s="18" t="s">
        <v>167</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175</v>
      </c>
      <c r="BM239" s="230" t="s">
        <v>272</v>
      </c>
    </row>
    <row r="240" s="2" customFormat="1">
      <c r="A240" s="39"/>
      <c r="B240" s="40"/>
      <c r="C240" s="41"/>
      <c r="D240" s="232" t="s">
        <v>177</v>
      </c>
      <c r="E240" s="41"/>
      <c r="F240" s="233" t="s">
        <v>273</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177</v>
      </c>
      <c r="AU240" s="18" t="s">
        <v>87</v>
      </c>
    </row>
    <row r="241" s="2" customFormat="1">
      <c r="A241" s="39"/>
      <c r="B241" s="40"/>
      <c r="C241" s="41"/>
      <c r="D241" s="232" t="s">
        <v>179</v>
      </c>
      <c r="E241" s="41"/>
      <c r="F241" s="236" t="s">
        <v>274</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179</v>
      </c>
      <c r="AU241" s="18" t="s">
        <v>87</v>
      </c>
    </row>
    <row r="242" s="14" customFormat="1">
      <c r="A242" s="14"/>
      <c r="B242" s="247"/>
      <c r="C242" s="248"/>
      <c r="D242" s="232" t="s">
        <v>181</v>
      </c>
      <c r="E242" s="249" t="s">
        <v>40</v>
      </c>
      <c r="F242" s="250" t="s">
        <v>275</v>
      </c>
      <c r="G242" s="248"/>
      <c r="H242" s="251">
        <v>28.440000000000001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181</v>
      </c>
      <c r="AU242" s="257" t="s">
        <v>87</v>
      </c>
      <c r="AV242" s="14" t="s">
        <v>87</v>
      </c>
      <c r="AW242" s="14" t="s">
        <v>38</v>
      </c>
      <c r="AX242" s="14" t="s">
        <v>77</v>
      </c>
      <c r="AY242" s="257" t="s">
        <v>167</v>
      </c>
    </row>
    <row r="243" s="14" customFormat="1">
      <c r="A243" s="14"/>
      <c r="B243" s="247"/>
      <c r="C243" s="248"/>
      <c r="D243" s="232" t="s">
        <v>181</v>
      </c>
      <c r="E243" s="249" t="s">
        <v>40</v>
      </c>
      <c r="F243" s="250" t="s">
        <v>276</v>
      </c>
      <c r="G243" s="248"/>
      <c r="H243" s="251">
        <v>9.0800000000000001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181</v>
      </c>
      <c r="AU243" s="257" t="s">
        <v>87</v>
      </c>
      <c r="AV243" s="14" t="s">
        <v>87</v>
      </c>
      <c r="AW243" s="14" t="s">
        <v>38</v>
      </c>
      <c r="AX243" s="14" t="s">
        <v>77</v>
      </c>
      <c r="AY243" s="257" t="s">
        <v>167</v>
      </c>
    </row>
    <row r="244" s="14" customFormat="1">
      <c r="A244" s="14"/>
      <c r="B244" s="247"/>
      <c r="C244" s="248"/>
      <c r="D244" s="232" t="s">
        <v>181</v>
      </c>
      <c r="E244" s="249" t="s">
        <v>40</v>
      </c>
      <c r="F244" s="250" t="s">
        <v>277</v>
      </c>
      <c r="G244" s="248"/>
      <c r="H244" s="251">
        <v>8.6999999999999993</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181</v>
      </c>
      <c r="AU244" s="257" t="s">
        <v>87</v>
      </c>
      <c r="AV244" s="14" t="s">
        <v>87</v>
      </c>
      <c r="AW244" s="14" t="s">
        <v>38</v>
      </c>
      <c r="AX244" s="14" t="s">
        <v>77</v>
      </c>
      <c r="AY244" s="257" t="s">
        <v>167</v>
      </c>
    </row>
    <row r="245" s="15" customFormat="1">
      <c r="A245" s="15"/>
      <c r="B245" s="258"/>
      <c r="C245" s="259"/>
      <c r="D245" s="232" t="s">
        <v>181</v>
      </c>
      <c r="E245" s="260" t="s">
        <v>40</v>
      </c>
      <c r="F245" s="261" t="s">
        <v>184</v>
      </c>
      <c r="G245" s="259"/>
      <c r="H245" s="262">
        <v>46.219999999999999</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181</v>
      </c>
      <c r="AU245" s="268" t="s">
        <v>87</v>
      </c>
      <c r="AV245" s="15" t="s">
        <v>175</v>
      </c>
      <c r="AW245" s="15" t="s">
        <v>38</v>
      </c>
      <c r="AX245" s="15" t="s">
        <v>85</v>
      </c>
      <c r="AY245" s="268" t="s">
        <v>167</v>
      </c>
    </row>
    <row r="246" s="2" customFormat="1" ht="16.5" customHeight="1">
      <c r="A246" s="39"/>
      <c r="B246" s="40"/>
      <c r="C246" s="219" t="s">
        <v>278</v>
      </c>
      <c r="D246" s="219" t="s">
        <v>170</v>
      </c>
      <c r="E246" s="220" t="s">
        <v>279</v>
      </c>
      <c r="F246" s="221" t="s">
        <v>280</v>
      </c>
      <c r="G246" s="222" t="s">
        <v>173</v>
      </c>
      <c r="H246" s="223">
        <v>28.66</v>
      </c>
      <c r="I246" s="224"/>
      <c r="J246" s="225">
        <f>ROUND(I246*H246,2)</f>
        <v>0</v>
      </c>
      <c r="K246" s="221" t="s">
        <v>174</v>
      </c>
      <c r="L246" s="45"/>
      <c r="M246" s="226" t="s">
        <v>40</v>
      </c>
      <c r="N246" s="227" t="s">
        <v>48</v>
      </c>
      <c r="O246" s="85"/>
      <c r="P246" s="228">
        <f>O246*H246</f>
        <v>0</v>
      </c>
      <c r="Q246" s="228">
        <v>0.099000000000000005</v>
      </c>
      <c r="R246" s="228">
        <f>Q246*H246</f>
        <v>2.8373400000000002</v>
      </c>
      <c r="S246" s="228">
        <v>0</v>
      </c>
      <c r="T246" s="229">
        <f>S246*H246</f>
        <v>0</v>
      </c>
      <c r="U246" s="39"/>
      <c r="V246" s="39"/>
      <c r="W246" s="39"/>
      <c r="X246" s="39"/>
      <c r="Y246" s="39"/>
      <c r="Z246" s="39"/>
      <c r="AA246" s="39"/>
      <c r="AB246" s="39"/>
      <c r="AC246" s="39"/>
      <c r="AD246" s="39"/>
      <c r="AE246" s="39"/>
      <c r="AR246" s="230" t="s">
        <v>175</v>
      </c>
      <c r="AT246" s="230" t="s">
        <v>170</v>
      </c>
      <c r="AU246" s="230" t="s">
        <v>87</v>
      </c>
      <c r="AY246" s="18" t="s">
        <v>167</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175</v>
      </c>
      <c r="BM246" s="230" t="s">
        <v>281</v>
      </c>
    </row>
    <row r="247" s="2" customFormat="1">
      <c r="A247" s="39"/>
      <c r="B247" s="40"/>
      <c r="C247" s="41"/>
      <c r="D247" s="232" t="s">
        <v>177</v>
      </c>
      <c r="E247" s="41"/>
      <c r="F247" s="233" t="s">
        <v>282</v>
      </c>
      <c r="G247" s="41"/>
      <c r="H247" s="41"/>
      <c r="I247" s="137"/>
      <c r="J247" s="41"/>
      <c r="K247" s="41"/>
      <c r="L247" s="45"/>
      <c r="M247" s="234"/>
      <c r="N247" s="235"/>
      <c r="O247" s="85"/>
      <c r="P247" s="85"/>
      <c r="Q247" s="85"/>
      <c r="R247" s="85"/>
      <c r="S247" s="85"/>
      <c r="T247" s="86"/>
      <c r="U247" s="39"/>
      <c r="V247" s="39"/>
      <c r="W247" s="39"/>
      <c r="X247" s="39"/>
      <c r="Y247" s="39"/>
      <c r="Z247" s="39"/>
      <c r="AA247" s="39"/>
      <c r="AB247" s="39"/>
      <c r="AC247" s="39"/>
      <c r="AD247" s="39"/>
      <c r="AE247" s="39"/>
      <c r="AT247" s="18" t="s">
        <v>177</v>
      </c>
      <c r="AU247" s="18" t="s">
        <v>87</v>
      </c>
    </row>
    <row r="248" s="13" customFormat="1">
      <c r="A248" s="13"/>
      <c r="B248" s="237"/>
      <c r="C248" s="238"/>
      <c r="D248" s="232" t="s">
        <v>181</v>
      </c>
      <c r="E248" s="239" t="s">
        <v>40</v>
      </c>
      <c r="F248" s="240" t="s">
        <v>203</v>
      </c>
      <c r="G248" s="238"/>
      <c r="H248" s="239" t="s">
        <v>40</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181</v>
      </c>
      <c r="AU248" s="246" t="s">
        <v>87</v>
      </c>
      <c r="AV248" s="13" t="s">
        <v>85</v>
      </c>
      <c r="AW248" s="13" t="s">
        <v>38</v>
      </c>
      <c r="AX248" s="13" t="s">
        <v>77</v>
      </c>
      <c r="AY248" s="246" t="s">
        <v>167</v>
      </c>
    </row>
    <row r="249" s="14" customFormat="1">
      <c r="A249" s="14"/>
      <c r="B249" s="247"/>
      <c r="C249" s="248"/>
      <c r="D249" s="232" t="s">
        <v>181</v>
      </c>
      <c r="E249" s="249" t="s">
        <v>40</v>
      </c>
      <c r="F249" s="250" t="s">
        <v>1363</v>
      </c>
      <c r="G249" s="248"/>
      <c r="H249" s="251">
        <v>2.7999999999999998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181</v>
      </c>
      <c r="AU249" s="257" t="s">
        <v>87</v>
      </c>
      <c r="AV249" s="14" t="s">
        <v>87</v>
      </c>
      <c r="AW249" s="14" t="s">
        <v>38</v>
      </c>
      <c r="AX249" s="14" t="s">
        <v>77</v>
      </c>
      <c r="AY249" s="257" t="s">
        <v>167</v>
      </c>
    </row>
    <row r="250" s="13" customFormat="1">
      <c r="A250" s="13"/>
      <c r="B250" s="237"/>
      <c r="C250" s="238"/>
      <c r="D250" s="232" t="s">
        <v>181</v>
      </c>
      <c r="E250" s="239" t="s">
        <v>40</v>
      </c>
      <c r="F250" s="240" t="s">
        <v>206</v>
      </c>
      <c r="G250" s="238"/>
      <c r="H250" s="239" t="s">
        <v>40</v>
      </c>
      <c r="I250" s="241"/>
      <c r="J250" s="238"/>
      <c r="K250" s="238"/>
      <c r="L250" s="242"/>
      <c r="M250" s="243"/>
      <c r="N250" s="244"/>
      <c r="O250" s="244"/>
      <c r="P250" s="244"/>
      <c r="Q250" s="244"/>
      <c r="R250" s="244"/>
      <c r="S250" s="244"/>
      <c r="T250" s="245"/>
      <c r="U250" s="13"/>
      <c r="V250" s="13"/>
      <c r="W250" s="13"/>
      <c r="X250" s="13"/>
      <c r="Y250" s="13"/>
      <c r="Z250" s="13"/>
      <c r="AA250" s="13"/>
      <c r="AB250" s="13"/>
      <c r="AC250" s="13"/>
      <c r="AD250" s="13"/>
      <c r="AE250" s="13"/>
      <c r="AT250" s="246" t="s">
        <v>181</v>
      </c>
      <c r="AU250" s="246" t="s">
        <v>87</v>
      </c>
      <c r="AV250" s="13" t="s">
        <v>85</v>
      </c>
      <c r="AW250" s="13" t="s">
        <v>38</v>
      </c>
      <c r="AX250" s="13" t="s">
        <v>77</v>
      </c>
      <c r="AY250" s="246" t="s">
        <v>167</v>
      </c>
    </row>
    <row r="251" s="14" customFormat="1">
      <c r="A251" s="14"/>
      <c r="B251" s="247"/>
      <c r="C251" s="248"/>
      <c r="D251" s="232" t="s">
        <v>181</v>
      </c>
      <c r="E251" s="249" t="s">
        <v>40</v>
      </c>
      <c r="F251" s="250" t="s">
        <v>1317</v>
      </c>
      <c r="G251" s="248"/>
      <c r="H251" s="251">
        <v>2.25</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181</v>
      </c>
      <c r="AU251" s="257" t="s">
        <v>87</v>
      </c>
      <c r="AV251" s="14" t="s">
        <v>87</v>
      </c>
      <c r="AW251" s="14" t="s">
        <v>38</v>
      </c>
      <c r="AX251" s="14" t="s">
        <v>77</v>
      </c>
      <c r="AY251" s="257" t="s">
        <v>167</v>
      </c>
    </row>
    <row r="252" s="13" customFormat="1">
      <c r="A252" s="13"/>
      <c r="B252" s="237"/>
      <c r="C252" s="238"/>
      <c r="D252" s="232" t="s">
        <v>181</v>
      </c>
      <c r="E252" s="239" t="s">
        <v>40</v>
      </c>
      <c r="F252" s="240" t="s">
        <v>208</v>
      </c>
      <c r="G252" s="238"/>
      <c r="H252" s="239" t="s">
        <v>40</v>
      </c>
      <c r="I252" s="241"/>
      <c r="J252" s="238"/>
      <c r="K252" s="238"/>
      <c r="L252" s="242"/>
      <c r="M252" s="243"/>
      <c r="N252" s="244"/>
      <c r="O252" s="244"/>
      <c r="P252" s="244"/>
      <c r="Q252" s="244"/>
      <c r="R252" s="244"/>
      <c r="S252" s="244"/>
      <c r="T252" s="245"/>
      <c r="U252" s="13"/>
      <c r="V252" s="13"/>
      <c r="W252" s="13"/>
      <c r="X252" s="13"/>
      <c r="Y252" s="13"/>
      <c r="Z252" s="13"/>
      <c r="AA252" s="13"/>
      <c r="AB252" s="13"/>
      <c r="AC252" s="13"/>
      <c r="AD252" s="13"/>
      <c r="AE252" s="13"/>
      <c r="AT252" s="246" t="s">
        <v>181</v>
      </c>
      <c r="AU252" s="246" t="s">
        <v>87</v>
      </c>
      <c r="AV252" s="13" t="s">
        <v>85</v>
      </c>
      <c r="AW252" s="13" t="s">
        <v>38</v>
      </c>
      <c r="AX252" s="13" t="s">
        <v>77</v>
      </c>
      <c r="AY252" s="246" t="s">
        <v>167</v>
      </c>
    </row>
    <row r="253" s="14" customFormat="1">
      <c r="A253" s="14"/>
      <c r="B253" s="247"/>
      <c r="C253" s="248"/>
      <c r="D253" s="232" t="s">
        <v>181</v>
      </c>
      <c r="E253" s="249" t="s">
        <v>40</v>
      </c>
      <c r="F253" s="250" t="s">
        <v>1161</v>
      </c>
      <c r="G253" s="248"/>
      <c r="H253" s="251">
        <v>15.1</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181</v>
      </c>
      <c r="AU253" s="257" t="s">
        <v>87</v>
      </c>
      <c r="AV253" s="14" t="s">
        <v>87</v>
      </c>
      <c r="AW253" s="14" t="s">
        <v>38</v>
      </c>
      <c r="AX253" s="14" t="s">
        <v>77</v>
      </c>
      <c r="AY253" s="257" t="s">
        <v>167</v>
      </c>
    </row>
    <row r="254" s="13" customFormat="1">
      <c r="A254" s="13"/>
      <c r="B254" s="237"/>
      <c r="C254" s="238"/>
      <c r="D254" s="232" t="s">
        <v>181</v>
      </c>
      <c r="E254" s="239" t="s">
        <v>40</v>
      </c>
      <c r="F254" s="240" t="s">
        <v>286</v>
      </c>
      <c r="G254" s="238"/>
      <c r="H254" s="239" t="s">
        <v>40</v>
      </c>
      <c r="I254" s="241"/>
      <c r="J254" s="238"/>
      <c r="K254" s="238"/>
      <c r="L254" s="242"/>
      <c r="M254" s="243"/>
      <c r="N254" s="244"/>
      <c r="O254" s="244"/>
      <c r="P254" s="244"/>
      <c r="Q254" s="244"/>
      <c r="R254" s="244"/>
      <c r="S254" s="244"/>
      <c r="T254" s="245"/>
      <c r="U254" s="13"/>
      <c r="V254" s="13"/>
      <c r="W254" s="13"/>
      <c r="X254" s="13"/>
      <c r="Y254" s="13"/>
      <c r="Z254" s="13"/>
      <c r="AA254" s="13"/>
      <c r="AB254" s="13"/>
      <c r="AC254" s="13"/>
      <c r="AD254" s="13"/>
      <c r="AE254" s="13"/>
      <c r="AT254" s="246" t="s">
        <v>181</v>
      </c>
      <c r="AU254" s="246" t="s">
        <v>87</v>
      </c>
      <c r="AV254" s="13" t="s">
        <v>85</v>
      </c>
      <c r="AW254" s="13" t="s">
        <v>38</v>
      </c>
      <c r="AX254" s="13" t="s">
        <v>77</v>
      </c>
      <c r="AY254" s="246" t="s">
        <v>167</v>
      </c>
    </row>
    <row r="255" s="14" customFormat="1">
      <c r="A255" s="14"/>
      <c r="B255" s="247"/>
      <c r="C255" s="248"/>
      <c r="D255" s="232" t="s">
        <v>181</v>
      </c>
      <c r="E255" s="249" t="s">
        <v>40</v>
      </c>
      <c r="F255" s="250" t="s">
        <v>1160</v>
      </c>
      <c r="G255" s="248"/>
      <c r="H255" s="251">
        <v>8.5099999999999998</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181</v>
      </c>
      <c r="AU255" s="257" t="s">
        <v>87</v>
      </c>
      <c r="AV255" s="14" t="s">
        <v>87</v>
      </c>
      <c r="AW255" s="14" t="s">
        <v>38</v>
      </c>
      <c r="AX255" s="14" t="s">
        <v>77</v>
      </c>
      <c r="AY255" s="257" t="s">
        <v>167</v>
      </c>
    </row>
    <row r="256" s="15" customFormat="1">
      <c r="A256" s="15"/>
      <c r="B256" s="258"/>
      <c r="C256" s="259"/>
      <c r="D256" s="232" t="s">
        <v>181</v>
      </c>
      <c r="E256" s="260" t="s">
        <v>40</v>
      </c>
      <c r="F256" s="261" t="s">
        <v>184</v>
      </c>
      <c r="G256" s="259"/>
      <c r="H256" s="262">
        <v>28.66</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181</v>
      </c>
      <c r="AU256" s="268" t="s">
        <v>87</v>
      </c>
      <c r="AV256" s="15" t="s">
        <v>175</v>
      </c>
      <c r="AW256" s="15" t="s">
        <v>38</v>
      </c>
      <c r="AX256" s="15" t="s">
        <v>85</v>
      </c>
      <c r="AY256" s="268" t="s">
        <v>167</v>
      </c>
    </row>
    <row r="257" s="2" customFormat="1" ht="16.5" customHeight="1">
      <c r="A257" s="39"/>
      <c r="B257" s="40"/>
      <c r="C257" s="219" t="s">
        <v>288</v>
      </c>
      <c r="D257" s="219" t="s">
        <v>170</v>
      </c>
      <c r="E257" s="220" t="s">
        <v>289</v>
      </c>
      <c r="F257" s="221" t="s">
        <v>290</v>
      </c>
      <c r="G257" s="222" t="s">
        <v>291</v>
      </c>
      <c r="H257" s="223">
        <v>3</v>
      </c>
      <c r="I257" s="224"/>
      <c r="J257" s="225">
        <f>ROUND(I257*H257,2)</f>
        <v>0</v>
      </c>
      <c r="K257" s="221" t="s">
        <v>174</v>
      </c>
      <c r="L257" s="45"/>
      <c r="M257" s="226" t="s">
        <v>40</v>
      </c>
      <c r="N257" s="227" t="s">
        <v>48</v>
      </c>
      <c r="O257" s="85"/>
      <c r="P257" s="228">
        <f>O257*H257</f>
        <v>0</v>
      </c>
      <c r="Q257" s="228">
        <v>0.04684</v>
      </c>
      <c r="R257" s="228">
        <f>Q257*H257</f>
        <v>0.14052000000000001</v>
      </c>
      <c r="S257" s="228">
        <v>0</v>
      </c>
      <c r="T257" s="229">
        <f>S257*H257</f>
        <v>0</v>
      </c>
      <c r="U257" s="39"/>
      <c r="V257" s="39"/>
      <c r="W257" s="39"/>
      <c r="X257" s="39"/>
      <c r="Y257" s="39"/>
      <c r="Z257" s="39"/>
      <c r="AA257" s="39"/>
      <c r="AB257" s="39"/>
      <c r="AC257" s="39"/>
      <c r="AD257" s="39"/>
      <c r="AE257" s="39"/>
      <c r="AR257" s="230" t="s">
        <v>175</v>
      </c>
      <c r="AT257" s="230" t="s">
        <v>170</v>
      </c>
      <c r="AU257" s="230" t="s">
        <v>87</v>
      </c>
      <c r="AY257" s="18" t="s">
        <v>167</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175</v>
      </c>
      <c r="BM257" s="230" t="s">
        <v>292</v>
      </c>
    </row>
    <row r="258" s="2" customFormat="1">
      <c r="A258" s="39"/>
      <c r="B258" s="40"/>
      <c r="C258" s="41"/>
      <c r="D258" s="232" t="s">
        <v>177</v>
      </c>
      <c r="E258" s="41"/>
      <c r="F258" s="233" t="s">
        <v>293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177</v>
      </c>
      <c r="AU258" s="18" t="s">
        <v>87</v>
      </c>
    </row>
    <row r="259" s="2" customFormat="1">
      <c r="A259" s="39"/>
      <c r="B259" s="40"/>
      <c r="C259" s="41"/>
      <c r="D259" s="232" t="s">
        <v>179</v>
      </c>
      <c r="E259" s="41"/>
      <c r="F259" s="236" t="s">
        <v>294</v>
      </c>
      <c r="G259" s="41"/>
      <c r="H259" s="41"/>
      <c r="I259" s="137"/>
      <c r="J259" s="41"/>
      <c r="K259" s="41"/>
      <c r="L259" s="45"/>
      <c r="M259" s="234"/>
      <c r="N259" s="235"/>
      <c r="O259" s="85"/>
      <c r="P259" s="85"/>
      <c r="Q259" s="85"/>
      <c r="R259" s="85"/>
      <c r="S259" s="85"/>
      <c r="T259" s="86"/>
      <c r="U259" s="39"/>
      <c r="V259" s="39"/>
      <c r="W259" s="39"/>
      <c r="X259" s="39"/>
      <c r="Y259" s="39"/>
      <c r="Z259" s="39"/>
      <c r="AA259" s="39"/>
      <c r="AB259" s="39"/>
      <c r="AC259" s="39"/>
      <c r="AD259" s="39"/>
      <c r="AE259" s="39"/>
      <c r="AT259" s="18" t="s">
        <v>179</v>
      </c>
      <c r="AU259" s="18" t="s">
        <v>87</v>
      </c>
    </row>
    <row r="260" s="13" customFormat="1">
      <c r="A260" s="13"/>
      <c r="B260" s="237"/>
      <c r="C260" s="238"/>
      <c r="D260" s="232" t="s">
        <v>181</v>
      </c>
      <c r="E260" s="239" t="s">
        <v>40</v>
      </c>
      <c r="F260" s="240" t="s">
        <v>295</v>
      </c>
      <c r="G260" s="238"/>
      <c r="H260" s="239" t="s">
        <v>40</v>
      </c>
      <c r="I260" s="241"/>
      <c r="J260" s="238"/>
      <c r="K260" s="238"/>
      <c r="L260" s="242"/>
      <c r="M260" s="243"/>
      <c r="N260" s="244"/>
      <c r="O260" s="244"/>
      <c r="P260" s="244"/>
      <c r="Q260" s="244"/>
      <c r="R260" s="244"/>
      <c r="S260" s="244"/>
      <c r="T260" s="245"/>
      <c r="U260" s="13"/>
      <c r="V260" s="13"/>
      <c r="W260" s="13"/>
      <c r="X260" s="13"/>
      <c r="Y260" s="13"/>
      <c r="Z260" s="13"/>
      <c r="AA260" s="13"/>
      <c r="AB260" s="13"/>
      <c r="AC260" s="13"/>
      <c r="AD260" s="13"/>
      <c r="AE260" s="13"/>
      <c r="AT260" s="246" t="s">
        <v>181</v>
      </c>
      <c r="AU260" s="246" t="s">
        <v>87</v>
      </c>
      <c r="AV260" s="13" t="s">
        <v>85</v>
      </c>
      <c r="AW260" s="13" t="s">
        <v>38</v>
      </c>
      <c r="AX260" s="13" t="s">
        <v>77</v>
      </c>
      <c r="AY260" s="246" t="s">
        <v>167</v>
      </c>
    </row>
    <row r="261" s="14" customFormat="1">
      <c r="A261" s="14"/>
      <c r="B261" s="247"/>
      <c r="C261" s="248"/>
      <c r="D261" s="232" t="s">
        <v>181</v>
      </c>
      <c r="E261" s="249" t="s">
        <v>40</v>
      </c>
      <c r="F261" s="250" t="s">
        <v>87</v>
      </c>
      <c r="G261" s="248"/>
      <c r="H261" s="251">
        <v>2</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181</v>
      </c>
      <c r="AU261" s="257" t="s">
        <v>87</v>
      </c>
      <c r="AV261" s="14" t="s">
        <v>87</v>
      </c>
      <c r="AW261" s="14" t="s">
        <v>38</v>
      </c>
      <c r="AX261" s="14" t="s">
        <v>77</v>
      </c>
      <c r="AY261" s="257" t="s">
        <v>167</v>
      </c>
    </row>
    <row r="262" s="13" customFormat="1">
      <c r="A262" s="13"/>
      <c r="B262" s="237"/>
      <c r="C262" s="238"/>
      <c r="D262" s="232" t="s">
        <v>181</v>
      </c>
      <c r="E262" s="239" t="s">
        <v>40</v>
      </c>
      <c r="F262" s="240" t="s">
        <v>296</v>
      </c>
      <c r="G262" s="238"/>
      <c r="H262" s="239" t="s">
        <v>40</v>
      </c>
      <c r="I262" s="241"/>
      <c r="J262" s="238"/>
      <c r="K262" s="238"/>
      <c r="L262" s="242"/>
      <c r="M262" s="243"/>
      <c r="N262" s="244"/>
      <c r="O262" s="244"/>
      <c r="P262" s="244"/>
      <c r="Q262" s="244"/>
      <c r="R262" s="244"/>
      <c r="S262" s="244"/>
      <c r="T262" s="245"/>
      <c r="U262" s="13"/>
      <c r="V262" s="13"/>
      <c r="W262" s="13"/>
      <c r="X262" s="13"/>
      <c r="Y262" s="13"/>
      <c r="Z262" s="13"/>
      <c r="AA262" s="13"/>
      <c r="AB262" s="13"/>
      <c r="AC262" s="13"/>
      <c r="AD262" s="13"/>
      <c r="AE262" s="13"/>
      <c r="AT262" s="246" t="s">
        <v>181</v>
      </c>
      <c r="AU262" s="246" t="s">
        <v>87</v>
      </c>
      <c r="AV262" s="13" t="s">
        <v>85</v>
      </c>
      <c r="AW262" s="13" t="s">
        <v>38</v>
      </c>
      <c r="AX262" s="13" t="s">
        <v>77</v>
      </c>
      <c r="AY262" s="246" t="s">
        <v>167</v>
      </c>
    </row>
    <row r="263" s="14" customFormat="1">
      <c r="A263" s="14"/>
      <c r="B263" s="247"/>
      <c r="C263" s="248"/>
      <c r="D263" s="232" t="s">
        <v>181</v>
      </c>
      <c r="E263" s="249" t="s">
        <v>40</v>
      </c>
      <c r="F263" s="250" t="s">
        <v>85</v>
      </c>
      <c r="G263" s="248"/>
      <c r="H263" s="251">
        <v>1</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181</v>
      </c>
      <c r="AU263" s="257" t="s">
        <v>87</v>
      </c>
      <c r="AV263" s="14" t="s">
        <v>87</v>
      </c>
      <c r="AW263" s="14" t="s">
        <v>38</v>
      </c>
      <c r="AX263" s="14" t="s">
        <v>77</v>
      </c>
      <c r="AY263" s="257" t="s">
        <v>167</v>
      </c>
    </row>
    <row r="264" s="15" customFormat="1">
      <c r="A264" s="15"/>
      <c r="B264" s="258"/>
      <c r="C264" s="259"/>
      <c r="D264" s="232" t="s">
        <v>181</v>
      </c>
      <c r="E264" s="260" t="s">
        <v>40</v>
      </c>
      <c r="F264" s="261" t="s">
        <v>184</v>
      </c>
      <c r="G264" s="259"/>
      <c r="H264" s="262">
        <v>3</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181</v>
      </c>
      <c r="AU264" s="268" t="s">
        <v>87</v>
      </c>
      <c r="AV264" s="15" t="s">
        <v>175</v>
      </c>
      <c r="AW264" s="15" t="s">
        <v>38</v>
      </c>
      <c r="AX264" s="15" t="s">
        <v>85</v>
      </c>
      <c r="AY264" s="268" t="s">
        <v>167</v>
      </c>
    </row>
    <row r="265" s="2" customFormat="1" ht="16.5" customHeight="1">
      <c r="A265" s="39"/>
      <c r="B265" s="40"/>
      <c r="C265" s="269" t="s">
        <v>8</v>
      </c>
      <c r="D265" s="269" t="s">
        <v>297</v>
      </c>
      <c r="E265" s="270" t="s">
        <v>298</v>
      </c>
      <c r="F265" s="271" t="s">
        <v>299</v>
      </c>
      <c r="G265" s="272" t="s">
        <v>291</v>
      </c>
      <c r="H265" s="273">
        <v>1</v>
      </c>
      <c r="I265" s="274"/>
      <c r="J265" s="275">
        <f>ROUND(I265*H265,2)</f>
        <v>0</v>
      </c>
      <c r="K265" s="271" t="s">
        <v>174</v>
      </c>
      <c r="L265" s="276"/>
      <c r="M265" s="277" t="s">
        <v>40</v>
      </c>
      <c r="N265" s="278" t="s">
        <v>48</v>
      </c>
      <c r="O265" s="85"/>
      <c r="P265" s="228">
        <f>O265*H265</f>
        <v>0</v>
      </c>
      <c r="Q265" s="228">
        <v>0.0089999999999999993</v>
      </c>
      <c r="R265" s="228">
        <f>Q265*H265</f>
        <v>0.0089999999999999993</v>
      </c>
      <c r="S265" s="228">
        <v>0</v>
      </c>
      <c r="T265" s="229">
        <f>S265*H265</f>
        <v>0</v>
      </c>
      <c r="U265" s="39"/>
      <c r="V265" s="39"/>
      <c r="W265" s="39"/>
      <c r="X265" s="39"/>
      <c r="Y265" s="39"/>
      <c r="Z265" s="39"/>
      <c r="AA265" s="39"/>
      <c r="AB265" s="39"/>
      <c r="AC265" s="39"/>
      <c r="AD265" s="39"/>
      <c r="AE265" s="39"/>
      <c r="AR265" s="230" t="s">
        <v>244</v>
      </c>
      <c r="AT265" s="230" t="s">
        <v>297</v>
      </c>
      <c r="AU265" s="230" t="s">
        <v>87</v>
      </c>
      <c r="AY265" s="18" t="s">
        <v>167</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175</v>
      </c>
      <c r="BM265" s="230" t="s">
        <v>300</v>
      </c>
    </row>
    <row r="266" s="2" customFormat="1">
      <c r="A266" s="39"/>
      <c r="B266" s="40"/>
      <c r="C266" s="41"/>
      <c r="D266" s="232" t="s">
        <v>177</v>
      </c>
      <c r="E266" s="41"/>
      <c r="F266" s="233" t="s">
        <v>299</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177</v>
      </c>
      <c r="AU266" s="18" t="s">
        <v>87</v>
      </c>
    </row>
    <row r="267" s="2" customFormat="1" ht="16.5" customHeight="1">
      <c r="A267" s="39"/>
      <c r="B267" s="40"/>
      <c r="C267" s="269" t="s">
        <v>301</v>
      </c>
      <c r="D267" s="269" t="s">
        <v>297</v>
      </c>
      <c r="E267" s="270" t="s">
        <v>302</v>
      </c>
      <c r="F267" s="271" t="s">
        <v>303</v>
      </c>
      <c r="G267" s="272" t="s">
        <v>291</v>
      </c>
      <c r="H267" s="273">
        <v>2</v>
      </c>
      <c r="I267" s="274"/>
      <c r="J267" s="275">
        <f>ROUND(I267*H267,2)</f>
        <v>0</v>
      </c>
      <c r="K267" s="271" t="s">
        <v>174</v>
      </c>
      <c r="L267" s="276"/>
      <c r="M267" s="277" t="s">
        <v>40</v>
      </c>
      <c r="N267" s="278" t="s">
        <v>48</v>
      </c>
      <c r="O267" s="85"/>
      <c r="P267" s="228">
        <f>O267*H267</f>
        <v>0</v>
      </c>
      <c r="Q267" s="228">
        <v>0.01</v>
      </c>
      <c r="R267" s="228">
        <f>Q267*H267</f>
        <v>0.02</v>
      </c>
      <c r="S267" s="228">
        <v>0</v>
      </c>
      <c r="T267" s="229">
        <f>S267*H267</f>
        <v>0</v>
      </c>
      <c r="U267" s="39"/>
      <c r="V267" s="39"/>
      <c r="W267" s="39"/>
      <c r="X267" s="39"/>
      <c r="Y267" s="39"/>
      <c r="Z267" s="39"/>
      <c r="AA267" s="39"/>
      <c r="AB267" s="39"/>
      <c r="AC267" s="39"/>
      <c r="AD267" s="39"/>
      <c r="AE267" s="39"/>
      <c r="AR267" s="230" t="s">
        <v>244</v>
      </c>
      <c r="AT267" s="230" t="s">
        <v>297</v>
      </c>
      <c r="AU267" s="230" t="s">
        <v>87</v>
      </c>
      <c r="AY267" s="18" t="s">
        <v>167</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175</v>
      </c>
      <c r="BM267" s="230" t="s">
        <v>304</v>
      </c>
    </row>
    <row r="268" s="2" customFormat="1">
      <c r="A268" s="39"/>
      <c r="B268" s="40"/>
      <c r="C268" s="41"/>
      <c r="D268" s="232" t="s">
        <v>177</v>
      </c>
      <c r="E268" s="41"/>
      <c r="F268" s="233" t="s">
        <v>303</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177</v>
      </c>
      <c r="AU268" s="18" t="s">
        <v>87</v>
      </c>
    </row>
    <row r="269" s="2" customFormat="1" ht="16.5" customHeight="1">
      <c r="A269" s="39"/>
      <c r="B269" s="40"/>
      <c r="C269" s="219" t="s">
        <v>305</v>
      </c>
      <c r="D269" s="219" t="s">
        <v>170</v>
      </c>
      <c r="E269" s="220" t="s">
        <v>289</v>
      </c>
      <c r="F269" s="221" t="s">
        <v>290</v>
      </c>
      <c r="G269" s="222" t="s">
        <v>291</v>
      </c>
      <c r="H269" s="223">
        <v>1</v>
      </c>
      <c r="I269" s="224"/>
      <c r="J269" s="225">
        <f>ROUND(I269*H269,2)</f>
        <v>0</v>
      </c>
      <c r="K269" s="221" t="s">
        <v>174</v>
      </c>
      <c r="L269" s="45"/>
      <c r="M269" s="226" t="s">
        <v>40</v>
      </c>
      <c r="N269" s="227" t="s">
        <v>48</v>
      </c>
      <c r="O269" s="85"/>
      <c r="P269" s="228">
        <f>O269*H269</f>
        <v>0</v>
      </c>
      <c r="Q269" s="228">
        <v>0.04684</v>
      </c>
      <c r="R269" s="228">
        <f>Q269*H269</f>
        <v>0.04684</v>
      </c>
      <c r="S269" s="228">
        <v>0</v>
      </c>
      <c r="T269" s="229">
        <f>S269*H269</f>
        <v>0</v>
      </c>
      <c r="U269" s="39"/>
      <c r="V269" s="39"/>
      <c r="W269" s="39"/>
      <c r="X269" s="39"/>
      <c r="Y269" s="39"/>
      <c r="Z269" s="39"/>
      <c r="AA269" s="39"/>
      <c r="AB269" s="39"/>
      <c r="AC269" s="39"/>
      <c r="AD269" s="39"/>
      <c r="AE269" s="39"/>
      <c r="AR269" s="230" t="s">
        <v>175</v>
      </c>
      <c r="AT269" s="230" t="s">
        <v>170</v>
      </c>
      <c r="AU269" s="230" t="s">
        <v>87</v>
      </c>
      <c r="AY269" s="18" t="s">
        <v>167</v>
      </c>
      <c r="BE269" s="231">
        <f>IF(N269="základní",J269,0)</f>
        <v>0</v>
      </c>
      <c r="BF269" s="231">
        <f>IF(N269="snížená",J269,0)</f>
        <v>0</v>
      </c>
      <c r="BG269" s="231">
        <f>IF(N269="zákl. přenesená",J269,0)</f>
        <v>0</v>
      </c>
      <c r="BH269" s="231">
        <f>IF(N269="sníž. přenesená",J269,0)</f>
        <v>0</v>
      </c>
      <c r="BI269" s="231">
        <f>IF(N269="nulová",J269,0)</f>
        <v>0</v>
      </c>
      <c r="BJ269" s="18" t="s">
        <v>85</v>
      </c>
      <c r="BK269" s="231">
        <f>ROUND(I269*H269,2)</f>
        <v>0</v>
      </c>
      <c r="BL269" s="18" t="s">
        <v>175</v>
      </c>
      <c r="BM269" s="230" t="s">
        <v>306</v>
      </c>
    </row>
    <row r="270" s="2" customFormat="1">
      <c r="A270" s="39"/>
      <c r="B270" s="40"/>
      <c r="C270" s="41"/>
      <c r="D270" s="232" t="s">
        <v>177</v>
      </c>
      <c r="E270" s="41"/>
      <c r="F270" s="233" t="s">
        <v>293</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177</v>
      </c>
      <c r="AU270" s="18" t="s">
        <v>87</v>
      </c>
    </row>
    <row r="271" s="2" customFormat="1">
      <c r="A271" s="39"/>
      <c r="B271" s="40"/>
      <c r="C271" s="41"/>
      <c r="D271" s="232" t="s">
        <v>179</v>
      </c>
      <c r="E271" s="41"/>
      <c r="F271" s="236" t="s">
        <v>294</v>
      </c>
      <c r="G271" s="41"/>
      <c r="H271" s="41"/>
      <c r="I271" s="137"/>
      <c r="J271" s="41"/>
      <c r="K271" s="41"/>
      <c r="L271" s="45"/>
      <c r="M271" s="234"/>
      <c r="N271" s="235"/>
      <c r="O271" s="85"/>
      <c r="P271" s="85"/>
      <c r="Q271" s="85"/>
      <c r="R271" s="85"/>
      <c r="S271" s="85"/>
      <c r="T271" s="86"/>
      <c r="U271" s="39"/>
      <c r="V271" s="39"/>
      <c r="W271" s="39"/>
      <c r="X271" s="39"/>
      <c r="Y271" s="39"/>
      <c r="Z271" s="39"/>
      <c r="AA271" s="39"/>
      <c r="AB271" s="39"/>
      <c r="AC271" s="39"/>
      <c r="AD271" s="39"/>
      <c r="AE271" s="39"/>
      <c r="AT271" s="18" t="s">
        <v>179</v>
      </c>
      <c r="AU271" s="18" t="s">
        <v>87</v>
      </c>
    </row>
    <row r="272" s="13" customFormat="1">
      <c r="A272" s="13"/>
      <c r="B272" s="237"/>
      <c r="C272" s="238"/>
      <c r="D272" s="232" t="s">
        <v>181</v>
      </c>
      <c r="E272" s="239" t="s">
        <v>40</v>
      </c>
      <c r="F272" s="240" t="s">
        <v>307</v>
      </c>
      <c r="G272" s="238"/>
      <c r="H272" s="239" t="s">
        <v>40</v>
      </c>
      <c r="I272" s="241"/>
      <c r="J272" s="238"/>
      <c r="K272" s="238"/>
      <c r="L272" s="242"/>
      <c r="M272" s="243"/>
      <c r="N272" s="244"/>
      <c r="O272" s="244"/>
      <c r="P272" s="244"/>
      <c r="Q272" s="244"/>
      <c r="R272" s="244"/>
      <c r="S272" s="244"/>
      <c r="T272" s="245"/>
      <c r="U272" s="13"/>
      <c r="V272" s="13"/>
      <c r="W272" s="13"/>
      <c r="X272" s="13"/>
      <c r="Y272" s="13"/>
      <c r="Z272" s="13"/>
      <c r="AA272" s="13"/>
      <c r="AB272" s="13"/>
      <c r="AC272" s="13"/>
      <c r="AD272" s="13"/>
      <c r="AE272" s="13"/>
      <c r="AT272" s="246" t="s">
        <v>181</v>
      </c>
      <c r="AU272" s="246" t="s">
        <v>87</v>
      </c>
      <c r="AV272" s="13" t="s">
        <v>85</v>
      </c>
      <c r="AW272" s="13" t="s">
        <v>38</v>
      </c>
      <c r="AX272" s="13" t="s">
        <v>77</v>
      </c>
      <c r="AY272" s="246" t="s">
        <v>167</v>
      </c>
    </row>
    <row r="273" s="14" customFormat="1">
      <c r="A273" s="14"/>
      <c r="B273" s="247"/>
      <c r="C273" s="248"/>
      <c r="D273" s="232" t="s">
        <v>181</v>
      </c>
      <c r="E273" s="249" t="s">
        <v>40</v>
      </c>
      <c r="F273" s="250" t="s">
        <v>85</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181</v>
      </c>
      <c r="AU273" s="257" t="s">
        <v>87</v>
      </c>
      <c r="AV273" s="14" t="s">
        <v>87</v>
      </c>
      <c r="AW273" s="14" t="s">
        <v>38</v>
      </c>
      <c r="AX273" s="14" t="s">
        <v>85</v>
      </c>
      <c r="AY273" s="257" t="s">
        <v>167</v>
      </c>
    </row>
    <row r="274" s="2" customFormat="1" ht="24" customHeight="1">
      <c r="A274" s="39"/>
      <c r="B274" s="40"/>
      <c r="C274" s="269" t="s">
        <v>308</v>
      </c>
      <c r="D274" s="269" t="s">
        <v>297</v>
      </c>
      <c r="E274" s="270" t="s">
        <v>309</v>
      </c>
      <c r="F274" s="271" t="s">
        <v>310</v>
      </c>
      <c r="G274" s="272" t="s">
        <v>291</v>
      </c>
      <c r="H274" s="273">
        <v>1</v>
      </c>
      <c r="I274" s="274"/>
      <c r="J274" s="275">
        <f>ROUND(I274*H274,2)</f>
        <v>0</v>
      </c>
      <c r="K274" s="271" t="s">
        <v>174</v>
      </c>
      <c r="L274" s="276"/>
      <c r="M274" s="277" t="s">
        <v>40</v>
      </c>
      <c r="N274" s="278" t="s">
        <v>48</v>
      </c>
      <c r="O274" s="85"/>
      <c r="P274" s="228">
        <f>O274*H274</f>
        <v>0</v>
      </c>
      <c r="Q274" s="228">
        <v>0.017000000000000001</v>
      </c>
      <c r="R274" s="228">
        <f>Q274*H274</f>
        <v>0.017000000000000001</v>
      </c>
      <c r="S274" s="228">
        <v>0</v>
      </c>
      <c r="T274" s="229">
        <f>S274*H274</f>
        <v>0</v>
      </c>
      <c r="U274" s="39"/>
      <c r="V274" s="39"/>
      <c r="W274" s="39"/>
      <c r="X274" s="39"/>
      <c r="Y274" s="39"/>
      <c r="Z274" s="39"/>
      <c r="AA274" s="39"/>
      <c r="AB274" s="39"/>
      <c r="AC274" s="39"/>
      <c r="AD274" s="39"/>
      <c r="AE274" s="39"/>
      <c r="AR274" s="230" t="s">
        <v>244</v>
      </c>
      <c r="AT274" s="230" t="s">
        <v>297</v>
      </c>
      <c r="AU274" s="230" t="s">
        <v>87</v>
      </c>
      <c r="AY274" s="18" t="s">
        <v>167</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175</v>
      </c>
      <c r="BM274" s="230" t="s">
        <v>311</v>
      </c>
    </row>
    <row r="275" s="2" customFormat="1">
      <c r="A275" s="39"/>
      <c r="B275" s="40"/>
      <c r="C275" s="41"/>
      <c r="D275" s="232" t="s">
        <v>177</v>
      </c>
      <c r="E275" s="41"/>
      <c r="F275" s="233" t="s">
        <v>310</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177</v>
      </c>
      <c r="AU275" s="18" t="s">
        <v>87</v>
      </c>
    </row>
    <row r="276" s="12" customFormat="1" ht="22.8" customHeight="1">
      <c r="A276" s="12"/>
      <c r="B276" s="203"/>
      <c r="C276" s="204"/>
      <c r="D276" s="205" t="s">
        <v>76</v>
      </c>
      <c r="E276" s="217" t="s">
        <v>249</v>
      </c>
      <c r="F276" s="217" t="s">
        <v>312</v>
      </c>
      <c r="G276" s="204"/>
      <c r="H276" s="204"/>
      <c r="I276" s="207"/>
      <c r="J276" s="218">
        <f>BK276</f>
        <v>0</v>
      </c>
      <c r="K276" s="204"/>
      <c r="L276" s="209"/>
      <c r="M276" s="210"/>
      <c r="N276" s="211"/>
      <c r="O276" s="211"/>
      <c r="P276" s="212">
        <f>SUM(P277:P376)</f>
        <v>0</v>
      </c>
      <c r="Q276" s="211"/>
      <c r="R276" s="212">
        <f>SUM(R277:R376)</f>
        <v>0.0011464000000000001</v>
      </c>
      <c r="S276" s="211"/>
      <c r="T276" s="213">
        <f>SUM(T277:T376)</f>
        <v>12.75203</v>
      </c>
      <c r="U276" s="12"/>
      <c r="V276" s="12"/>
      <c r="W276" s="12"/>
      <c r="X276" s="12"/>
      <c r="Y276" s="12"/>
      <c r="Z276" s="12"/>
      <c r="AA276" s="12"/>
      <c r="AB276" s="12"/>
      <c r="AC276" s="12"/>
      <c r="AD276" s="12"/>
      <c r="AE276" s="12"/>
      <c r="AR276" s="214" t="s">
        <v>85</v>
      </c>
      <c r="AT276" s="215" t="s">
        <v>76</v>
      </c>
      <c r="AU276" s="215" t="s">
        <v>85</v>
      </c>
      <c r="AY276" s="214" t="s">
        <v>167</v>
      </c>
      <c r="BK276" s="216">
        <f>SUM(BK277:BK376)</f>
        <v>0</v>
      </c>
    </row>
    <row r="277" s="2" customFormat="1" ht="24" customHeight="1">
      <c r="A277" s="39"/>
      <c r="B277" s="40"/>
      <c r="C277" s="219" t="s">
        <v>313</v>
      </c>
      <c r="D277" s="219" t="s">
        <v>170</v>
      </c>
      <c r="E277" s="220" t="s">
        <v>314</v>
      </c>
      <c r="F277" s="221" t="s">
        <v>315</v>
      </c>
      <c r="G277" s="222" t="s">
        <v>173</v>
      </c>
      <c r="H277" s="223">
        <v>28.66</v>
      </c>
      <c r="I277" s="224"/>
      <c r="J277" s="225">
        <f>ROUND(I277*H277,2)</f>
        <v>0</v>
      </c>
      <c r="K277" s="221" t="s">
        <v>174</v>
      </c>
      <c r="L277" s="45"/>
      <c r="M277" s="226" t="s">
        <v>40</v>
      </c>
      <c r="N277" s="227" t="s">
        <v>48</v>
      </c>
      <c r="O277" s="85"/>
      <c r="P277" s="228">
        <f>O277*H277</f>
        <v>0</v>
      </c>
      <c r="Q277" s="228">
        <v>4.0000000000000003E-05</v>
      </c>
      <c r="R277" s="228">
        <f>Q277*H277</f>
        <v>0.0011464000000000001</v>
      </c>
      <c r="S277" s="228">
        <v>0</v>
      </c>
      <c r="T277" s="229">
        <f>S277*H277</f>
        <v>0</v>
      </c>
      <c r="U277" s="39"/>
      <c r="V277" s="39"/>
      <c r="W277" s="39"/>
      <c r="X277" s="39"/>
      <c r="Y277" s="39"/>
      <c r="Z277" s="39"/>
      <c r="AA277" s="39"/>
      <c r="AB277" s="39"/>
      <c r="AC277" s="39"/>
      <c r="AD277" s="39"/>
      <c r="AE277" s="39"/>
      <c r="AR277" s="230" t="s">
        <v>175</v>
      </c>
      <c r="AT277" s="230" t="s">
        <v>170</v>
      </c>
      <c r="AU277" s="230" t="s">
        <v>87</v>
      </c>
      <c r="AY277" s="18" t="s">
        <v>167</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175</v>
      </c>
      <c r="BM277" s="230" t="s">
        <v>316</v>
      </c>
    </row>
    <row r="278" s="2" customFormat="1">
      <c r="A278" s="39"/>
      <c r="B278" s="40"/>
      <c r="C278" s="41"/>
      <c r="D278" s="232" t="s">
        <v>177</v>
      </c>
      <c r="E278" s="41"/>
      <c r="F278" s="233" t="s">
        <v>317</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177</v>
      </c>
      <c r="AU278" s="18" t="s">
        <v>87</v>
      </c>
    </row>
    <row r="279" s="2" customFormat="1">
      <c r="A279" s="39"/>
      <c r="B279" s="40"/>
      <c r="C279" s="41"/>
      <c r="D279" s="232" t="s">
        <v>179</v>
      </c>
      <c r="E279" s="41"/>
      <c r="F279" s="236" t="s">
        <v>318</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179</v>
      </c>
      <c r="AU279" s="18" t="s">
        <v>87</v>
      </c>
    </row>
    <row r="280" s="13" customFormat="1">
      <c r="A280" s="13"/>
      <c r="B280" s="237"/>
      <c r="C280" s="238"/>
      <c r="D280" s="232" t="s">
        <v>181</v>
      </c>
      <c r="E280" s="239" t="s">
        <v>40</v>
      </c>
      <c r="F280" s="240" t="s">
        <v>203</v>
      </c>
      <c r="G280" s="238"/>
      <c r="H280" s="239" t="s">
        <v>40</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181</v>
      </c>
      <c r="AU280" s="246" t="s">
        <v>87</v>
      </c>
      <c r="AV280" s="13" t="s">
        <v>85</v>
      </c>
      <c r="AW280" s="13" t="s">
        <v>38</v>
      </c>
      <c r="AX280" s="13" t="s">
        <v>77</v>
      </c>
      <c r="AY280" s="246" t="s">
        <v>167</v>
      </c>
    </row>
    <row r="281" s="14" customFormat="1">
      <c r="A281" s="14"/>
      <c r="B281" s="247"/>
      <c r="C281" s="248"/>
      <c r="D281" s="232" t="s">
        <v>181</v>
      </c>
      <c r="E281" s="249" t="s">
        <v>40</v>
      </c>
      <c r="F281" s="250" t="s">
        <v>1363</v>
      </c>
      <c r="G281" s="248"/>
      <c r="H281" s="251">
        <v>2.7999999999999998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181</v>
      </c>
      <c r="AU281" s="257" t="s">
        <v>87</v>
      </c>
      <c r="AV281" s="14" t="s">
        <v>87</v>
      </c>
      <c r="AW281" s="14" t="s">
        <v>38</v>
      </c>
      <c r="AX281" s="14" t="s">
        <v>77</v>
      </c>
      <c r="AY281" s="257" t="s">
        <v>167</v>
      </c>
    </row>
    <row r="282" s="13" customFormat="1">
      <c r="A282" s="13"/>
      <c r="B282" s="237"/>
      <c r="C282" s="238"/>
      <c r="D282" s="232" t="s">
        <v>181</v>
      </c>
      <c r="E282" s="239" t="s">
        <v>40</v>
      </c>
      <c r="F282" s="240" t="s">
        <v>206</v>
      </c>
      <c r="G282" s="238"/>
      <c r="H282" s="239" t="s">
        <v>40</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181</v>
      </c>
      <c r="AU282" s="246" t="s">
        <v>87</v>
      </c>
      <c r="AV282" s="13" t="s">
        <v>85</v>
      </c>
      <c r="AW282" s="13" t="s">
        <v>38</v>
      </c>
      <c r="AX282" s="13" t="s">
        <v>77</v>
      </c>
      <c r="AY282" s="246" t="s">
        <v>167</v>
      </c>
    </row>
    <row r="283" s="14" customFormat="1">
      <c r="A283" s="14"/>
      <c r="B283" s="247"/>
      <c r="C283" s="248"/>
      <c r="D283" s="232" t="s">
        <v>181</v>
      </c>
      <c r="E283" s="249" t="s">
        <v>40</v>
      </c>
      <c r="F283" s="250" t="s">
        <v>1317</v>
      </c>
      <c r="G283" s="248"/>
      <c r="H283" s="251">
        <v>2.25</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181</v>
      </c>
      <c r="AU283" s="257" t="s">
        <v>87</v>
      </c>
      <c r="AV283" s="14" t="s">
        <v>87</v>
      </c>
      <c r="AW283" s="14" t="s">
        <v>38</v>
      </c>
      <c r="AX283" s="14" t="s">
        <v>77</v>
      </c>
      <c r="AY283" s="257" t="s">
        <v>167</v>
      </c>
    </row>
    <row r="284" s="13" customFormat="1">
      <c r="A284" s="13"/>
      <c r="B284" s="237"/>
      <c r="C284" s="238"/>
      <c r="D284" s="232" t="s">
        <v>181</v>
      </c>
      <c r="E284" s="239" t="s">
        <v>40</v>
      </c>
      <c r="F284" s="240" t="s">
        <v>208</v>
      </c>
      <c r="G284" s="238"/>
      <c r="H284" s="239" t="s">
        <v>40</v>
      </c>
      <c r="I284" s="241"/>
      <c r="J284" s="238"/>
      <c r="K284" s="238"/>
      <c r="L284" s="242"/>
      <c r="M284" s="243"/>
      <c r="N284" s="244"/>
      <c r="O284" s="244"/>
      <c r="P284" s="244"/>
      <c r="Q284" s="244"/>
      <c r="R284" s="244"/>
      <c r="S284" s="244"/>
      <c r="T284" s="245"/>
      <c r="U284" s="13"/>
      <c r="V284" s="13"/>
      <c r="W284" s="13"/>
      <c r="X284" s="13"/>
      <c r="Y284" s="13"/>
      <c r="Z284" s="13"/>
      <c r="AA284" s="13"/>
      <c r="AB284" s="13"/>
      <c r="AC284" s="13"/>
      <c r="AD284" s="13"/>
      <c r="AE284" s="13"/>
      <c r="AT284" s="246" t="s">
        <v>181</v>
      </c>
      <c r="AU284" s="246" t="s">
        <v>87</v>
      </c>
      <c r="AV284" s="13" t="s">
        <v>85</v>
      </c>
      <c r="AW284" s="13" t="s">
        <v>38</v>
      </c>
      <c r="AX284" s="13" t="s">
        <v>77</v>
      </c>
      <c r="AY284" s="246" t="s">
        <v>167</v>
      </c>
    </row>
    <row r="285" s="14" customFormat="1">
      <c r="A285" s="14"/>
      <c r="B285" s="247"/>
      <c r="C285" s="248"/>
      <c r="D285" s="232" t="s">
        <v>181</v>
      </c>
      <c r="E285" s="249" t="s">
        <v>40</v>
      </c>
      <c r="F285" s="250" t="s">
        <v>1161</v>
      </c>
      <c r="G285" s="248"/>
      <c r="H285" s="251">
        <v>15.1</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181</v>
      </c>
      <c r="AU285" s="257" t="s">
        <v>87</v>
      </c>
      <c r="AV285" s="14" t="s">
        <v>87</v>
      </c>
      <c r="AW285" s="14" t="s">
        <v>38</v>
      </c>
      <c r="AX285" s="14" t="s">
        <v>77</v>
      </c>
      <c r="AY285" s="257" t="s">
        <v>167</v>
      </c>
    </row>
    <row r="286" s="13" customFormat="1">
      <c r="A286" s="13"/>
      <c r="B286" s="237"/>
      <c r="C286" s="238"/>
      <c r="D286" s="232" t="s">
        <v>181</v>
      </c>
      <c r="E286" s="239" t="s">
        <v>40</v>
      </c>
      <c r="F286" s="240" t="s">
        <v>286</v>
      </c>
      <c r="G286" s="238"/>
      <c r="H286" s="239" t="s">
        <v>40</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181</v>
      </c>
      <c r="AU286" s="246" t="s">
        <v>87</v>
      </c>
      <c r="AV286" s="13" t="s">
        <v>85</v>
      </c>
      <c r="AW286" s="13" t="s">
        <v>38</v>
      </c>
      <c r="AX286" s="13" t="s">
        <v>77</v>
      </c>
      <c r="AY286" s="246" t="s">
        <v>167</v>
      </c>
    </row>
    <row r="287" s="14" customFormat="1">
      <c r="A287" s="14"/>
      <c r="B287" s="247"/>
      <c r="C287" s="248"/>
      <c r="D287" s="232" t="s">
        <v>181</v>
      </c>
      <c r="E287" s="249" t="s">
        <v>40</v>
      </c>
      <c r="F287" s="250" t="s">
        <v>1160</v>
      </c>
      <c r="G287" s="248"/>
      <c r="H287" s="251">
        <v>8.5099999999999998</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181</v>
      </c>
      <c r="AU287" s="257" t="s">
        <v>87</v>
      </c>
      <c r="AV287" s="14" t="s">
        <v>87</v>
      </c>
      <c r="AW287" s="14" t="s">
        <v>38</v>
      </c>
      <c r="AX287" s="14" t="s">
        <v>77</v>
      </c>
      <c r="AY287" s="257" t="s">
        <v>167</v>
      </c>
    </row>
    <row r="288" s="15" customFormat="1">
      <c r="A288" s="15"/>
      <c r="B288" s="258"/>
      <c r="C288" s="259"/>
      <c r="D288" s="232" t="s">
        <v>181</v>
      </c>
      <c r="E288" s="260" t="s">
        <v>40</v>
      </c>
      <c r="F288" s="261" t="s">
        <v>184</v>
      </c>
      <c r="G288" s="259"/>
      <c r="H288" s="262">
        <v>28.66</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181</v>
      </c>
      <c r="AU288" s="268" t="s">
        <v>87</v>
      </c>
      <c r="AV288" s="15" t="s">
        <v>175</v>
      </c>
      <c r="AW288" s="15" t="s">
        <v>38</v>
      </c>
      <c r="AX288" s="15" t="s">
        <v>85</v>
      </c>
      <c r="AY288" s="268" t="s">
        <v>167</v>
      </c>
    </row>
    <row r="289" s="2" customFormat="1" ht="16.5" customHeight="1">
      <c r="A289" s="39"/>
      <c r="B289" s="40"/>
      <c r="C289" s="219" t="s">
        <v>319</v>
      </c>
      <c r="D289" s="219" t="s">
        <v>170</v>
      </c>
      <c r="E289" s="220" t="s">
        <v>320</v>
      </c>
      <c r="F289" s="221" t="s">
        <v>321</v>
      </c>
      <c r="G289" s="222" t="s">
        <v>173</v>
      </c>
      <c r="H289" s="223">
        <v>4.1079999999999997</v>
      </c>
      <c r="I289" s="224"/>
      <c r="J289" s="225">
        <f>ROUND(I289*H289,2)</f>
        <v>0</v>
      </c>
      <c r="K289" s="221" t="s">
        <v>174</v>
      </c>
      <c r="L289" s="45"/>
      <c r="M289" s="226" t="s">
        <v>40</v>
      </c>
      <c r="N289" s="227" t="s">
        <v>48</v>
      </c>
      <c r="O289" s="85"/>
      <c r="P289" s="228">
        <f>O289*H289</f>
        <v>0</v>
      </c>
      <c r="Q289" s="228">
        <v>0</v>
      </c>
      <c r="R289" s="228">
        <f>Q289*H289</f>
        <v>0</v>
      </c>
      <c r="S289" s="228">
        <v>0.13100000000000001</v>
      </c>
      <c r="T289" s="229">
        <f>S289*H289</f>
        <v>0.53814799999999996</v>
      </c>
      <c r="U289" s="39"/>
      <c r="V289" s="39"/>
      <c r="W289" s="39"/>
      <c r="X289" s="39"/>
      <c r="Y289" s="39"/>
      <c r="Z289" s="39"/>
      <c r="AA289" s="39"/>
      <c r="AB289" s="39"/>
      <c r="AC289" s="39"/>
      <c r="AD289" s="39"/>
      <c r="AE289" s="39"/>
      <c r="AR289" s="230" t="s">
        <v>175</v>
      </c>
      <c r="AT289" s="230" t="s">
        <v>170</v>
      </c>
      <c r="AU289" s="230" t="s">
        <v>87</v>
      </c>
      <c r="AY289" s="18" t="s">
        <v>167</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175</v>
      </c>
      <c r="BM289" s="230" t="s">
        <v>322</v>
      </c>
    </row>
    <row r="290" s="2" customFormat="1">
      <c r="A290" s="39"/>
      <c r="B290" s="40"/>
      <c r="C290" s="41"/>
      <c r="D290" s="232" t="s">
        <v>177</v>
      </c>
      <c r="E290" s="41"/>
      <c r="F290" s="233" t="s">
        <v>323</v>
      </c>
      <c r="G290" s="41"/>
      <c r="H290" s="41"/>
      <c r="I290" s="137"/>
      <c r="J290" s="41"/>
      <c r="K290" s="41"/>
      <c r="L290" s="45"/>
      <c r="M290" s="234"/>
      <c r="N290" s="235"/>
      <c r="O290" s="85"/>
      <c r="P290" s="85"/>
      <c r="Q290" s="85"/>
      <c r="R290" s="85"/>
      <c r="S290" s="85"/>
      <c r="T290" s="86"/>
      <c r="U290" s="39"/>
      <c r="V290" s="39"/>
      <c r="W290" s="39"/>
      <c r="X290" s="39"/>
      <c r="Y290" s="39"/>
      <c r="Z290" s="39"/>
      <c r="AA290" s="39"/>
      <c r="AB290" s="39"/>
      <c r="AC290" s="39"/>
      <c r="AD290" s="39"/>
      <c r="AE290" s="39"/>
      <c r="AT290" s="18" t="s">
        <v>177</v>
      </c>
      <c r="AU290" s="18" t="s">
        <v>87</v>
      </c>
    </row>
    <row r="291" s="13" customFormat="1">
      <c r="A291" s="13"/>
      <c r="B291" s="237"/>
      <c r="C291" s="238"/>
      <c r="D291" s="232" t="s">
        <v>181</v>
      </c>
      <c r="E291" s="239" t="s">
        <v>40</v>
      </c>
      <c r="F291" s="240" t="s">
        <v>182</v>
      </c>
      <c r="G291" s="238"/>
      <c r="H291" s="239" t="s">
        <v>40</v>
      </c>
      <c r="I291" s="241"/>
      <c r="J291" s="238"/>
      <c r="K291" s="238"/>
      <c r="L291" s="242"/>
      <c r="M291" s="243"/>
      <c r="N291" s="244"/>
      <c r="O291" s="244"/>
      <c r="P291" s="244"/>
      <c r="Q291" s="244"/>
      <c r="R291" s="244"/>
      <c r="S291" s="244"/>
      <c r="T291" s="245"/>
      <c r="U291" s="13"/>
      <c r="V291" s="13"/>
      <c r="W291" s="13"/>
      <c r="X291" s="13"/>
      <c r="Y291" s="13"/>
      <c r="Z291" s="13"/>
      <c r="AA291" s="13"/>
      <c r="AB291" s="13"/>
      <c r="AC291" s="13"/>
      <c r="AD291" s="13"/>
      <c r="AE291" s="13"/>
      <c r="AT291" s="246" t="s">
        <v>181</v>
      </c>
      <c r="AU291" s="246" t="s">
        <v>87</v>
      </c>
      <c r="AV291" s="13" t="s">
        <v>85</v>
      </c>
      <c r="AW291" s="13" t="s">
        <v>38</v>
      </c>
      <c r="AX291" s="13" t="s">
        <v>77</v>
      </c>
      <c r="AY291" s="246" t="s">
        <v>167</v>
      </c>
    </row>
    <row r="292" s="14" customFormat="1">
      <c r="A292" s="14"/>
      <c r="B292" s="247"/>
      <c r="C292" s="248"/>
      <c r="D292" s="232" t="s">
        <v>181</v>
      </c>
      <c r="E292" s="249" t="s">
        <v>40</v>
      </c>
      <c r="F292" s="250" t="s">
        <v>183</v>
      </c>
      <c r="G292" s="248"/>
      <c r="H292" s="251">
        <v>4.1079999999999997</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181</v>
      </c>
      <c r="AU292" s="257" t="s">
        <v>87</v>
      </c>
      <c r="AV292" s="14" t="s">
        <v>87</v>
      </c>
      <c r="AW292" s="14" t="s">
        <v>38</v>
      </c>
      <c r="AX292" s="14" t="s">
        <v>77</v>
      </c>
      <c r="AY292" s="257" t="s">
        <v>167</v>
      </c>
    </row>
    <row r="293" s="15" customFormat="1">
      <c r="A293" s="15"/>
      <c r="B293" s="258"/>
      <c r="C293" s="259"/>
      <c r="D293" s="232" t="s">
        <v>181</v>
      </c>
      <c r="E293" s="260" t="s">
        <v>40</v>
      </c>
      <c r="F293" s="261" t="s">
        <v>184</v>
      </c>
      <c r="G293" s="259"/>
      <c r="H293" s="262">
        <v>4.1079999999999997</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181</v>
      </c>
      <c r="AU293" s="268" t="s">
        <v>87</v>
      </c>
      <c r="AV293" s="15" t="s">
        <v>175</v>
      </c>
      <c r="AW293" s="15" t="s">
        <v>38</v>
      </c>
      <c r="AX293" s="15" t="s">
        <v>85</v>
      </c>
      <c r="AY293" s="268" t="s">
        <v>167</v>
      </c>
    </row>
    <row r="294" s="2" customFormat="1" ht="36" customHeight="1">
      <c r="A294" s="39"/>
      <c r="B294" s="40"/>
      <c r="C294" s="219" t="s">
        <v>7</v>
      </c>
      <c r="D294" s="219" t="s">
        <v>170</v>
      </c>
      <c r="E294" s="220" t="s">
        <v>324</v>
      </c>
      <c r="F294" s="221" t="s">
        <v>325</v>
      </c>
      <c r="G294" s="222" t="s">
        <v>326</v>
      </c>
      <c r="H294" s="223">
        <v>1.72</v>
      </c>
      <c r="I294" s="224"/>
      <c r="J294" s="225">
        <f>ROUND(I294*H294,2)</f>
        <v>0</v>
      </c>
      <c r="K294" s="221" t="s">
        <v>174</v>
      </c>
      <c r="L294" s="45"/>
      <c r="M294" s="226" t="s">
        <v>40</v>
      </c>
      <c r="N294" s="227" t="s">
        <v>48</v>
      </c>
      <c r="O294" s="85"/>
      <c r="P294" s="228">
        <f>O294*H294</f>
        <v>0</v>
      </c>
      <c r="Q294" s="228">
        <v>0</v>
      </c>
      <c r="R294" s="228">
        <f>Q294*H294</f>
        <v>0</v>
      </c>
      <c r="S294" s="228">
        <v>2.2000000000000002</v>
      </c>
      <c r="T294" s="229">
        <f>S294*H294</f>
        <v>3.7840000000000003</v>
      </c>
      <c r="U294" s="39"/>
      <c r="V294" s="39"/>
      <c r="W294" s="39"/>
      <c r="X294" s="39"/>
      <c r="Y294" s="39"/>
      <c r="Z294" s="39"/>
      <c r="AA294" s="39"/>
      <c r="AB294" s="39"/>
      <c r="AC294" s="39"/>
      <c r="AD294" s="39"/>
      <c r="AE294" s="39"/>
      <c r="AR294" s="230" t="s">
        <v>175</v>
      </c>
      <c r="AT294" s="230" t="s">
        <v>170</v>
      </c>
      <c r="AU294" s="230" t="s">
        <v>87</v>
      </c>
      <c r="AY294" s="18" t="s">
        <v>167</v>
      </c>
      <c r="BE294" s="231">
        <f>IF(N294="základní",J294,0)</f>
        <v>0</v>
      </c>
      <c r="BF294" s="231">
        <f>IF(N294="snížená",J294,0)</f>
        <v>0</v>
      </c>
      <c r="BG294" s="231">
        <f>IF(N294="zákl. přenesená",J294,0)</f>
        <v>0</v>
      </c>
      <c r="BH294" s="231">
        <f>IF(N294="sníž. přenesená",J294,0)</f>
        <v>0</v>
      </c>
      <c r="BI294" s="231">
        <f>IF(N294="nulová",J294,0)</f>
        <v>0</v>
      </c>
      <c r="BJ294" s="18" t="s">
        <v>85</v>
      </c>
      <c r="BK294" s="231">
        <f>ROUND(I294*H294,2)</f>
        <v>0</v>
      </c>
      <c r="BL294" s="18" t="s">
        <v>175</v>
      </c>
      <c r="BM294" s="230" t="s">
        <v>327</v>
      </c>
    </row>
    <row r="295" s="2" customFormat="1">
      <c r="A295" s="39"/>
      <c r="B295" s="40"/>
      <c r="C295" s="41"/>
      <c r="D295" s="232" t="s">
        <v>177</v>
      </c>
      <c r="E295" s="41"/>
      <c r="F295" s="233" t="s">
        <v>328</v>
      </c>
      <c r="G295" s="41"/>
      <c r="H295" s="41"/>
      <c r="I295" s="137"/>
      <c r="J295" s="41"/>
      <c r="K295" s="41"/>
      <c r="L295" s="45"/>
      <c r="M295" s="234"/>
      <c r="N295" s="235"/>
      <c r="O295" s="85"/>
      <c r="P295" s="85"/>
      <c r="Q295" s="85"/>
      <c r="R295" s="85"/>
      <c r="S295" s="85"/>
      <c r="T295" s="86"/>
      <c r="U295" s="39"/>
      <c r="V295" s="39"/>
      <c r="W295" s="39"/>
      <c r="X295" s="39"/>
      <c r="Y295" s="39"/>
      <c r="Z295" s="39"/>
      <c r="AA295" s="39"/>
      <c r="AB295" s="39"/>
      <c r="AC295" s="39"/>
      <c r="AD295" s="39"/>
      <c r="AE295" s="39"/>
      <c r="AT295" s="18" t="s">
        <v>177</v>
      </c>
      <c r="AU295" s="18" t="s">
        <v>87</v>
      </c>
    </row>
    <row r="296" s="13" customFormat="1">
      <c r="A296" s="13"/>
      <c r="B296" s="237"/>
      <c r="C296" s="238"/>
      <c r="D296" s="232" t="s">
        <v>181</v>
      </c>
      <c r="E296" s="239" t="s">
        <v>40</v>
      </c>
      <c r="F296" s="240" t="s">
        <v>203</v>
      </c>
      <c r="G296" s="238"/>
      <c r="H296" s="239" t="s">
        <v>40</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181</v>
      </c>
      <c r="AU296" s="246" t="s">
        <v>87</v>
      </c>
      <c r="AV296" s="13" t="s">
        <v>85</v>
      </c>
      <c r="AW296" s="13" t="s">
        <v>38</v>
      </c>
      <c r="AX296" s="13" t="s">
        <v>77</v>
      </c>
      <c r="AY296" s="246" t="s">
        <v>167</v>
      </c>
    </row>
    <row r="297" s="14" customFormat="1">
      <c r="A297" s="14"/>
      <c r="B297" s="247"/>
      <c r="C297" s="248"/>
      <c r="D297" s="232" t="s">
        <v>181</v>
      </c>
      <c r="E297" s="249" t="s">
        <v>40</v>
      </c>
      <c r="F297" s="250" t="s">
        <v>1364</v>
      </c>
      <c r="G297" s="248"/>
      <c r="H297" s="251">
        <v>0.16800000000000001</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181</v>
      </c>
      <c r="AU297" s="257" t="s">
        <v>87</v>
      </c>
      <c r="AV297" s="14" t="s">
        <v>87</v>
      </c>
      <c r="AW297" s="14" t="s">
        <v>38</v>
      </c>
      <c r="AX297" s="14" t="s">
        <v>77</v>
      </c>
      <c r="AY297" s="257" t="s">
        <v>167</v>
      </c>
    </row>
    <row r="298" s="13" customFormat="1">
      <c r="A298" s="13"/>
      <c r="B298" s="237"/>
      <c r="C298" s="238"/>
      <c r="D298" s="232" t="s">
        <v>181</v>
      </c>
      <c r="E298" s="239" t="s">
        <v>40</v>
      </c>
      <c r="F298" s="240" t="s">
        <v>206</v>
      </c>
      <c r="G298" s="238"/>
      <c r="H298" s="239" t="s">
        <v>40</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181</v>
      </c>
      <c r="AU298" s="246" t="s">
        <v>87</v>
      </c>
      <c r="AV298" s="13" t="s">
        <v>85</v>
      </c>
      <c r="AW298" s="13" t="s">
        <v>38</v>
      </c>
      <c r="AX298" s="13" t="s">
        <v>77</v>
      </c>
      <c r="AY298" s="246" t="s">
        <v>167</v>
      </c>
    </row>
    <row r="299" s="14" customFormat="1">
      <c r="A299" s="14"/>
      <c r="B299" s="247"/>
      <c r="C299" s="248"/>
      <c r="D299" s="232" t="s">
        <v>181</v>
      </c>
      <c r="E299" s="249" t="s">
        <v>40</v>
      </c>
      <c r="F299" s="250" t="s">
        <v>1365</v>
      </c>
      <c r="G299" s="248"/>
      <c r="H299" s="251">
        <v>0.13500000000000001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181</v>
      </c>
      <c r="AU299" s="257" t="s">
        <v>87</v>
      </c>
      <c r="AV299" s="14" t="s">
        <v>87</v>
      </c>
      <c r="AW299" s="14" t="s">
        <v>38</v>
      </c>
      <c r="AX299" s="14" t="s">
        <v>77</v>
      </c>
      <c r="AY299" s="257" t="s">
        <v>167</v>
      </c>
    </row>
    <row r="300" s="13" customFormat="1">
      <c r="A300" s="13"/>
      <c r="B300" s="237"/>
      <c r="C300" s="238"/>
      <c r="D300" s="232" t="s">
        <v>181</v>
      </c>
      <c r="E300" s="239" t="s">
        <v>40</v>
      </c>
      <c r="F300" s="240" t="s">
        <v>208</v>
      </c>
      <c r="G300" s="238"/>
      <c r="H300" s="239" t="s">
        <v>40</v>
      </c>
      <c r="I300" s="241"/>
      <c r="J300" s="238"/>
      <c r="K300" s="238"/>
      <c r="L300" s="242"/>
      <c r="M300" s="243"/>
      <c r="N300" s="244"/>
      <c r="O300" s="244"/>
      <c r="P300" s="244"/>
      <c r="Q300" s="244"/>
      <c r="R300" s="244"/>
      <c r="S300" s="244"/>
      <c r="T300" s="245"/>
      <c r="U300" s="13"/>
      <c r="V300" s="13"/>
      <c r="W300" s="13"/>
      <c r="X300" s="13"/>
      <c r="Y300" s="13"/>
      <c r="Z300" s="13"/>
      <c r="AA300" s="13"/>
      <c r="AB300" s="13"/>
      <c r="AC300" s="13"/>
      <c r="AD300" s="13"/>
      <c r="AE300" s="13"/>
      <c r="AT300" s="246" t="s">
        <v>181</v>
      </c>
      <c r="AU300" s="246" t="s">
        <v>87</v>
      </c>
      <c r="AV300" s="13" t="s">
        <v>85</v>
      </c>
      <c r="AW300" s="13" t="s">
        <v>38</v>
      </c>
      <c r="AX300" s="13" t="s">
        <v>77</v>
      </c>
      <c r="AY300" s="246" t="s">
        <v>167</v>
      </c>
    </row>
    <row r="301" s="14" customFormat="1">
      <c r="A301" s="14"/>
      <c r="B301" s="247"/>
      <c r="C301" s="248"/>
      <c r="D301" s="232" t="s">
        <v>181</v>
      </c>
      <c r="E301" s="249" t="s">
        <v>40</v>
      </c>
      <c r="F301" s="250" t="s">
        <v>1366</v>
      </c>
      <c r="G301" s="248"/>
      <c r="H301" s="251">
        <v>0.90600000000000003</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181</v>
      </c>
      <c r="AU301" s="257" t="s">
        <v>87</v>
      </c>
      <c r="AV301" s="14" t="s">
        <v>87</v>
      </c>
      <c r="AW301" s="14" t="s">
        <v>38</v>
      </c>
      <c r="AX301" s="14" t="s">
        <v>77</v>
      </c>
      <c r="AY301" s="257" t="s">
        <v>167</v>
      </c>
    </row>
    <row r="302" s="13" customFormat="1">
      <c r="A302" s="13"/>
      <c r="B302" s="237"/>
      <c r="C302" s="238"/>
      <c r="D302" s="232" t="s">
        <v>181</v>
      </c>
      <c r="E302" s="239" t="s">
        <v>40</v>
      </c>
      <c r="F302" s="240" t="s">
        <v>286</v>
      </c>
      <c r="G302" s="238"/>
      <c r="H302" s="239" t="s">
        <v>40</v>
      </c>
      <c r="I302" s="241"/>
      <c r="J302" s="238"/>
      <c r="K302" s="238"/>
      <c r="L302" s="242"/>
      <c r="M302" s="243"/>
      <c r="N302" s="244"/>
      <c r="O302" s="244"/>
      <c r="P302" s="244"/>
      <c r="Q302" s="244"/>
      <c r="R302" s="244"/>
      <c r="S302" s="244"/>
      <c r="T302" s="245"/>
      <c r="U302" s="13"/>
      <c r="V302" s="13"/>
      <c r="W302" s="13"/>
      <c r="X302" s="13"/>
      <c r="Y302" s="13"/>
      <c r="Z302" s="13"/>
      <c r="AA302" s="13"/>
      <c r="AB302" s="13"/>
      <c r="AC302" s="13"/>
      <c r="AD302" s="13"/>
      <c r="AE302" s="13"/>
      <c r="AT302" s="246" t="s">
        <v>181</v>
      </c>
      <c r="AU302" s="246" t="s">
        <v>87</v>
      </c>
      <c r="AV302" s="13" t="s">
        <v>85</v>
      </c>
      <c r="AW302" s="13" t="s">
        <v>38</v>
      </c>
      <c r="AX302" s="13" t="s">
        <v>77</v>
      </c>
      <c r="AY302" s="246" t="s">
        <v>167</v>
      </c>
    </row>
    <row r="303" s="14" customFormat="1">
      <c r="A303" s="14"/>
      <c r="B303" s="247"/>
      <c r="C303" s="248"/>
      <c r="D303" s="232" t="s">
        <v>181</v>
      </c>
      <c r="E303" s="249" t="s">
        <v>40</v>
      </c>
      <c r="F303" s="250" t="s">
        <v>1367</v>
      </c>
      <c r="G303" s="248"/>
      <c r="H303" s="251">
        <v>0.51100000000000001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181</v>
      </c>
      <c r="AU303" s="257" t="s">
        <v>87</v>
      </c>
      <c r="AV303" s="14" t="s">
        <v>87</v>
      </c>
      <c r="AW303" s="14" t="s">
        <v>38</v>
      </c>
      <c r="AX303" s="14" t="s">
        <v>77</v>
      </c>
      <c r="AY303" s="257" t="s">
        <v>167</v>
      </c>
    </row>
    <row r="304" s="15" customFormat="1">
      <c r="A304" s="15"/>
      <c r="B304" s="258"/>
      <c r="C304" s="259"/>
      <c r="D304" s="232" t="s">
        <v>181</v>
      </c>
      <c r="E304" s="260" t="s">
        <v>40</v>
      </c>
      <c r="F304" s="261" t="s">
        <v>184</v>
      </c>
      <c r="G304" s="259"/>
      <c r="H304" s="262">
        <v>1.72</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181</v>
      </c>
      <c r="AU304" s="268" t="s">
        <v>87</v>
      </c>
      <c r="AV304" s="15" t="s">
        <v>175</v>
      </c>
      <c r="AW304" s="15" t="s">
        <v>38</v>
      </c>
      <c r="AX304" s="15" t="s">
        <v>85</v>
      </c>
      <c r="AY304" s="268" t="s">
        <v>167</v>
      </c>
    </row>
    <row r="305" s="2" customFormat="1" ht="24" customHeight="1">
      <c r="A305" s="39"/>
      <c r="B305" s="40"/>
      <c r="C305" s="219" t="s">
        <v>333</v>
      </c>
      <c r="D305" s="219" t="s">
        <v>170</v>
      </c>
      <c r="E305" s="220" t="s">
        <v>334</v>
      </c>
      <c r="F305" s="221" t="s">
        <v>335</v>
      </c>
      <c r="G305" s="222" t="s">
        <v>173</v>
      </c>
      <c r="H305" s="223">
        <v>2.25</v>
      </c>
      <c r="I305" s="224"/>
      <c r="J305" s="225">
        <f>ROUND(I305*H305,2)</f>
        <v>0</v>
      </c>
      <c r="K305" s="221" t="s">
        <v>174</v>
      </c>
      <c r="L305" s="45"/>
      <c r="M305" s="226" t="s">
        <v>40</v>
      </c>
      <c r="N305" s="227" t="s">
        <v>48</v>
      </c>
      <c r="O305" s="85"/>
      <c r="P305" s="228">
        <f>O305*H305</f>
        <v>0</v>
      </c>
      <c r="Q305" s="228">
        <v>0</v>
      </c>
      <c r="R305" s="228">
        <f>Q305*H305</f>
        <v>0</v>
      </c>
      <c r="S305" s="228">
        <v>0.057000000000000002</v>
      </c>
      <c r="T305" s="229">
        <f>S305*H305</f>
        <v>0.12825</v>
      </c>
      <c r="U305" s="39"/>
      <c r="V305" s="39"/>
      <c r="W305" s="39"/>
      <c r="X305" s="39"/>
      <c r="Y305" s="39"/>
      <c r="Z305" s="39"/>
      <c r="AA305" s="39"/>
      <c r="AB305" s="39"/>
      <c r="AC305" s="39"/>
      <c r="AD305" s="39"/>
      <c r="AE305" s="39"/>
      <c r="AR305" s="230" t="s">
        <v>175</v>
      </c>
      <c r="AT305" s="230" t="s">
        <v>170</v>
      </c>
      <c r="AU305" s="230" t="s">
        <v>87</v>
      </c>
      <c r="AY305" s="18" t="s">
        <v>167</v>
      </c>
      <c r="BE305" s="231">
        <f>IF(N305="základní",J305,0)</f>
        <v>0</v>
      </c>
      <c r="BF305" s="231">
        <f>IF(N305="snížená",J305,0)</f>
        <v>0</v>
      </c>
      <c r="BG305" s="231">
        <f>IF(N305="zákl. přenesená",J305,0)</f>
        <v>0</v>
      </c>
      <c r="BH305" s="231">
        <f>IF(N305="sníž. přenesená",J305,0)</f>
        <v>0</v>
      </c>
      <c r="BI305" s="231">
        <f>IF(N305="nulová",J305,0)</f>
        <v>0</v>
      </c>
      <c r="BJ305" s="18" t="s">
        <v>85</v>
      </c>
      <c r="BK305" s="231">
        <f>ROUND(I305*H305,2)</f>
        <v>0</v>
      </c>
      <c r="BL305" s="18" t="s">
        <v>175</v>
      </c>
      <c r="BM305" s="230" t="s">
        <v>336</v>
      </c>
    </row>
    <row r="306" s="2" customFormat="1">
      <c r="A306" s="39"/>
      <c r="B306" s="40"/>
      <c r="C306" s="41"/>
      <c r="D306" s="232" t="s">
        <v>177</v>
      </c>
      <c r="E306" s="41"/>
      <c r="F306" s="233" t="s">
        <v>337</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177</v>
      </c>
      <c r="AU306" s="18" t="s">
        <v>87</v>
      </c>
    </row>
    <row r="307" s="2" customFormat="1">
      <c r="A307" s="39"/>
      <c r="B307" s="40"/>
      <c r="C307" s="41"/>
      <c r="D307" s="232" t="s">
        <v>179</v>
      </c>
      <c r="E307" s="41"/>
      <c r="F307" s="236" t="s">
        <v>338</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179</v>
      </c>
      <c r="AU307" s="18" t="s">
        <v>87</v>
      </c>
    </row>
    <row r="308" s="13" customFormat="1">
      <c r="A308" s="13"/>
      <c r="B308" s="237"/>
      <c r="C308" s="238"/>
      <c r="D308" s="232" t="s">
        <v>181</v>
      </c>
      <c r="E308" s="239" t="s">
        <v>40</v>
      </c>
      <c r="F308" s="240" t="s">
        <v>206</v>
      </c>
      <c r="G308" s="238"/>
      <c r="H308" s="239" t="s">
        <v>40</v>
      </c>
      <c r="I308" s="241"/>
      <c r="J308" s="238"/>
      <c r="K308" s="238"/>
      <c r="L308" s="242"/>
      <c r="M308" s="243"/>
      <c r="N308" s="244"/>
      <c r="O308" s="244"/>
      <c r="P308" s="244"/>
      <c r="Q308" s="244"/>
      <c r="R308" s="244"/>
      <c r="S308" s="244"/>
      <c r="T308" s="245"/>
      <c r="U308" s="13"/>
      <c r="V308" s="13"/>
      <c r="W308" s="13"/>
      <c r="X308" s="13"/>
      <c r="Y308" s="13"/>
      <c r="Z308" s="13"/>
      <c r="AA308" s="13"/>
      <c r="AB308" s="13"/>
      <c r="AC308" s="13"/>
      <c r="AD308" s="13"/>
      <c r="AE308" s="13"/>
      <c r="AT308" s="246" t="s">
        <v>181</v>
      </c>
      <c r="AU308" s="246" t="s">
        <v>87</v>
      </c>
      <c r="AV308" s="13" t="s">
        <v>85</v>
      </c>
      <c r="AW308" s="13" t="s">
        <v>38</v>
      </c>
      <c r="AX308" s="13" t="s">
        <v>77</v>
      </c>
      <c r="AY308" s="246" t="s">
        <v>167</v>
      </c>
    </row>
    <row r="309" s="14" customFormat="1">
      <c r="A309" s="14"/>
      <c r="B309" s="247"/>
      <c r="C309" s="248"/>
      <c r="D309" s="232" t="s">
        <v>181</v>
      </c>
      <c r="E309" s="249" t="s">
        <v>40</v>
      </c>
      <c r="F309" s="250" t="s">
        <v>1317</v>
      </c>
      <c r="G309" s="248"/>
      <c r="H309" s="251">
        <v>2.25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181</v>
      </c>
      <c r="AU309" s="257" t="s">
        <v>87</v>
      </c>
      <c r="AV309" s="14" t="s">
        <v>87</v>
      </c>
      <c r="AW309" s="14" t="s">
        <v>38</v>
      </c>
      <c r="AX309" s="14" t="s">
        <v>77</v>
      </c>
      <c r="AY309" s="257" t="s">
        <v>167</v>
      </c>
    </row>
    <row r="310" s="15" customFormat="1">
      <c r="A310" s="15"/>
      <c r="B310" s="258"/>
      <c r="C310" s="259"/>
      <c r="D310" s="232" t="s">
        <v>181</v>
      </c>
      <c r="E310" s="260" t="s">
        <v>40</v>
      </c>
      <c r="F310" s="261" t="s">
        <v>184</v>
      </c>
      <c r="G310" s="259"/>
      <c r="H310" s="262">
        <v>2.25</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181</v>
      </c>
      <c r="AU310" s="268" t="s">
        <v>87</v>
      </c>
      <c r="AV310" s="15" t="s">
        <v>175</v>
      </c>
      <c r="AW310" s="15" t="s">
        <v>38</v>
      </c>
      <c r="AX310" s="15" t="s">
        <v>85</v>
      </c>
      <c r="AY310" s="268" t="s">
        <v>167</v>
      </c>
    </row>
    <row r="311" s="2" customFormat="1" ht="16.5" customHeight="1">
      <c r="A311" s="39"/>
      <c r="B311" s="40"/>
      <c r="C311" s="219" t="s">
        <v>339</v>
      </c>
      <c r="D311" s="219" t="s">
        <v>170</v>
      </c>
      <c r="E311" s="220" t="s">
        <v>340</v>
      </c>
      <c r="F311" s="221" t="s">
        <v>341</v>
      </c>
      <c r="G311" s="222" t="s">
        <v>173</v>
      </c>
      <c r="H311" s="223">
        <v>0.80300000000000005</v>
      </c>
      <c r="I311" s="224"/>
      <c r="J311" s="225">
        <f>ROUND(I311*H311,2)</f>
        <v>0</v>
      </c>
      <c r="K311" s="221" t="s">
        <v>174</v>
      </c>
      <c r="L311" s="45"/>
      <c r="M311" s="226" t="s">
        <v>40</v>
      </c>
      <c r="N311" s="227" t="s">
        <v>48</v>
      </c>
      <c r="O311" s="85"/>
      <c r="P311" s="228">
        <f>O311*H311</f>
        <v>0</v>
      </c>
      <c r="Q311" s="228">
        <v>0</v>
      </c>
      <c r="R311" s="228">
        <f>Q311*H311</f>
        <v>0</v>
      </c>
      <c r="S311" s="228">
        <v>0.066000000000000003</v>
      </c>
      <c r="T311" s="229">
        <f>S311*H311</f>
        <v>0.052998000000000003</v>
      </c>
      <c r="U311" s="39"/>
      <c r="V311" s="39"/>
      <c r="W311" s="39"/>
      <c r="X311" s="39"/>
      <c r="Y311" s="39"/>
      <c r="Z311" s="39"/>
      <c r="AA311" s="39"/>
      <c r="AB311" s="39"/>
      <c r="AC311" s="39"/>
      <c r="AD311" s="39"/>
      <c r="AE311" s="39"/>
      <c r="AR311" s="230" t="s">
        <v>175</v>
      </c>
      <c r="AT311" s="230" t="s">
        <v>170</v>
      </c>
      <c r="AU311" s="230" t="s">
        <v>87</v>
      </c>
      <c r="AY311" s="18" t="s">
        <v>167</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175</v>
      </c>
      <c r="BM311" s="230" t="s">
        <v>342</v>
      </c>
    </row>
    <row r="312" s="2" customFormat="1">
      <c r="A312" s="39"/>
      <c r="B312" s="40"/>
      <c r="C312" s="41"/>
      <c r="D312" s="232" t="s">
        <v>177</v>
      </c>
      <c r="E312" s="41"/>
      <c r="F312" s="233" t="s">
        <v>343</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177</v>
      </c>
      <c r="AU312" s="18" t="s">
        <v>87</v>
      </c>
    </row>
    <row r="313" s="14" customFormat="1">
      <c r="A313" s="14"/>
      <c r="B313" s="247"/>
      <c r="C313" s="248"/>
      <c r="D313" s="232" t="s">
        <v>181</v>
      </c>
      <c r="E313" s="249" t="s">
        <v>40</v>
      </c>
      <c r="F313" s="250" t="s">
        <v>344</v>
      </c>
      <c r="G313" s="248"/>
      <c r="H313" s="251">
        <v>0.80300000000000005</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181</v>
      </c>
      <c r="AU313" s="257" t="s">
        <v>87</v>
      </c>
      <c r="AV313" s="14" t="s">
        <v>87</v>
      </c>
      <c r="AW313" s="14" t="s">
        <v>38</v>
      </c>
      <c r="AX313" s="14" t="s">
        <v>77</v>
      </c>
      <c r="AY313" s="257" t="s">
        <v>167</v>
      </c>
    </row>
    <row r="314" s="15" customFormat="1">
      <c r="A314" s="15"/>
      <c r="B314" s="258"/>
      <c r="C314" s="259"/>
      <c r="D314" s="232" t="s">
        <v>181</v>
      </c>
      <c r="E314" s="260" t="s">
        <v>40</v>
      </c>
      <c r="F314" s="261" t="s">
        <v>184</v>
      </c>
      <c r="G314" s="259"/>
      <c r="H314" s="262">
        <v>0.80300000000000005</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181</v>
      </c>
      <c r="AU314" s="268" t="s">
        <v>87</v>
      </c>
      <c r="AV314" s="15" t="s">
        <v>175</v>
      </c>
      <c r="AW314" s="15" t="s">
        <v>38</v>
      </c>
      <c r="AX314" s="15" t="s">
        <v>85</v>
      </c>
      <c r="AY314" s="268" t="s">
        <v>167</v>
      </c>
    </row>
    <row r="315" s="2" customFormat="1" ht="24" customHeight="1">
      <c r="A315" s="39"/>
      <c r="B315" s="40"/>
      <c r="C315" s="219" t="s">
        <v>345</v>
      </c>
      <c r="D315" s="219" t="s">
        <v>170</v>
      </c>
      <c r="E315" s="220" t="s">
        <v>346</v>
      </c>
      <c r="F315" s="221" t="s">
        <v>347</v>
      </c>
      <c r="G315" s="222" t="s">
        <v>173</v>
      </c>
      <c r="H315" s="223">
        <v>4.0499999999999998</v>
      </c>
      <c r="I315" s="224"/>
      <c r="J315" s="225">
        <f>ROUND(I315*H315,2)</f>
        <v>0</v>
      </c>
      <c r="K315" s="221" t="s">
        <v>174</v>
      </c>
      <c r="L315" s="45"/>
      <c r="M315" s="226" t="s">
        <v>40</v>
      </c>
      <c r="N315" s="227" t="s">
        <v>48</v>
      </c>
      <c r="O315" s="85"/>
      <c r="P315" s="228">
        <f>O315*H315</f>
        <v>0</v>
      </c>
      <c r="Q315" s="228">
        <v>0</v>
      </c>
      <c r="R315" s="228">
        <f>Q315*H315</f>
        <v>0</v>
      </c>
      <c r="S315" s="228">
        <v>0.037999999999999999</v>
      </c>
      <c r="T315" s="229">
        <f>S315*H315</f>
        <v>0.15389999999999998</v>
      </c>
      <c r="U315" s="39"/>
      <c r="V315" s="39"/>
      <c r="W315" s="39"/>
      <c r="X315" s="39"/>
      <c r="Y315" s="39"/>
      <c r="Z315" s="39"/>
      <c r="AA315" s="39"/>
      <c r="AB315" s="39"/>
      <c r="AC315" s="39"/>
      <c r="AD315" s="39"/>
      <c r="AE315" s="39"/>
      <c r="AR315" s="230" t="s">
        <v>175</v>
      </c>
      <c r="AT315" s="230" t="s">
        <v>170</v>
      </c>
      <c r="AU315" s="230" t="s">
        <v>87</v>
      </c>
      <c r="AY315" s="18" t="s">
        <v>167</v>
      </c>
      <c r="BE315" s="231">
        <f>IF(N315="základní",J315,0)</f>
        <v>0</v>
      </c>
      <c r="BF315" s="231">
        <f>IF(N315="snížená",J315,0)</f>
        <v>0</v>
      </c>
      <c r="BG315" s="231">
        <f>IF(N315="zákl. přenesená",J315,0)</f>
        <v>0</v>
      </c>
      <c r="BH315" s="231">
        <f>IF(N315="sníž. přenesená",J315,0)</f>
        <v>0</v>
      </c>
      <c r="BI315" s="231">
        <f>IF(N315="nulová",J315,0)</f>
        <v>0</v>
      </c>
      <c r="BJ315" s="18" t="s">
        <v>85</v>
      </c>
      <c r="BK315" s="231">
        <f>ROUND(I315*H315,2)</f>
        <v>0</v>
      </c>
      <c r="BL315" s="18" t="s">
        <v>175</v>
      </c>
      <c r="BM315" s="230" t="s">
        <v>348</v>
      </c>
    </row>
    <row r="316" s="2" customFormat="1">
      <c r="A316" s="39"/>
      <c r="B316" s="40"/>
      <c r="C316" s="41"/>
      <c r="D316" s="232" t="s">
        <v>177</v>
      </c>
      <c r="E316" s="41"/>
      <c r="F316" s="233" t="s">
        <v>349</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177</v>
      </c>
      <c r="AU316" s="18" t="s">
        <v>87</v>
      </c>
    </row>
    <row r="317" s="2" customFormat="1">
      <c r="A317" s="39"/>
      <c r="B317" s="40"/>
      <c r="C317" s="41"/>
      <c r="D317" s="232" t="s">
        <v>179</v>
      </c>
      <c r="E317" s="41"/>
      <c r="F317" s="236" t="s">
        <v>350</v>
      </c>
      <c r="G317" s="41"/>
      <c r="H317" s="41"/>
      <c r="I317" s="137"/>
      <c r="J317" s="41"/>
      <c r="K317" s="41"/>
      <c r="L317" s="45"/>
      <c r="M317" s="234"/>
      <c r="N317" s="235"/>
      <c r="O317" s="85"/>
      <c r="P317" s="85"/>
      <c r="Q317" s="85"/>
      <c r="R317" s="85"/>
      <c r="S317" s="85"/>
      <c r="T317" s="86"/>
      <c r="U317" s="39"/>
      <c r="V317" s="39"/>
      <c r="W317" s="39"/>
      <c r="X317" s="39"/>
      <c r="Y317" s="39"/>
      <c r="Z317" s="39"/>
      <c r="AA317" s="39"/>
      <c r="AB317" s="39"/>
      <c r="AC317" s="39"/>
      <c r="AD317" s="39"/>
      <c r="AE317" s="39"/>
      <c r="AT317" s="18" t="s">
        <v>179</v>
      </c>
      <c r="AU317" s="18" t="s">
        <v>87</v>
      </c>
    </row>
    <row r="318" s="14" customFormat="1">
      <c r="A318" s="14"/>
      <c r="B318" s="247"/>
      <c r="C318" s="248"/>
      <c r="D318" s="232" t="s">
        <v>181</v>
      </c>
      <c r="E318" s="249" t="s">
        <v>40</v>
      </c>
      <c r="F318" s="250" t="s">
        <v>268</v>
      </c>
      <c r="G318" s="248"/>
      <c r="H318" s="251">
        <v>4.0499999999999998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181</v>
      </c>
      <c r="AU318" s="257" t="s">
        <v>87</v>
      </c>
      <c r="AV318" s="14" t="s">
        <v>87</v>
      </c>
      <c r="AW318" s="14" t="s">
        <v>38</v>
      </c>
      <c r="AX318" s="14" t="s">
        <v>77</v>
      </c>
      <c r="AY318" s="257" t="s">
        <v>167</v>
      </c>
    </row>
    <row r="319" s="15" customFormat="1">
      <c r="A319" s="15"/>
      <c r="B319" s="258"/>
      <c r="C319" s="259"/>
      <c r="D319" s="232" t="s">
        <v>181</v>
      </c>
      <c r="E319" s="260" t="s">
        <v>40</v>
      </c>
      <c r="F319" s="261" t="s">
        <v>184</v>
      </c>
      <c r="G319" s="259"/>
      <c r="H319" s="262">
        <v>4.0499999999999998</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181</v>
      </c>
      <c r="AU319" s="268" t="s">
        <v>87</v>
      </c>
      <c r="AV319" s="15" t="s">
        <v>175</v>
      </c>
      <c r="AW319" s="15" t="s">
        <v>38</v>
      </c>
      <c r="AX319" s="15" t="s">
        <v>85</v>
      </c>
      <c r="AY319" s="268" t="s">
        <v>167</v>
      </c>
    </row>
    <row r="320" s="2" customFormat="1" ht="16.5" customHeight="1">
      <c r="A320" s="39"/>
      <c r="B320" s="40"/>
      <c r="C320" s="219" t="s">
        <v>351</v>
      </c>
      <c r="D320" s="219" t="s">
        <v>170</v>
      </c>
      <c r="E320" s="220" t="s">
        <v>352</v>
      </c>
      <c r="F320" s="221" t="s">
        <v>353</v>
      </c>
      <c r="G320" s="222" t="s">
        <v>173</v>
      </c>
      <c r="H320" s="223">
        <v>6.1070000000000002</v>
      </c>
      <c r="I320" s="224"/>
      <c r="J320" s="225">
        <f>ROUND(I320*H320,2)</f>
        <v>0</v>
      </c>
      <c r="K320" s="221" t="s">
        <v>174</v>
      </c>
      <c r="L320" s="45"/>
      <c r="M320" s="226" t="s">
        <v>40</v>
      </c>
      <c r="N320" s="227" t="s">
        <v>48</v>
      </c>
      <c r="O320" s="85"/>
      <c r="P320" s="228">
        <f>O320*H320</f>
        <v>0</v>
      </c>
      <c r="Q320" s="228">
        <v>0</v>
      </c>
      <c r="R320" s="228">
        <f>Q320*H320</f>
        <v>0</v>
      </c>
      <c r="S320" s="228">
        <v>0.075999999999999998</v>
      </c>
      <c r="T320" s="229">
        <f>S320*H320</f>
        <v>0.46413199999999999</v>
      </c>
      <c r="U320" s="39"/>
      <c r="V320" s="39"/>
      <c r="W320" s="39"/>
      <c r="X320" s="39"/>
      <c r="Y320" s="39"/>
      <c r="Z320" s="39"/>
      <c r="AA320" s="39"/>
      <c r="AB320" s="39"/>
      <c r="AC320" s="39"/>
      <c r="AD320" s="39"/>
      <c r="AE320" s="39"/>
      <c r="AR320" s="230" t="s">
        <v>175</v>
      </c>
      <c r="AT320" s="230" t="s">
        <v>170</v>
      </c>
      <c r="AU320" s="230" t="s">
        <v>87</v>
      </c>
      <c r="AY320" s="18" t="s">
        <v>167</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175</v>
      </c>
      <c r="BM320" s="230" t="s">
        <v>354</v>
      </c>
    </row>
    <row r="321" s="2" customFormat="1">
      <c r="A321" s="39"/>
      <c r="B321" s="40"/>
      <c r="C321" s="41"/>
      <c r="D321" s="232" t="s">
        <v>177</v>
      </c>
      <c r="E321" s="41"/>
      <c r="F321" s="233" t="s">
        <v>355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177</v>
      </c>
      <c r="AU321" s="18" t="s">
        <v>87</v>
      </c>
    </row>
    <row r="322" s="2" customFormat="1">
      <c r="A322" s="39"/>
      <c r="B322" s="40"/>
      <c r="C322" s="41"/>
      <c r="D322" s="232" t="s">
        <v>179</v>
      </c>
      <c r="E322" s="41"/>
      <c r="F322" s="236" t="s">
        <v>356</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179</v>
      </c>
      <c r="AU322" s="18" t="s">
        <v>87</v>
      </c>
    </row>
    <row r="323" s="14" customFormat="1">
      <c r="A323" s="14"/>
      <c r="B323" s="247"/>
      <c r="C323" s="248"/>
      <c r="D323" s="232" t="s">
        <v>181</v>
      </c>
      <c r="E323" s="249" t="s">
        <v>40</v>
      </c>
      <c r="F323" s="250" t="s">
        <v>357</v>
      </c>
      <c r="G323" s="248"/>
      <c r="H323" s="251">
        <v>4.7279999999999998</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181</v>
      </c>
      <c r="AU323" s="257" t="s">
        <v>87</v>
      </c>
      <c r="AV323" s="14" t="s">
        <v>87</v>
      </c>
      <c r="AW323" s="14" t="s">
        <v>38</v>
      </c>
      <c r="AX323" s="14" t="s">
        <v>77</v>
      </c>
      <c r="AY323" s="257" t="s">
        <v>167</v>
      </c>
    </row>
    <row r="324" s="14" customFormat="1">
      <c r="A324" s="14"/>
      <c r="B324" s="247"/>
      <c r="C324" s="248"/>
      <c r="D324" s="232" t="s">
        <v>181</v>
      </c>
      <c r="E324" s="249" t="s">
        <v>40</v>
      </c>
      <c r="F324" s="250" t="s">
        <v>358</v>
      </c>
      <c r="G324" s="248"/>
      <c r="H324" s="251">
        <v>1.379</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181</v>
      </c>
      <c r="AU324" s="257" t="s">
        <v>87</v>
      </c>
      <c r="AV324" s="14" t="s">
        <v>87</v>
      </c>
      <c r="AW324" s="14" t="s">
        <v>38</v>
      </c>
      <c r="AX324" s="14" t="s">
        <v>77</v>
      </c>
      <c r="AY324" s="257" t="s">
        <v>167</v>
      </c>
    </row>
    <row r="325" s="15" customFormat="1">
      <c r="A325" s="15"/>
      <c r="B325" s="258"/>
      <c r="C325" s="259"/>
      <c r="D325" s="232" t="s">
        <v>181</v>
      </c>
      <c r="E325" s="260" t="s">
        <v>40</v>
      </c>
      <c r="F325" s="261" t="s">
        <v>184</v>
      </c>
      <c r="G325" s="259"/>
      <c r="H325" s="262">
        <v>6.1070000000000002</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181</v>
      </c>
      <c r="AU325" s="268" t="s">
        <v>87</v>
      </c>
      <c r="AV325" s="15" t="s">
        <v>175</v>
      </c>
      <c r="AW325" s="15" t="s">
        <v>38</v>
      </c>
      <c r="AX325" s="15" t="s">
        <v>85</v>
      </c>
      <c r="AY325" s="268" t="s">
        <v>167</v>
      </c>
    </row>
    <row r="326" s="2" customFormat="1" ht="24" customHeight="1">
      <c r="A326" s="39"/>
      <c r="B326" s="40"/>
      <c r="C326" s="219" t="s">
        <v>359</v>
      </c>
      <c r="D326" s="219" t="s">
        <v>170</v>
      </c>
      <c r="E326" s="220" t="s">
        <v>360</v>
      </c>
      <c r="F326" s="221" t="s">
        <v>361</v>
      </c>
      <c r="G326" s="222" t="s">
        <v>187</v>
      </c>
      <c r="H326" s="223">
        <v>154.12000000000001</v>
      </c>
      <c r="I326" s="224"/>
      <c r="J326" s="225">
        <f>ROUND(I326*H326,2)</f>
        <v>0</v>
      </c>
      <c r="K326" s="221" t="s">
        <v>174</v>
      </c>
      <c r="L326" s="45"/>
      <c r="M326" s="226" t="s">
        <v>40</v>
      </c>
      <c r="N326" s="227" t="s">
        <v>48</v>
      </c>
      <c r="O326" s="85"/>
      <c r="P326" s="228">
        <f>O326*H326</f>
        <v>0</v>
      </c>
      <c r="Q326" s="228">
        <v>0</v>
      </c>
      <c r="R326" s="228">
        <f>Q326*H326</f>
        <v>0</v>
      </c>
      <c r="S326" s="228">
        <v>0.0060000000000000001</v>
      </c>
      <c r="T326" s="229">
        <f>S326*H326</f>
        <v>0.9247200000000001</v>
      </c>
      <c r="U326" s="39"/>
      <c r="V326" s="39"/>
      <c r="W326" s="39"/>
      <c r="X326" s="39"/>
      <c r="Y326" s="39"/>
      <c r="Z326" s="39"/>
      <c r="AA326" s="39"/>
      <c r="AB326" s="39"/>
      <c r="AC326" s="39"/>
      <c r="AD326" s="39"/>
      <c r="AE326" s="39"/>
      <c r="AR326" s="230" t="s">
        <v>175</v>
      </c>
      <c r="AT326" s="230" t="s">
        <v>170</v>
      </c>
      <c r="AU326" s="230" t="s">
        <v>87</v>
      </c>
      <c r="AY326" s="18" t="s">
        <v>167</v>
      </c>
      <c r="BE326" s="231">
        <f>IF(N326="základní",J326,0)</f>
        <v>0</v>
      </c>
      <c r="BF326" s="231">
        <f>IF(N326="snížená",J326,0)</f>
        <v>0</v>
      </c>
      <c r="BG326" s="231">
        <f>IF(N326="zákl. přenesená",J326,0)</f>
        <v>0</v>
      </c>
      <c r="BH326" s="231">
        <f>IF(N326="sníž. přenesená",J326,0)</f>
        <v>0</v>
      </c>
      <c r="BI326" s="231">
        <f>IF(N326="nulová",J326,0)</f>
        <v>0</v>
      </c>
      <c r="BJ326" s="18" t="s">
        <v>85</v>
      </c>
      <c r="BK326" s="231">
        <f>ROUND(I326*H326,2)</f>
        <v>0</v>
      </c>
      <c r="BL326" s="18" t="s">
        <v>175</v>
      </c>
      <c r="BM326" s="230" t="s">
        <v>362</v>
      </c>
    </row>
    <row r="327" s="2" customFormat="1">
      <c r="A327" s="39"/>
      <c r="B327" s="40"/>
      <c r="C327" s="41"/>
      <c r="D327" s="232" t="s">
        <v>177</v>
      </c>
      <c r="E327" s="41"/>
      <c r="F327" s="233" t="s">
        <v>363</v>
      </c>
      <c r="G327" s="41"/>
      <c r="H327" s="41"/>
      <c r="I327" s="137"/>
      <c r="J327" s="41"/>
      <c r="K327" s="41"/>
      <c r="L327" s="45"/>
      <c r="M327" s="234"/>
      <c r="N327" s="235"/>
      <c r="O327" s="85"/>
      <c r="P327" s="85"/>
      <c r="Q327" s="85"/>
      <c r="R327" s="85"/>
      <c r="S327" s="85"/>
      <c r="T327" s="86"/>
      <c r="U327" s="39"/>
      <c r="V327" s="39"/>
      <c r="W327" s="39"/>
      <c r="X327" s="39"/>
      <c r="Y327" s="39"/>
      <c r="Z327" s="39"/>
      <c r="AA327" s="39"/>
      <c r="AB327" s="39"/>
      <c r="AC327" s="39"/>
      <c r="AD327" s="39"/>
      <c r="AE327" s="39"/>
      <c r="AT327" s="18" t="s">
        <v>177</v>
      </c>
      <c r="AU327" s="18" t="s">
        <v>87</v>
      </c>
    </row>
    <row r="328" s="13" customFormat="1">
      <c r="A328" s="13"/>
      <c r="B328" s="237"/>
      <c r="C328" s="238"/>
      <c r="D328" s="232" t="s">
        <v>181</v>
      </c>
      <c r="E328" s="239" t="s">
        <v>40</v>
      </c>
      <c r="F328" s="240" t="s">
        <v>223</v>
      </c>
      <c r="G328" s="238"/>
      <c r="H328" s="239" t="s">
        <v>40</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181</v>
      </c>
      <c r="AU328" s="246" t="s">
        <v>87</v>
      </c>
      <c r="AV328" s="13" t="s">
        <v>85</v>
      </c>
      <c r="AW328" s="13" t="s">
        <v>38</v>
      </c>
      <c r="AX328" s="13" t="s">
        <v>77</v>
      </c>
      <c r="AY328" s="246" t="s">
        <v>167</v>
      </c>
    </row>
    <row r="329" s="14" customFormat="1">
      <c r="A329" s="14"/>
      <c r="B329" s="247"/>
      <c r="C329" s="248"/>
      <c r="D329" s="232" t="s">
        <v>181</v>
      </c>
      <c r="E329" s="249" t="s">
        <v>40</v>
      </c>
      <c r="F329" s="250" t="s">
        <v>364</v>
      </c>
      <c r="G329" s="248"/>
      <c r="H329" s="251">
        <v>5.5999999999999996</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181</v>
      </c>
      <c r="AU329" s="257" t="s">
        <v>87</v>
      </c>
      <c r="AV329" s="14" t="s">
        <v>87</v>
      </c>
      <c r="AW329" s="14" t="s">
        <v>38</v>
      </c>
      <c r="AX329" s="14" t="s">
        <v>77</v>
      </c>
      <c r="AY329" s="257" t="s">
        <v>167</v>
      </c>
    </row>
    <row r="330" s="13" customFormat="1">
      <c r="A330" s="13"/>
      <c r="B330" s="237"/>
      <c r="C330" s="238"/>
      <c r="D330" s="232" t="s">
        <v>181</v>
      </c>
      <c r="E330" s="239" t="s">
        <v>40</v>
      </c>
      <c r="F330" s="240" t="s">
        <v>225</v>
      </c>
      <c r="G330" s="238"/>
      <c r="H330" s="239" t="s">
        <v>40</v>
      </c>
      <c r="I330" s="241"/>
      <c r="J330" s="238"/>
      <c r="K330" s="238"/>
      <c r="L330" s="242"/>
      <c r="M330" s="243"/>
      <c r="N330" s="244"/>
      <c r="O330" s="244"/>
      <c r="P330" s="244"/>
      <c r="Q330" s="244"/>
      <c r="R330" s="244"/>
      <c r="S330" s="244"/>
      <c r="T330" s="245"/>
      <c r="U330" s="13"/>
      <c r="V330" s="13"/>
      <c r="W330" s="13"/>
      <c r="X330" s="13"/>
      <c r="Y330" s="13"/>
      <c r="Z330" s="13"/>
      <c r="AA330" s="13"/>
      <c r="AB330" s="13"/>
      <c r="AC330" s="13"/>
      <c r="AD330" s="13"/>
      <c r="AE330" s="13"/>
      <c r="AT330" s="246" t="s">
        <v>181</v>
      </c>
      <c r="AU330" s="246" t="s">
        <v>87</v>
      </c>
      <c r="AV330" s="13" t="s">
        <v>85</v>
      </c>
      <c r="AW330" s="13" t="s">
        <v>38</v>
      </c>
      <c r="AX330" s="13" t="s">
        <v>77</v>
      </c>
      <c r="AY330" s="246" t="s">
        <v>167</v>
      </c>
    </row>
    <row r="331" s="14" customFormat="1">
      <c r="A331" s="14"/>
      <c r="B331" s="247"/>
      <c r="C331" s="248"/>
      <c r="D331" s="232" t="s">
        <v>181</v>
      </c>
      <c r="E331" s="249" t="s">
        <v>40</v>
      </c>
      <c r="F331" s="250" t="s">
        <v>365</v>
      </c>
      <c r="G331" s="248"/>
      <c r="H331" s="251">
        <v>2.7999999999999998</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181</v>
      </c>
      <c r="AU331" s="257" t="s">
        <v>87</v>
      </c>
      <c r="AV331" s="14" t="s">
        <v>87</v>
      </c>
      <c r="AW331" s="14" t="s">
        <v>38</v>
      </c>
      <c r="AX331" s="14" t="s">
        <v>77</v>
      </c>
      <c r="AY331" s="257" t="s">
        <v>167</v>
      </c>
    </row>
    <row r="332" s="13" customFormat="1">
      <c r="A332" s="13"/>
      <c r="B332" s="237"/>
      <c r="C332" s="238"/>
      <c r="D332" s="232" t="s">
        <v>181</v>
      </c>
      <c r="E332" s="239" t="s">
        <v>40</v>
      </c>
      <c r="F332" s="240" t="s">
        <v>227</v>
      </c>
      <c r="G332" s="238"/>
      <c r="H332" s="239" t="s">
        <v>40</v>
      </c>
      <c r="I332" s="241"/>
      <c r="J332" s="238"/>
      <c r="K332" s="238"/>
      <c r="L332" s="242"/>
      <c r="M332" s="243"/>
      <c r="N332" s="244"/>
      <c r="O332" s="244"/>
      <c r="P332" s="244"/>
      <c r="Q332" s="244"/>
      <c r="R332" s="244"/>
      <c r="S332" s="244"/>
      <c r="T332" s="245"/>
      <c r="U332" s="13"/>
      <c r="V332" s="13"/>
      <c r="W332" s="13"/>
      <c r="X332" s="13"/>
      <c r="Y332" s="13"/>
      <c r="Z332" s="13"/>
      <c r="AA332" s="13"/>
      <c r="AB332" s="13"/>
      <c r="AC332" s="13"/>
      <c r="AD332" s="13"/>
      <c r="AE332" s="13"/>
      <c r="AT332" s="246" t="s">
        <v>181</v>
      </c>
      <c r="AU332" s="246" t="s">
        <v>87</v>
      </c>
      <c r="AV332" s="13" t="s">
        <v>85</v>
      </c>
      <c r="AW332" s="13" t="s">
        <v>38</v>
      </c>
      <c r="AX332" s="13" t="s">
        <v>77</v>
      </c>
      <c r="AY332" s="246" t="s">
        <v>167</v>
      </c>
    </row>
    <row r="333" s="14" customFormat="1">
      <c r="A333" s="14"/>
      <c r="B333" s="247"/>
      <c r="C333" s="248"/>
      <c r="D333" s="232" t="s">
        <v>181</v>
      </c>
      <c r="E333" s="249" t="s">
        <v>40</v>
      </c>
      <c r="F333" s="250" t="s">
        <v>366</v>
      </c>
      <c r="G333" s="248"/>
      <c r="H333" s="251">
        <v>145.72</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181</v>
      </c>
      <c r="AU333" s="257" t="s">
        <v>87</v>
      </c>
      <c r="AV333" s="14" t="s">
        <v>87</v>
      </c>
      <c r="AW333" s="14" t="s">
        <v>38</v>
      </c>
      <c r="AX333" s="14" t="s">
        <v>77</v>
      </c>
      <c r="AY333" s="257" t="s">
        <v>167</v>
      </c>
    </row>
    <row r="334" s="15" customFormat="1">
      <c r="A334" s="15"/>
      <c r="B334" s="258"/>
      <c r="C334" s="259"/>
      <c r="D334" s="232" t="s">
        <v>181</v>
      </c>
      <c r="E334" s="260" t="s">
        <v>40</v>
      </c>
      <c r="F334" s="261" t="s">
        <v>184</v>
      </c>
      <c r="G334" s="259"/>
      <c r="H334" s="262">
        <v>154.12000000000001</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181</v>
      </c>
      <c r="AU334" s="268" t="s">
        <v>87</v>
      </c>
      <c r="AV334" s="15" t="s">
        <v>175</v>
      </c>
      <c r="AW334" s="15" t="s">
        <v>38</v>
      </c>
      <c r="AX334" s="15" t="s">
        <v>85</v>
      </c>
      <c r="AY334" s="268" t="s">
        <v>167</v>
      </c>
    </row>
    <row r="335" s="2" customFormat="1" ht="24" customHeight="1">
      <c r="A335" s="39"/>
      <c r="B335" s="40"/>
      <c r="C335" s="219" t="s">
        <v>367</v>
      </c>
      <c r="D335" s="219" t="s">
        <v>170</v>
      </c>
      <c r="E335" s="220" t="s">
        <v>368</v>
      </c>
      <c r="F335" s="221" t="s">
        <v>369</v>
      </c>
      <c r="G335" s="222" t="s">
        <v>173</v>
      </c>
      <c r="H335" s="223">
        <v>28.395</v>
      </c>
      <c r="I335" s="224"/>
      <c r="J335" s="225">
        <f>ROUND(I335*H335,2)</f>
        <v>0</v>
      </c>
      <c r="K335" s="221" t="s">
        <v>174</v>
      </c>
      <c r="L335" s="45"/>
      <c r="M335" s="226" t="s">
        <v>40</v>
      </c>
      <c r="N335" s="227" t="s">
        <v>48</v>
      </c>
      <c r="O335" s="85"/>
      <c r="P335" s="228">
        <f>O335*H335</f>
        <v>0</v>
      </c>
      <c r="Q335" s="228">
        <v>0</v>
      </c>
      <c r="R335" s="228">
        <f>Q335*H335</f>
        <v>0</v>
      </c>
      <c r="S335" s="228">
        <v>0.050000000000000003</v>
      </c>
      <c r="T335" s="229">
        <f>S335*H335</f>
        <v>1.4197500000000001</v>
      </c>
      <c r="U335" s="39"/>
      <c r="V335" s="39"/>
      <c r="W335" s="39"/>
      <c r="X335" s="39"/>
      <c r="Y335" s="39"/>
      <c r="Z335" s="39"/>
      <c r="AA335" s="39"/>
      <c r="AB335" s="39"/>
      <c r="AC335" s="39"/>
      <c r="AD335" s="39"/>
      <c r="AE335" s="39"/>
      <c r="AR335" s="230" t="s">
        <v>175</v>
      </c>
      <c r="AT335" s="230" t="s">
        <v>170</v>
      </c>
      <c r="AU335" s="230" t="s">
        <v>87</v>
      </c>
      <c r="AY335" s="18" t="s">
        <v>167</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175</v>
      </c>
      <c r="BM335" s="230" t="s">
        <v>370</v>
      </c>
    </row>
    <row r="336" s="2" customFormat="1">
      <c r="A336" s="39"/>
      <c r="B336" s="40"/>
      <c r="C336" s="41"/>
      <c r="D336" s="232" t="s">
        <v>177</v>
      </c>
      <c r="E336" s="41"/>
      <c r="F336" s="233" t="s">
        <v>371</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177</v>
      </c>
      <c r="AU336" s="18" t="s">
        <v>87</v>
      </c>
    </row>
    <row r="337" s="2" customFormat="1">
      <c r="A337" s="39"/>
      <c r="B337" s="40"/>
      <c r="C337" s="41"/>
      <c r="D337" s="232" t="s">
        <v>179</v>
      </c>
      <c r="E337" s="41"/>
      <c r="F337" s="236" t="s">
        <v>372</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179</v>
      </c>
      <c r="AU337" s="18" t="s">
        <v>87</v>
      </c>
    </row>
    <row r="338" s="13" customFormat="1">
      <c r="A338" s="13"/>
      <c r="B338" s="237"/>
      <c r="C338" s="238"/>
      <c r="D338" s="232" t="s">
        <v>181</v>
      </c>
      <c r="E338" s="239" t="s">
        <v>40</v>
      </c>
      <c r="F338" s="240" t="s">
        <v>203</v>
      </c>
      <c r="G338" s="238"/>
      <c r="H338" s="239" t="s">
        <v>40</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181</v>
      </c>
      <c r="AU338" s="246" t="s">
        <v>87</v>
      </c>
      <c r="AV338" s="13" t="s">
        <v>85</v>
      </c>
      <c r="AW338" s="13" t="s">
        <v>38</v>
      </c>
      <c r="AX338" s="13" t="s">
        <v>77</v>
      </c>
      <c r="AY338" s="246" t="s">
        <v>167</v>
      </c>
    </row>
    <row r="339" s="14" customFormat="1">
      <c r="A339" s="14"/>
      <c r="B339" s="247"/>
      <c r="C339" s="248"/>
      <c r="D339" s="232" t="s">
        <v>181</v>
      </c>
      <c r="E339" s="249" t="s">
        <v>40</v>
      </c>
      <c r="F339" s="250" t="s">
        <v>373</v>
      </c>
      <c r="G339" s="248"/>
      <c r="H339" s="251">
        <v>2.403</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181</v>
      </c>
      <c r="AU339" s="257" t="s">
        <v>87</v>
      </c>
      <c r="AV339" s="14" t="s">
        <v>87</v>
      </c>
      <c r="AW339" s="14" t="s">
        <v>38</v>
      </c>
      <c r="AX339" s="14" t="s">
        <v>77</v>
      </c>
      <c r="AY339" s="257" t="s">
        <v>167</v>
      </c>
    </row>
    <row r="340" s="14" customFormat="1">
      <c r="A340" s="14"/>
      <c r="B340" s="247"/>
      <c r="C340" s="248"/>
      <c r="D340" s="232" t="s">
        <v>181</v>
      </c>
      <c r="E340" s="249" t="s">
        <v>40</v>
      </c>
      <c r="F340" s="250" t="s">
        <v>205</v>
      </c>
      <c r="G340" s="248"/>
      <c r="H340" s="251">
        <v>0.40000000000000002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181</v>
      </c>
      <c r="AU340" s="257" t="s">
        <v>87</v>
      </c>
      <c r="AV340" s="14" t="s">
        <v>87</v>
      </c>
      <c r="AW340" s="14" t="s">
        <v>38</v>
      </c>
      <c r="AX340" s="14" t="s">
        <v>77</v>
      </c>
      <c r="AY340" s="257" t="s">
        <v>167</v>
      </c>
    </row>
    <row r="341" s="13" customFormat="1">
      <c r="A341" s="13"/>
      <c r="B341" s="237"/>
      <c r="C341" s="238"/>
      <c r="D341" s="232" t="s">
        <v>181</v>
      </c>
      <c r="E341" s="239" t="s">
        <v>40</v>
      </c>
      <c r="F341" s="240" t="s">
        <v>206</v>
      </c>
      <c r="G341" s="238"/>
      <c r="H341" s="239" t="s">
        <v>40</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181</v>
      </c>
      <c r="AU341" s="246" t="s">
        <v>87</v>
      </c>
      <c r="AV341" s="13" t="s">
        <v>85</v>
      </c>
      <c r="AW341" s="13" t="s">
        <v>38</v>
      </c>
      <c r="AX341" s="13" t="s">
        <v>77</v>
      </c>
      <c r="AY341" s="246" t="s">
        <v>167</v>
      </c>
    </row>
    <row r="342" s="14" customFormat="1">
      <c r="A342" s="14"/>
      <c r="B342" s="247"/>
      <c r="C342" s="248"/>
      <c r="D342" s="232" t="s">
        <v>181</v>
      </c>
      <c r="E342" s="249" t="s">
        <v>40</v>
      </c>
      <c r="F342" s="250" t="s">
        <v>374</v>
      </c>
      <c r="G342" s="248"/>
      <c r="H342" s="251">
        <v>2.2480000000000002</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181</v>
      </c>
      <c r="AU342" s="257" t="s">
        <v>87</v>
      </c>
      <c r="AV342" s="14" t="s">
        <v>87</v>
      </c>
      <c r="AW342" s="14" t="s">
        <v>38</v>
      </c>
      <c r="AX342" s="14" t="s">
        <v>77</v>
      </c>
      <c r="AY342" s="257" t="s">
        <v>167</v>
      </c>
    </row>
    <row r="343" s="13" customFormat="1">
      <c r="A343" s="13"/>
      <c r="B343" s="237"/>
      <c r="C343" s="238"/>
      <c r="D343" s="232" t="s">
        <v>181</v>
      </c>
      <c r="E343" s="239" t="s">
        <v>40</v>
      </c>
      <c r="F343" s="240" t="s">
        <v>208</v>
      </c>
      <c r="G343" s="238"/>
      <c r="H343" s="239" t="s">
        <v>40</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181</v>
      </c>
      <c r="AU343" s="246" t="s">
        <v>87</v>
      </c>
      <c r="AV343" s="13" t="s">
        <v>85</v>
      </c>
      <c r="AW343" s="13" t="s">
        <v>38</v>
      </c>
      <c r="AX343" s="13" t="s">
        <v>77</v>
      </c>
      <c r="AY343" s="246" t="s">
        <v>167</v>
      </c>
    </row>
    <row r="344" s="14" customFormat="1">
      <c r="A344" s="14"/>
      <c r="B344" s="247"/>
      <c r="C344" s="248"/>
      <c r="D344" s="232" t="s">
        <v>181</v>
      </c>
      <c r="E344" s="249" t="s">
        <v>40</v>
      </c>
      <c r="F344" s="250" t="s">
        <v>375</v>
      </c>
      <c r="G344" s="248"/>
      <c r="H344" s="251">
        <v>14.965</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181</v>
      </c>
      <c r="AU344" s="257" t="s">
        <v>87</v>
      </c>
      <c r="AV344" s="14" t="s">
        <v>87</v>
      </c>
      <c r="AW344" s="14" t="s">
        <v>38</v>
      </c>
      <c r="AX344" s="14" t="s">
        <v>77</v>
      </c>
      <c r="AY344" s="257" t="s">
        <v>167</v>
      </c>
    </row>
    <row r="345" s="13" customFormat="1">
      <c r="A345" s="13"/>
      <c r="B345" s="237"/>
      <c r="C345" s="238"/>
      <c r="D345" s="232" t="s">
        <v>181</v>
      </c>
      <c r="E345" s="239" t="s">
        <v>40</v>
      </c>
      <c r="F345" s="240" t="s">
        <v>210</v>
      </c>
      <c r="G345" s="238"/>
      <c r="H345" s="239" t="s">
        <v>40</v>
      </c>
      <c r="I345" s="241"/>
      <c r="J345" s="238"/>
      <c r="K345" s="238"/>
      <c r="L345" s="242"/>
      <c r="M345" s="243"/>
      <c r="N345" s="244"/>
      <c r="O345" s="244"/>
      <c r="P345" s="244"/>
      <c r="Q345" s="244"/>
      <c r="R345" s="244"/>
      <c r="S345" s="244"/>
      <c r="T345" s="245"/>
      <c r="U345" s="13"/>
      <c r="V345" s="13"/>
      <c r="W345" s="13"/>
      <c r="X345" s="13"/>
      <c r="Y345" s="13"/>
      <c r="Z345" s="13"/>
      <c r="AA345" s="13"/>
      <c r="AB345" s="13"/>
      <c r="AC345" s="13"/>
      <c r="AD345" s="13"/>
      <c r="AE345" s="13"/>
      <c r="AT345" s="246" t="s">
        <v>181</v>
      </c>
      <c r="AU345" s="246" t="s">
        <v>87</v>
      </c>
      <c r="AV345" s="13" t="s">
        <v>85</v>
      </c>
      <c r="AW345" s="13" t="s">
        <v>38</v>
      </c>
      <c r="AX345" s="13" t="s">
        <v>77</v>
      </c>
      <c r="AY345" s="246" t="s">
        <v>167</v>
      </c>
    </row>
    <row r="346" s="14" customFormat="1">
      <c r="A346" s="14"/>
      <c r="B346" s="247"/>
      <c r="C346" s="248"/>
      <c r="D346" s="232" t="s">
        <v>181</v>
      </c>
      <c r="E346" s="249" t="s">
        <v>40</v>
      </c>
      <c r="F346" s="250" t="s">
        <v>376</v>
      </c>
      <c r="G346" s="248"/>
      <c r="H346" s="251">
        <v>8.3789999999999996</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181</v>
      </c>
      <c r="AU346" s="257" t="s">
        <v>87</v>
      </c>
      <c r="AV346" s="14" t="s">
        <v>87</v>
      </c>
      <c r="AW346" s="14" t="s">
        <v>38</v>
      </c>
      <c r="AX346" s="14" t="s">
        <v>77</v>
      </c>
      <c r="AY346" s="257" t="s">
        <v>167</v>
      </c>
    </row>
    <row r="347" s="15" customFormat="1">
      <c r="A347" s="15"/>
      <c r="B347" s="258"/>
      <c r="C347" s="259"/>
      <c r="D347" s="232" t="s">
        <v>181</v>
      </c>
      <c r="E347" s="260" t="s">
        <v>40</v>
      </c>
      <c r="F347" s="261" t="s">
        <v>184</v>
      </c>
      <c r="G347" s="259"/>
      <c r="H347" s="262">
        <v>28.395</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181</v>
      </c>
      <c r="AU347" s="268" t="s">
        <v>87</v>
      </c>
      <c r="AV347" s="15" t="s">
        <v>175</v>
      </c>
      <c r="AW347" s="15" t="s">
        <v>38</v>
      </c>
      <c r="AX347" s="15" t="s">
        <v>85</v>
      </c>
      <c r="AY347" s="268" t="s">
        <v>167</v>
      </c>
    </row>
    <row r="348" s="2" customFormat="1" ht="24" customHeight="1">
      <c r="A348" s="39"/>
      <c r="B348" s="40"/>
      <c r="C348" s="219" t="s">
        <v>377</v>
      </c>
      <c r="D348" s="219" t="s">
        <v>170</v>
      </c>
      <c r="E348" s="220" t="s">
        <v>378</v>
      </c>
      <c r="F348" s="221" t="s">
        <v>379</v>
      </c>
      <c r="G348" s="222" t="s">
        <v>173</v>
      </c>
      <c r="H348" s="223">
        <v>96.141999999999996</v>
      </c>
      <c r="I348" s="224"/>
      <c r="J348" s="225">
        <f>ROUND(I348*H348,2)</f>
        <v>0</v>
      </c>
      <c r="K348" s="221" t="s">
        <v>174</v>
      </c>
      <c r="L348" s="45"/>
      <c r="M348" s="226" t="s">
        <v>40</v>
      </c>
      <c r="N348" s="227" t="s">
        <v>48</v>
      </c>
      <c r="O348" s="85"/>
      <c r="P348" s="228">
        <f>O348*H348</f>
        <v>0</v>
      </c>
      <c r="Q348" s="228">
        <v>0</v>
      </c>
      <c r="R348" s="228">
        <f>Q348*H348</f>
        <v>0</v>
      </c>
      <c r="S348" s="228">
        <v>0.045999999999999999</v>
      </c>
      <c r="T348" s="229">
        <f>S348*H348</f>
        <v>4.4225319999999995</v>
      </c>
      <c r="U348" s="39"/>
      <c r="V348" s="39"/>
      <c r="W348" s="39"/>
      <c r="X348" s="39"/>
      <c r="Y348" s="39"/>
      <c r="Z348" s="39"/>
      <c r="AA348" s="39"/>
      <c r="AB348" s="39"/>
      <c r="AC348" s="39"/>
      <c r="AD348" s="39"/>
      <c r="AE348" s="39"/>
      <c r="AR348" s="230" t="s">
        <v>175</v>
      </c>
      <c r="AT348" s="230" t="s">
        <v>170</v>
      </c>
      <c r="AU348" s="230" t="s">
        <v>87</v>
      </c>
      <c r="AY348" s="18" t="s">
        <v>167</v>
      </c>
      <c r="BE348" s="231">
        <f>IF(N348="základní",J348,0)</f>
        <v>0</v>
      </c>
      <c r="BF348" s="231">
        <f>IF(N348="snížená",J348,0)</f>
        <v>0</v>
      </c>
      <c r="BG348" s="231">
        <f>IF(N348="zákl. přenesená",J348,0)</f>
        <v>0</v>
      </c>
      <c r="BH348" s="231">
        <f>IF(N348="sníž. přenesená",J348,0)</f>
        <v>0</v>
      </c>
      <c r="BI348" s="231">
        <f>IF(N348="nulová",J348,0)</f>
        <v>0</v>
      </c>
      <c r="BJ348" s="18" t="s">
        <v>85</v>
      </c>
      <c r="BK348" s="231">
        <f>ROUND(I348*H348,2)</f>
        <v>0</v>
      </c>
      <c r="BL348" s="18" t="s">
        <v>175</v>
      </c>
      <c r="BM348" s="230" t="s">
        <v>380</v>
      </c>
    </row>
    <row r="349" s="2" customFormat="1">
      <c r="A349" s="39"/>
      <c r="B349" s="40"/>
      <c r="C349" s="41"/>
      <c r="D349" s="232" t="s">
        <v>177</v>
      </c>
      <c r="E349" s="41"/>
      <c r="F349" s="233" t="s">
        <v>381</v>
      </c>
      <c r="G349" s="41"/>
      <c r="H349" s="41"/>
      <c r="I349" s="137"/>
      <c r="J349" s="41"/>
      <c r="K349" s="41"/>
      <c r="L349" s="45"/>
      <c r="M349" s="234"/>
      <c r="N349" s="235"/>
      <c r="O349" s="85"/>
      <c r="P349" s="85"/>
      <c r="Q349" s="85"/>
      <c r="R349" s="85"/>
      <c r="S349" s="85"/>
      <c r="T349" s="86"/>
      <c r="U349" s="39"/>
      <c r="V349" s="39"/>
      <c r="W349" s="39"/>
      <c r="X349" s="39"/>
      <c r="Y349" s="39"/>
      <c r="Z349" s="39"/>
      <c r="AA349" s="39"/>
      <c r="AB349" s="39"/>
      <c r="AC349" s="39"/>
      <c r="AD349" s="39"/>
      <c r="AE349" s="39"/>
      <c r="AT349" s="18" t="s">
        <v>177</v>
      </c>
      <c r="AU349" s="18" t="s">
        <v>87</v>
      </c>
    </row>
    <row r="350" s="2" customFormat="1">
      <c r="A350" s="39"/>
      <c r="B350" s="40"/>
      <c r="C350" s="41"/>
      <c r="D350" s="232" t="s">
        <v>179</v>
      </c>
      <c r="E350" s="41"/>
      <c r="F350" s="236" t="s">
        <v>372</v>
      </c>
      <c r="G350" s="41"/>
      <c r="H350" s="41"/>
      <c r="I350" s="137"/>
      <c r="J350" s="41"/>
      <c r="K350" s="41"/>
      <c r="L350" s="45"/>
      <c r="M350" s="234"/>
      <c r="N350" s="235"/>
      <c r="O350" s="85"/>
      <c r="P350" s="85"/>
      <c r="Q350" s="85"/>
      <c r="R350" s="85"/>
      <c r="S350" s="85"/>
      <c r="T350" s="86"/>
      <c r="U350" s="39"/>
      <c r="V350" s="39"/>
      <c r="W350" s="39"/>
      <c r="X350" s="39"/>
      <c r="Y350" s="39"/>
      <c r="Z350" s="39"/>
      <c r="AA350" s="39"/>
      <c r="AB350" s="39"/>
      <c r="AC350" s="39"/>
      <c r="AD350" s="39"/>
      <c r="AE350" s="39"/>
      <c r="AT350" s="18" t="s">
        <v>179</v>
      </c>
      <c r="AU350" s="18" t="s">
        <v>87</v>
      </c>
    </row>
    <row r="351" s="13" customFormat="1">
      <c r="A351" s="13"/>
      <c r="B351" s="237"/>
      <c r="C351" s="238"/>
      <c r="D351" s="232" t="s">
        <v>181</v>
      </c>
      <c r="E351" s="239" t="s">
        <v>40</v>
      </c>
      <c r="F351" s="240" t="s">
        <v>203</v>
      </c>
      <c r="G351" s="238"/>
      <c r="H351" s="239" t="s">
        <v>40</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181</v>
      </c>
      <c r="AU351" s="246" t="s">
        <v>87</v>
      </c>
      <c r="AV351" s="13" t="s">
        <v>85</v>
      </c>
      <c r="AW351" s="13" t="s">
        <v>38</v>
      </c>
      <c r="AX351" s="13" t="s">
        <v>77</v>
      </c>
      <c r="AY351" s="246" t="s">
        <v>167</v>
      </c>
    </row>
    <row r="352" s="14" customFormat="1">
      <c r="A352" s="14"/>
      <c r="B352" s="247"/>
      <c r="C352" s="248"/>
      <c r="D352" s="232" t="s">
        <v>181</v>
      </c>
      <c r="E352" s="249" t="s">
        <v>40</v>
      </c>
      <c r="F352" s="250" t="s">
        <v>382</v>
      </c>
      <c r="G352" s="248"/>
      <c r="H352" s="251">
        <v>18.550000000000001</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181</v>
      </c>
      <c r="AU352" s="257" t="s">
        <v>87</v>
      </c>
      <c r="AV352" s="14" t="s">
        <v>87</v>
      </c>
      <c r="AW352" s="14" t="s">
        <v>38</v>
      </c>
      <c r="AX352" s="14" t="s">
        <v>77</v>
      </c>
      <c r="AY352" s="257" t="s">
        <v>167</v>
      </c>
    </row>
    <row r="353" s="14" customFormat="1">
      <c r="A353" s="14"/>
      <c r="B353" s="247"/>
      <c r="C353" s="248"/>
      <c r="D353" s="232" t="s">
        <v>181</v>
      </c>
      <c r="E353" s="249" t="s">
        <v>40</v>
      </c>
      <c r="F353" s="250" t="s">
        <v>235</v>
      </c>
      <c r="G353" s="248"/>
      <c r="H353" s="251">
        <v>-4.7279999999999998</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181</v>
      </c>
      <c r="AU353" s="257" t="s">
        <v>87</v>
      </c>
      <c r="AV353" s="14" t="s">
        <v>87</v>
      </c>
      <c r="AW353" s="14" t="s">
        <v>38</v>
      </c>
      <c r="AX353" s="14" t="s">
        <v>77</v>
      </c>
      <c r="AY353" s="257" t="s">
        <v>167</v>
      </c>
    </row>
    <row r="354" s="14" customFormat="1">
      <c r="A354" s="14"/>
      <c r="B354" s="247"/>
      <c r="C354" s="248"/>
      <c r="D354" s="232" t="s">
        <v>181</v>
      </c>
      <c r="E354" s="249" t="s">
        <v>40</v>
      </c>
      <c r="F354" s="250" t="s">
        <v>236</v>
      </c>
      <c r="G354" s="248"/>
      <c r="H354" s="251">
        <v>-1.1819999999999999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181</v>
      </c>
      <c r="AU354" s="257" t="s">
        <v>87</v>
      </c>
      <c r="AV354" s="14" t="s">
        <v>87</v>
      </c>
      <c r="AW354" s="14" t="s">
        <v>38</v>
      </c>
      <c r="AX354" s="14" t="s">
        <v>77</v>
      </c>
      <c r="AY354" s="257" t="s">
        <v>167</v>
      </c>
    </row>
    <row r="355" s="13" customFormat="1">
      <c r="A355" s="13"/>
      <c r="B355" s="237"/>
      <c r="C355" s="238"/>
      <c r="D355" s="232" t="s">
        <v>181</v>
      </c>
      <c r="E355" s="239" t="s">
        <v>40</v>
      </c>
      <c r="F355" s="240" t="s">
        <v>206</v>
      </c>
      <c r="G355" s="238"/>
      <c r="H355" s="239" t="s">
        <v>40</v>
      </c>
      <c r="I355" s="241"/>
      <c r="J355" s="238"/>
      <c r="K355" s="238"/>
      <c r="L355" s="242"/>
      <c r="M355" s="243"/>
      <c r="N355" s="244"/>
      <c r="O355" s="244"/>
      <c r="P355" s="244"/>
      <c r="Q355" s="244"/>
      <c r="R355" s="244"/>
      <c r="S355" s="244"/>
      <c r="T355" s="245"/>
      <c r="U355" s="13"/>
      <c r="V355" s="13"/>
      <c r="W355" s="13"/>
      <c r="X355" s="13"/>
      <c r="Y355" s="13"/>
      <c r="Z355" s="13"/>
      <c r="AA355" s="13"/>
      <c r="AB355" s="13"/>
      <c r="AC355" s="13"/>
      <c r="AD355" s="13"/>
      <c r="AE355" s="13"/>
      <c r="AT355" s="246" t="s">
        <v>181</v>
      </c>
      <c r="AU355" s="246" t="s">
        <v>87</v>
      </c>
      <c r="AV355" s="13" t="s">
        <v>85</v>
      </c>
      <c r="AW355" s="13" t="s">
        <v>38</v>
      </c>
      <c r="AX355" s="13" t="s">
        <v>77</v>
      </c>
      <c r="AY355" s="246" t="s">
        <v>167</v>
      </c>
    </row>
    <row r="356" s="14" customFormat="1">
      <c r="A356" s="14"/>
      <c r="B356" s="247"/>
      <c r="C356" s="248"/>
      <c r="D356" s="232" t="s">
        <v>181</v>
      </c>
      <c r="E356" s="249" t="s">
        <v>40</v>
      </c>
      <c r="F356" s="250" t="s">
        <v>383</v>
      </c>
      <c r="G356" s="248"/>
      <c r="H356" s="251">
        <v>15.9</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181</v>
      </c>
      <c r="AU356" s="257" t="s">
        <v>87</v>
      </c>
      <c r="AV356" s="14" t="s">
        <v>87</v>
      </c>
      <c r="AW356" s="14" t="s">
        <v>38</v>
      </c>
      <c r="AX356" s="14" t="s">
        <v>77</v>
      </c>
      <c r="AY356" s="257" t="s">
        <v>167</v>
      </c>
    </row>
    <row r="357" s="14" customFormat="1">
      <c r="A357" s="14"/>
      <c r="B357" s="247"/>
      <c r="C357" s="248"/>
      <c r="D357" s="232" t="s">
        <v>181</v>
      </c>
      <c r="E357" s="249" t="s">
        <v>40</v>
      </c>
      <c r="F357" s="250" t="s">
        <v>236</v>
      </c>
      <c r="G357" s="248"/>
      <c r="H357" s="251">
        <v>-1.1819999999999999</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181</v>
      </c>
      <c r="AU357" s="257" t="s">
        <v>87</v>
      </c>
      <c r="AV357" s="14" t="s">
        <v>87</v>
      </c>
      <c r="AW357" s="14" t="s">
        <v>38</v>
      </c>
      <c r="AX357" s="14" t="s">
        <v>77</v>
      </c>
      <c r="AY357" s="257" t="s">
        <v>167</v>
      </c>
    </row>
    <row r="358" s="13" customFormat="1">
      <c r="A358" s="13"/>
      <c r="B358" s="237"/>
      <c r="C358" s="238"/>
      <c r="D358" s="232" t="s">
        <v>181</v>
      </c>
      <c r="E358" s="239" t="s">
        <v>40</v>
      </c>
      <c r="F358" s="240" t="s">
        <v>208</v>
      </c>
      <c r="G358" s="238"/>
      <c r="H358" s="239" t="s">
        <v>40</v>
      </c>
      <c r="I358" s="241"/>
      <c r="J358" s="238"/>
      <c r="K358" s="238"/>
      <c r="L358" s="242"/>
      <c r="M358" s="243"/>
      <c r="N358" s="244"/>
      <c r="O358" s="244"/>
      <c r="P358" s="244"/>
      <c r="Q358" s="244"/>
      <c r="R358" s="244"/>
      <c r="S358" s="244"/>
      <c r="T358" s="245"/>
      <c r="U358" s="13"/>
      <c r="V358" s="13"/>
      <c r="W358" s="13"/>
      <c r="X358" s="13"/>
      <c r="Y358" s="13"/>
      <c r="Z358" s="13"/>
      <c r="AA358" s="13"/>
      <c r="AB358" s="13"/>
      <c r="AC358" s="13"/>
      <c r="AD358" s="13"/>
      <c r="AE358" s="13"/>
      <c r="AT358" s="246" t="s">
        <v>181</v>
      </c>
      <c r="AU358" s="246" t="s">
        <v>87</v>
      </c>
      <c r="AV358" s="13" t="s">
        <v>85</v>
      </c>
      <c r="AW358" s="13" t="s">
        <v>38</v>
      </c>
      <c r="AX358" s="13" t="s">
        <v>77</v>
      </c>
      <c r="AY358" s="246" t="s">
        <v>167</v>
      </c>
    </row>
    <row r="359" s="14" customFormat="1">
      <c r="A359" s="14"/>
      <c r="B359" s="247"/>
      <c r="C359" s="248"/>
      <c r="D359" s="232" t="s">
        <v>181</v>
      </c>
      <c r="E359" s="249" t="s">
        <v>40</v>
      </c>
      <c r="F359" s="250" t="s">
        <v>384</v>
      </c>
      <c r="G359" s="248"/>
      <c r="H359" s="251">
        <v>41.463000000000001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181</v>
      </c>
      <c r="AU359" s="257" t="s">
        <v>87</v>
      </c>
      <c r="AV359" s="14" t="s">
        <v>87</v>
      </c>
      <c r="AW359" s="14" t="s">
        <v>38</v>
      </c>
      <c r="AX359" s="14" t="s">
        <v>77</v>
      </c>
      <c r="AY359" s="257" t="s">
        <v>167</v>
      </c>
    </row>
    <row r="360" s="14" customFormat="1">
      <c r="A360" s="14"/>
      <c r="B360" s="247"/>
      <c r="C360" s="248"/>
      <c r="D360" s="232" t="s">
        <v>181</v>
      </c>
      <c r="E360" s="249" t="s">
        <v>40</v>
      </c>
      <c r="F360" s="250" t="s">
        <v>239</v>
      </c>
      <c r="G360" s="248"/>
      <c r="H360" s="251">
        <v>-1.5760000000000001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181</v>
      </c>
      <c r="AU360" s="257" t="s">
        <v>87</v>
      </c>
      <c r="AV360" s="14" t="s">
        <v>87</v>
      </c>
      <c r="AW360" s="14" t="s">
        <v>38</v>
      </c>
      <c r="AX360" s="14" t="s">
        <v>77</v>
      </c>
      <c r="AY360" s="257" t="s">
        <v>167</v>
      </c>
    </row>
    <row r="361" s="14" customFormat="1">
      <c r="A361" s="14"/>
      <c r="B361" s="247"/>
      <c r="C361" s="248"/>
      <c r="D361" s="232" t="s">
        <v>181</v>
      </c>
      <c r="E361" s="249" t="s">
        <v>40</v>
      </c>
      <c r="F361" s="250" t="s">
        <v>240</v>
      </c>
      <c r="G361" s="248"/>
      <c r="H361" s="251">
        <v>-2.093</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181</v>
      </c>
      <c r="AU361" s="257" t="s">
        <v>87</v>
      </c>
      <c r="AV361" s="14" t="s">
        <v>87</v>
      </c>
      <c r="AW361" s="14" t="s">
        <v>38</v>
      </c>
      <c r="AX361" s="14" t="s">
        <v>77</v>
      </c>
      <c r="AY361" s="257" t="s">
        <v>167</v>
      </c>
    </row>
    <row r="362" s="14" customFormat="1">
      <c r="A362" s="14"/>
      <c r="B362" s="247"/>
      <c r="C362" s="248"/>
      <c r="D362" s="232" t="s">
        <v>181</v>
      </c>
      <c r="E362" s="249" t="s">
        <v>40</v>
      </c>
      <c r="F362" s="250" t="s">
        <v>241</v>
      </c>
      <c r="G362" s="248"/>
      <c r="H362" s="251">
        <v>1.74</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181</v>
      </c>
      <c r="AU362" s="257" t="s">
        <v>87</v>
      </c>
      <c r="AV362" s="14" t="s">
        <v>87</v>
      </c>
      <c r="AW362" s="14" t="s">
        <v>38</v>
      </c>
      <c r="AX362" s="14" t="s">
        <v>77</v>
      </c>
      <c r="AY362" s="257" t="s">
        <v>167</v>
      </c>
    </row>
    <row r="363" s="13" customFormat="1">
      <c r="A363" s="13"/>
      <c r="B363" s="237"/>
      <c r="C363" s="238"/>
      <c r="D363" s="232" t="s">
        <v>181</v>
      </c>
      <c r="E363" s="239" t="s">
        <v>40</v>
      </c>
      <c r="F363" s="240" t="s">
        <v>210</v>
      </c>
      <c r="G363" s="238"/>
      <c r="H363" s="239" t="s">
        <v>40</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181</v>
      </c>
      <c r="AU363" s="246" t="s">
        <v>87</v>
      </c>
      <c r="AV363" s="13" t="s">
        <v>85</v>
      </c>
      <c r="AW363" s="13" t="s">
        <v>38</v>
      </c>
      <c r="AX363" s="13" t="s">
        <v>77</v>
      </c>
      <c r="AY363" s="246" t="s">
        <v>167</v>
      </c>
    </row>
    <row r="364" s="14" customFormat="1">
      <c r="A364" s="14"/>
      <c r="B364" s="247"/>
      <c r="C364" s="248"/>
      <c r="D364" s="232" t="s">
        <v>181</v>
      </c>
      <c r="E364" s="249" t="s">
        <v>40</v>
      </c>
      <c r="F364" s="250" t="s">
        <v>385</v>
      </c>
      <c r="G364" s="248"/>
      <c r="H364" s="251">
        <v>31.111000000000001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181</v>
      </c>
      <c r="AU364" s="257" t="s">
        <v>87</v>
      </c>
      <c r="AV364" s="14" t="s">
        <v>87</v>
      </c>
      <c r="AW364" s="14" t="s">
        <v>38</v>
      </c>
      <c r="AX364" s="14" t="s">
        <v>77</v>
      </c>
      <c r="AY364" s="257" t="s">
        <v>167</v>
      </c>
    </row>
    <row r="365" s="14" customFormat="1">
      <c r="A365" s="14"/>
      <c r="B365" s="247"/>
      <c r="C365" s="248"/>
      <c r="D365" s="232" t="s">
        <v>181</v>
      </c>
      <c r="E365" s="249" t="s">
        <v>40</v>
      </c>
      <c r="F365" s="250" t="s">
        <v>239</v>
      </c>
      <c r="G365" s="248"/>
      <c r="H365" s="251">
        <v>-1.5760000000000001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181</v>
      </c>
      <c r="AU365" s="257" t="s">
        <v>87</v>
      </c>
      <c r="AV365" s="14" t="s">
        <v>87</v>
      </c>
      <c r="AW365" s="14" t="s">
        <v>38</v>
      </c>
      <c r="AX365" s="14" t="s">
        <v>77</v>
      </c>
      <c r="AY365" s="257" t="s">
        <v>167</v>
      </c>
    </row>
    <row r="366" s="14" customFormat="1">
      <c r="A366" s="14"/>
      <c r="B366" s="247"/>
      <c r="C366" s="248"/>
      <c r="D366" s="232" t="s">
        <v>181</v>
      </c>
      <c r="E366" s="249" t="s">
        <v>40</v>
      </c>
      <c r="F366" s="250" t="s">
        <v>243</v>
      </c>
      <c r="G366" s="248"/>
      <c r="H366" s="251">
        <v>-2.0249999999999999</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181</v>
      </c>
      <c r="AU366" s="257" t="s">
        <v>87</v>
      </c>
      <c r="AV366" s="14" t="s">
        <v>87</v>
      </c>
      <c r="AW366" s="14" t="s">
        <v>38</v>
      </c>
      <c r="AX366" s="14" t="s">
        <v>77</v>
      </c>
      <c r="AY366" s="257" t="s">
        <v>167</v>
      </c>
    </row>
    <row r="367" s="14" customFormat="1">
      <c r="A367" s="14"/>
      <c r="B367" s="247"/>
      <c r="C367" s="248"/>
      <c r="D367" s="232" t="s">
        <v>181</v>
      </c>
      <c r="E367" s="249" t="s">
        <v>40</v>
      </c>
      <c r="F367" s="250" t="s">
        <v>241</v>
      </c>
      <c r="G367" s="248"/>
      <c r="H367" s="251">
        <v>1.74</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181</v>
      </c>
      <c r="AU367" s="257" t="s">
        <v>87</v>
      </c>
      <c r="AV367" s="14" t="s">
        <v>87</v>
      </c>
      <c r="AW367" s="14" t="s">
        <v>38</v>
      </c>
      <c r="AX367" s="14" t="s">
        <v>77</v>
      </c>
      <c r="AY367" s="257" t="s">
        <v>167</v>
      </c>
    </row>
    <row r="368" s="15" customFormat="1">
      <c r="A368" s="15"/>
      <c r="B368" s="258"/>
      <c r="C368" s="259"/>
      <c r="D368" s="232" t="s">
        <v>181</v>
      </c>
      <c r="E368" s="260" t="s">
        <v>40</v>
      </c>
      <c r="F368" s="261" t="s">
        <v>184</v>
      </c>
      <c r="G368" s="259"/>
      <c r="H368" s="262">
        <v>96.141999999999996</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181</v>
      </c>
      <c r="AU368" s="268" t="s">
        <v>87</v>
      </c>
      <c r="AV368" s="15" t="s">
        <v>175</v>
      </c>
      <c r="AW368" s="15" t="s">
        <v>38</v>
      </c>
      <c r="AX368" s="15" t="s">
        <v>85</v>
      </c>
      <c r="AY368" s="268" t="s">
        <v>167</v>
      </c>
    </row>
    <row r="369" s="2" customFormat="1" ht="24" customHeight="1">
      <c r="A369" s="39"/>
      <c r="B369" s="40"/>
      <c r="C369" s="219" t="s">
        <v>386</v>
      </c>
      <c r="D369" s="219" t="s">
        <v>170</v>
      </c>
      <c r="E369" s="220" t="s">
        <v>387</v>
      </c>
      <c r="F369" s="221" t="s">
        <v>388</v>
      </c>
      <c r="G369" s="222" t="s">
        <v>173</v>
      </c>
      <c r="H369" s="223">
        <v>12.699999999999999</v>
      </c>
      <c r="I369" s="224"/>
      <c r="J369" s="225">
        <f>ROUND(I369*H369,2)</f>
        <v>0</v>
      </c>
      <c r="K369" s="221" t="s">
        <v>174</v>
      </c>
      <c r="L369" s="45"/>
      <c r="M369" s="226" t="s">
        <v>40</v>
      </c>
      <c r="N369" s="227" t="s">
        <v>48</v>
      </c>
      <c r="O369" s="85"/>
      <c r="P369" s="228">
        <f>O369*H369</f>
        <v>0</v>
      </c>
      <c r="Q369" s="228">
        <v>0</v>
      </c>
      <c r="R369" s="228">
        <f>Q369*H369</f>
        <v>0</v>
      </c>
      <c r="S369" s="228">
        <v>0.068000000000000005</v>
      </c>
      <c r="T369" s="229">
        <f>S369*H369</f>
        <v>0.86360000000000003</v>
      </c>
      <c r="U369" s="39"/>
      <c r="V369" s="39"/>
      <c r="W369" s="39"/>
      <c r="X369" s="39"/>
      <c r="Y369" s="39"/>
      <c r="Z369" s="39"/>
      <c r="AA369" s="39"/>
      <c r="AB369" s="39"/>
      <c r="AC369" s="39"/>
      <c r="AD369" s="39"/>
      <c r="AE369" s="39"/>
      <c r="AR369" s="230" t="s">
        <v>175</v>
      </c>
      <c r="AT369" s="230" t="s">
        <v>170</v>
      </c>
      <c r="AU369" s="230" t="s">
        <v>87</v>
      </c>
      <c r="AY369" s="18" t="s">
        <v>167</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175</v>
      </c>
      <c r="BM369" s="230" t="s">
        <v>389</v>
      </c>
    </row>
    <row r="370" s="2" customFormat="1">
      <c r="A370" s="39"/>
      <c r="B370" s="40"/>
      <c r="C370" s="41"/>
      <c r="D370" s="232" t="s">
        <v>177</v>
      </c>
      <c r="E370" s="41"/>
      <c r="F370" s="233" t="s">
        <v>390</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177</v>
      </c>
      <c r="AU370" s="18" t="s">
        <v>87</v>
      </c>
    </row>
    <row r="371" s="2" customFormat="1">
      <c r="A371" s="39"/>
      <c r="B371" s="40"/>
      <c r="C371" s="41"/>
      <c r="D371" s="232" t="s">
        <v>179</v>
      </c>
      <c r="E371" s="41"/>
      <c r="F371" s="236" t="s">
        <v>338</v>
      </c>
      <c r="G371" s="41"/>
      <c r="H371" s="41"/>
      <c r="I371" s="137"/>
      <c r="J371" s="41"/>
      <c r="K371" s="41"/>
      <c r="L371" s="45"/>
      <c r="M371" s="234"/>
      <c r="N371" s="235"/>
      <c r="O371" s="85"/>
      <c r="P371" s="85"/>
      <c r="Q371" s="85"/>
      <c r="R371" s="85"/>
      <c r="S371" s="85"/>
      <c r="T371" s="86"/>
      <c r="U371" s="39"/>
      <c r="V371" s="39"/>
      <c r="W371" s="39"/>
      <c r="X371" s="39"/>
      <c r="Y371" s="39"/>
      <c r="Z371" s="39"/>
      <c r="AA371" s="39"/>
      <c r="AB371" s="39"/>
      <c r="AC371" s="39"/>
      <c r="AD371" s="39"/>
      <c r="AE371" s="39"/>
      <c r="AT371" s="18" t="s">
        <v>179</v>
      </c>
      <c r="AU371" s="18" t="s">
        <v>87</v>
      </c>
    </row>
    <row r="372" s="13" customFormat="1">
      <c r="A372" s="13"/>
      <c r="B372" s="237"/>
      <c r="C372" s="238"/>
      <c r="D372" s="232" t="s">
        <v>181</v>
      </c>
      <c r="E372" s="239" t="s">
        <v>40</v>
      </c>
      <c r="F372" s="240" t="s">
        <v>210</v>
      </c>
      <c r="G372" s="238"/>
      <c r="H372" s="239" t="s">
        <v>40</v>
      </c>
      <c r="I372" s="241"/>
      <c r="J372" s="238"/>
      <c r="K372" s="238"/>
      <c r="L372" s="242"/>
      <c r="M372" s="243"/>
      <c r="N372" s="244"/>
      <c r="O372" s="244"/>
      <c r="P372" s="244"/>
      <c r="Q372" s="244"/>
      <c r="R372" s="244"/>
      <c r="S372" s="244"/>
      <c r="T372" s="245"/>
      <c r="U372" s="13"/>
      <c r="V372" s="13"/>
      <c r="W372" s="13"/>
      <c r="X372" s="13"/>
      <c r="Y372" s="13"/>
      <c r="Z372" s="13"/>
      <c r="AA372" s="13"/>
      <c r="AB372" s="13"/>
      <c r="AC372" s="13"/>
      <c r="AD372" s="13"/>
      <c r="AE372" s="13"/>
      <c r="AT372" s="246" t="s">
        <v>181</v>
      </c>
      <c r="AU372" s="246" t="s">
        <v>87</v>
      </c>
      <c r="AV372" s="13" t="s">
        <v>85</v>
      </c>
      <c r="AW372" s="13" t="s">
        <v>38</v>
      </c>
      <c r="AX372" s="13" t="s">
        <v>77</v>
      </c>
      <c r="AY372" s="246" t="s">
        <v>167</v>
      </c>
    </row>
    <row r="373" s="14" customFormat="1">
      <c r="A373" s="14"/>
      <c r="B373" s="247"/>
      <c r="C373" s="248"/>
      <c r="D373" s="232" t="s">
        <v>181</v>
      </c>
      <c r="E373" s="249" t="s">
        <v>40</v>
      </c>
      <c r="F373" s="250" t="s">
        <v>391</v>
      </c>
      <c r="G373" s="248"/>
      <c r="H373" s="251">
        <v>0.90000000000000002</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181</v>
      </c>
      <c r="AU373" s="257" t="s">
        <v>87</v>
      </c>
      <c r="AV373" s="14" t="s">
        <v>87</v>
      </c>
      <c r="AW373" s="14" t="s">
        <v>38</v>
      </c>
      <c r="AX373" s="14" t="s">
        <v>77</v>
      </c>
      <c r="AY373" s="257" t="s">
        <v>167</v>
      </c>
    </row>
    <row r="374" s="13" customFormat="1">
      <c r="A374" s="13"/>
      <c r="B374" s="237"/>
      <c r="C374" s="238"/>
      <c r="D374" s="232" t="s">
        <v>181</v>
      </c>
      <c r="E374" s="239" t="s">
        <v>40</v>
      </c>
      <c r="F374" s="240" t="s">
        <v>206</v>
      </c>
      <c r="G374" s="238"/>
      <c r="H374" s="239" t="s">
        <v>40</v>
      </c>
      <c r="I374" s="241"/>
      <c r="J374" s="238"/>
      <c r="K374" s="238"/>
      <c r="L374" s="242"/>
      <c r="M374" s="243"/>
      <c r="N374" s="244"/>
      <c r="O374" s="244"/>
      <c r="P374" s="244"/>
      <c r="Q374" s="244"/>
      <c r="R374" s="244"/>
      <c r="S374" s="244"/>
      <c r="T374" s="245"/>
      <c r="U374" s="13"/>
      <c r="V374" s="13"/>
      <c r="W374" s="13"/>
      <c r="X374" s="13"/>
      <c r="Y374" s="13"/>
      <c r="Z374" s="13"/>
      <c r="AA374" s="13"/>
      <c r="AB374" s="13"/>
      <c r="AC374" s="13"/>
      <c r="AD374" s="13"/>
      <c r="AE374" s="13"/>
      <c r="AT374" s="246" t="s">
        <v>181</v>
      </c>
      <c r="AU374" s="246" t="s">
        <v>87</v>
      </c>
      <c r="AV374" s="13" t="s">
        <v>85</v>
      </c>
      <c r="AW374" s="13" t="s">
        <v>38</v>
      </c>
      <c r="AX374" s="13" t="s">
        <v>77</v>
      </c>
      <c r="AY374" s="246" t="s">
        <v>167</v>
      </c>
    </row>
    <row r="375" s="14" customFormat="1">
      <c r="A375" s="14"/>
      <c r="B375" s="247"/>
      <c r="C375" s="248"/>
      <c r="D375" s="232" t="s">
        <v>181</v>
      </c>
      <c r="E375" s="249" t="s">
        <v>40</v>
      </c>
      <c r="F375" s="250" t="s">
        <v>392</v>
      </c>
      <c r="G375" s="248"/>
      <c r="H375" s="251">
        <v>11.800000000000001</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181</v>
      </c>
      <c r="AU375" s="257" t="s">
        <v>87</v>
      </c>
      <c r="AV375" s="14" t="s">
        <v>87</v>
      </c>
      <c r="AW375" s="14" t="s">
        <v>38</v>
      </c>
      <c r="AX375" s="14" t="s">
        <v>77</v>
      </c>
      <c r="AY375" s="257" t="s">
        <v>167</v>
      </c>
    </row>
    <row r="376" s="15" customFormat="1">
      <c r="A376" s="15"/>
      <c r="B376" s="258"/>
      <c r="C376" s="259"/>
      <c r="D376" s="232" t="s">
        <v>181</v>
      </c>
      <c r="E376" s="260" t="s">
        <v>40</v>
      </c>
      <c r="F376" s="261" t="s">
        <v>184</v>
      </c>
      <c r="G376" s="259"/>
      <c r="H376" s="262">
        <v>12.699999999999999</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181</v>
      </c>
      <c r="AU376" s="268" t="s">
        <v>87</v>
      </c>
      <c r="AV376" s="15" t="s">
        <v>175</v>
      </c>
      <c r="AW376" s="15" t="s">
        <v>38</v>
      </c>
      <c r="AX376" s="15" t="s">
        <v>85</v>
      </c>
      <c r="AY376" s="268" t="s">
        <v>167</v>
      </c>
    </row>
    <row r="377" s="12" customFormat="1" ht="22.8" customHeight="1">
      <c r="A377" s="12"/>
      <c r="B377" s="203"/>
      <c r="C377" s="204"/>
      <c r="D377" s="205" t="s">
        <v>76</v>
      </c>
      <c r="E377" s="217" t="s">
        <v>393</v>
      </c>
      <c r="F377" s="217" t="s">
        <v>394</v>
      </c>
      <c r="G377" s="204"/>
      <c r="H377" s="204"/>
      <c r="I377" s="207"/>
      <c r="J377" s="218">
        <f>BK377</f>
        <v>0</v>
      </c>
      <c r="K377" s="204"/>
      <c r="L377" s="209"/>
      <c r="M377" s="210"/>
      <c r="N377" s="211"/>
      <c r="O377" s="211"/>
      <c r="P377" s="212">
        <f>SUM(P378:P393)</f>
        <v>0</v>
      </c>
      <c r="Q377" s="211"/>
      <c r="R377" s="212">
        <f>SUM(R378:R393)</f>
        <v>0</v>
      </c>
      <c r="S377" s="211"/>
      <c r="T377" s="213">
        <f>SUM(T378:T393)</f>
        <v>0</v>
      </c>
      <c r="U377" s="12"/>
      <c r="V377" s="12"/>
      <c r="W377" s="12"/>
      <c r="X377" s="12"/>
      <c r="Y377" s="12"/>
      <c r="Z377" s="12"/>
      <c r="AA377" s="12"/>
      <c r="AB377" s="12"/>
      <c r="AC377" s="12"/>
      <c r="AD377" s="12"/>
      <c r="AE377" s="12"/>
      <c r="AR377" s="214" t="s">
        <v>85</v>
      </c>
      <c r="AT377" s="215" t="s">
        <v>76</v>
      </c>
      <c r="AU377" s="215" t="s">
        <v>85</v>
      </c>
      <c r="AY377" s="214" t="s">
        <v>167</v>
      </c>
      <c r="BK377" s="216">
        <f>SUM(BK378:BK393)</f>
        <v>0</v>
      </c>
    </row>
    <row r="378" s="2" customFormat="1" ht="24" customHeight="1">
      <c r="A378" s="39"/>
      <c r="B378" s="40"/>
      <c r="C378" s="219" t="s">
        <v>395</v>
      </c>
      <c r="D378" s="219" t="s">
        <v>170</v>
      </c>
      <c r="E378" s="220" t="s">
        <v>396</v>
      </c>
      <c r="F378" s="221" t="s">
        <v>397</v>
      </c>
      <c r="G378" s="222" t="s">
        <v>398</v>
      </c>
      <c r="H378" s="223">
        <v>13.672000000000001</v>
      </c>
      <c r="I378" s="224"/>
      <c r="J378" s="225">
        <f>ROUND(I378*H378,2)</f>
        <v>0</v>
      </c>
      <c r="K378" s="221" t="s">
        <v>174</v>
      </c>
      <c r="L378" s="45"/>
      <c r="M378" s="226" t="s">
        <v>40</v>
      </c>
      <c r="N378" s="227" t="s">
        <v>48</v>
      </c>
      <c r="O378" s="85"/>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175</v>
      </c>
      <c r="AT378" s="230" t="s">
        <v>170</v>
      </c>
      <c r="AU378" s="230" t="s">
        <v>87</v>
      </c>
      <c r="AY378" s="18" t="s">
        <v>167</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175</v>
      </c>
      <c r="BM378" s="230" t="s">
        <v>399</v>
      </c>
    </row>
    <row r="379" s="2" customFormat="1">
      <c r="A379" s="39"/>
      <c r="B379" s="40"/>
      <c r="C379" s="41"/>
      <c r="D379" s="232" t="s">
        <v>177</v>
      </c>
      <c r="E379" s="41"/>
      <c r="F379" s="233" t="s">
        <v>400</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177</v>
      </c>
      <c r="AU379" s="18" t="s">
        <v>87</v>
      </c>
    </row>
    <row r="380" s="2" customFormat="1">
      <c r="A380" s="39"/>
      <c r="B380" s="40"/>
      <c r="C380" s="41"/>
      <c r="D380" s="232" t="s">
        <v>179</v>
      </c>
      <c r="E380" s="41"/>
      <c r="F380" s="236" t="s">
        <v>401</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179</v>
      </c>
      <c r="AU380" s="18" t="s">
        <v>87</v>
      </c>
    </row>
    <row r="381" s="2" customFormat="1" ht="24" customHeight="1">
      <c r="A381" s="39"/>
      <c r="B381" s="40"/>
      <c r="C381" s="219" t="s">
        <v>402</v>
      </c>
      <c r="D381" s="219" t="s">
        <v>170</v>
      </c>
      <c r="E381" s="220" t="s">
        <v>403</v>
      </c>
      <c r="F381" s="221" t="s">
        <v>404</v>
      </c>
      <c r="G381" s="222" t="s">
        <v>398</v>
      </c>
      <c r="H381" s="223">
        <v>13.672000000000001</v>
      </c>
      <c r="I381" s="224"/>
      <c r="J381" s="225">
        <f>ROUND(I381*H381,2)</f>
        <v>0</v>
      </c>
      <c r="K381" s="221" t="s">
        <v>174</v>
      </c>
      <c r="L381" s="45"/>
      <c r="M381" s="226" t="s">
        <v>40</v>
      </c>
      <c r="N381" s="227" t="s">
        <v>48</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175</v>
      </c>
      <c r="AT381" s="230" t="s">
        <v>170</v>
      </c>
      <c r="AU381" s="230" t="s">
        <v>87</v>
      </c>
      <c r="AY381" s="18" t="s">
        <v>167</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175</v>
      </c>
      <c r="BM381" s="230" t="s">
        <v>405</v>
      </c>
    </row>
    <row r="382" s="2" customFormat="1">
      <c r="A382" s="39"/>
      <c r="B382" s="40"/>
      <c r="C382" s="41"/>
      <c r="D382" s="232" t="s">
        <v>177</v>
      </c>
      <c r="E382" s="41"/>
      <c r="F382" s="233" t="s">
        <v>406</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177</v>
      </c>
      <c r="AU382" s="18" t="s">
        <v>87</v>
      </c>
    </row>
    <row r="383" s="2" customFormat="1">
      <c r="A383" s="39"/>
      <c r="B383" s="40"/>
      <c r="C383" s="41"/>
      <c r="D383" s="232" t="s">
        <v>179</v>
      </c>
      <c r="E383" s="41"/>
      <c r="F383" s="236" t="s">
        <v>401</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179</v>
      </c>
      <c r="AU383" s="18" t="s">
        <v>87</v>
      </c>
    </row>
    <row r="384" s="2" customFormat="1" ht="24" customHeight="1">
      <c r="A384" s="39"/>
      <c r="B384" s="40"/>
      <c r="C384" s="219" t="s">
        <v>407</v>
      </c>
      <c r="D384" s="219" t="s">
        <v>170</v>
      </c>
      <c r="E384" s="220" t="s">
        <v>408</v>
      </c>
      <c r="F384" s="221" t="s">
        <v>409</v>
      </c>
      <c r="G384" s="222" t="s">
        <v>398</v>
      </c>
      <c r="H384" s="223">
        <v>13.672000000000001</v>
      </c>
      <c r="I384" s="224"/>
      <c r="J384" s="225">
        <f>ROUND(I384*H384,2)</f>
        <v>0</v>
      </c>
      <c r="K384" s="221" t="s">
        <v>174</v>
      </c>
      <c r="L384" s="45"/>
      <c r="M384" s="226" t="s">
        <v>40</v>
      </c>
      <c r="N384" s="227" t="s">
        <v>48</v>
      </c>
      <c r="O384" s="85"/>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175</v>
      </c>
      <c r="AT384" s="230" t="s">
        <v>170</v>
      </c>
      <c r="AU384" s="230" t="s">
        <v>87</v>
      </c>
      <c r="AY384" s="18" t="s">
        <v>167</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175</v>
      </c>
      <c r="BM384" s="230" t="s">
        <v>410</v>
      </c>
    </row>
    <row r="385" s="2" customFormat="1">
      <c r="A385" s="39"/>
      <c r="B385" s="40"/>
      <c r="C385" s="41"/>
      <c r="D385" s="232" t="s">
        <v>177</v>
      </c>
      <c r="E385" s="41"/>
      <c r="F385" s="233" t="s">
        <v>411</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177</v>
      </c>
      <c r="AU385" s="18" t="s">
        <v>87</v>
      </c>
    </row>
    <row r="386" s="2" customFormat="1">
      <c r="A386" s="39"/>
      <c r="B386" s="40"/>
      <c r="C386" s="41"/>
      <c r="D386" s="232" t="s">
        <v>179</v>
      </c>
      <c r="E386" s="41"/>
      <c r="F386" s="236" t="s">
        <v>412</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179</v>
      </c>
      <c r="AU386" s="18" t="s">
        <v>87</v>
      </c>
    </row>
    <row r="387" s="2" customFormat="1" ht="24" customHeight="1">
      <c r="A387" s="39"/>
      <c r="B387" s="40"/>
      <c r="C387" s="219" t="s">
        <v>413</v>
      </c>
      <c r="D387" s="219" t="s">
        <v>170</v>
      </c>
      <c r="E387" s="220" t="s">
        <v>414</v>
      </c>
      <c r="F387" s="221" t="s">
        <v>415</v>
      </c>
      <c r="G387" s="222" t="s">
        <v>398</v>
      </c>
      <c r="H387" s="223">
        <v>341.80000000000001</v>
      </c>
      <c r="I387" s="224"/>
      <c r="J387" s="225">
        <f>ROUND(I387*H387,2)</f>
        <v>0</v>
      </c>
      <c r="K387" s="221" t="s">
        <v>174</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175</v>
      </c>
      <c r="AT387" s="230" t="s">
        <v>170</v>
      </c>
      <c r="AU387" s="230" t="s">
        <v>87</v>
      </c>
      <c r="AY387" s="18" t="s">
        <v>167</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175</v>
      </c>
      <c r="BM387" s="230" t="s">
        <v>416</v>
      </c>
    </row>
    <row r="388" s="2" customFormat="1">
      <c r="A388" s="39"/>
      <c r="B388" s="40"/>
      <c r="C388" s="41"/>
      <c r="D388" s="232" t="s">
        <v>177</v>
      </c>
      <c r="E388" s="41"/>
      <c r="F388" s="233" t="s">
        <v>417</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177</v>
      </c>
      <c r="AU388" s="18" t="s">
        <v>87</v>
      </c>
    </row>
    <row r="389" s="2" customFormat="1">
      <c r="A389" s="39"/>
      <c r="B389" s="40"/>
      <c r="C389" s="41"/>
      <c r="D389" s="232" t="s">
        <v>179</v>
      </c>
      <c r="E389" s="41"/>
      <c r="F389" s="236" t="s">
        <v>412</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179</v>
      </c>
      <c r="AU389" s="18" t="s">
        <v>87</v>
      </c>
    </row>
    <row r="390" s="14" customFormat="1">
      <c r="A390" s="14"/>
      <c r="B390" s="247"/>
      <c r="C390" s="248"/>
      <c r="D390" s="232" t="s">
        <v>181</v>
      </c>
      <c r="E390" s="248"/>
      <c r="F390" s="250" t="s">
        <v>1368</v>
      </c>
      <c r="G390" s="248"/>
      <c r="H390" s="251">
        <v>341.80000000000001</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181</v>
      </c>
      <c r="AU390" s="257" t="s">
        <v>87</v>
      </c>
      <c r="AV390" s="14" t="s">
        <v>87</v>
      </c>
      <c r="AW390" s="14" t="s">
        <v>4</v>
      </c>
      <c r="AX390" s="14" t="s">
        <v>85</v>
      </c>
      <c r="AY390" s="257" t="s">
        <v>167</v>
      </c>
    </row>
    <row r="391" s="2" customFormat="1" ht="24" customHeight="1">
      <c r="A391" s="39"/>
      <c r="B391" s="40"/>
      <c r="C391" s="219" t="s">
        <v>419</v>
      </c>
      <c r="D391" s="219" t="s">
        <v>170</v>
      </c>
      <c r="E391" s="220" t="s">
        <v>420</v>
      </c>
      <c r="F391" s="221" t="s">
        <v>421</v>
      </c>
      <c r="G391" s="222" t="s">
        <v>398</v>
      </c>
      <c r="H391" s="223">
        <v>8.8379999999999992</v>
      </c>
      <c r="I391" s="224"/>
      <c r="J391" s="225">
        <f>ROUND(I391*H391,2)</f>
        <v>0</v>
      </c>
      <c r="K391" s="221" t="s">
        <v>174</v>
      </c>
      <c r="L391" s="45"/>
      <c r="M391" s="226" t="s">
        <v>40</v>
      </c>
      <c r="N391" s="227" t="s">
        <v>48</v>
      </c>
      <c r="O391" s="85"/>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175</v>
      </c>
      <c r="AT391" s="230" t="s">
        <v>170</v>
      </c>
      <c r="AU391" s="230" t="s">
        <v>87</v>
      </c>
      <c r="AY391" s="18" t="s">
        <v>167</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175</v>
      </c>
      <c r="BM391" s="230" t="s">
        <v>422</v>
      </c>
    </row>
    <row r="392" s="2" customFormat="1">
      <c r="A392" s="39"/>
      <c r="B392" s="40"/>
      <c r="C392" s="41"/>
      <c r="D392" s="232" t="s">
        <v>177</v>
      </c>
      <c r="E392" s="41"/>
      <c r="F392" s="233" t="s">
        <v>423</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177</v>
      </c>
      <c r="AU392" s="18" t="s">
        <v>87</v>
      </c>
    </row>
    <row r="393" s="2" customFormat="1">
      <c r="A393" s="39"/>
      <c r="B393" s="40"/>
      <c r="C393" s="41"/>
      <c r="D393" s="232" t="s">
        <v>179</v>
      </c>
      <c r="E393" s="41"/>
      <c r="F393" s="236" t="s">
        <v>424</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179</v>
      </c>
      <c r="AU393" s="18" t="s">
        <v>87</v>
      </c>
    </row>
    <row r="394" s="12" customFormat="1" ht="22.8" customHeight="1">
      <c r="A394" s="12"/>
      <c r="B394" s="203"/>
      <c r="C394" s="204"/>
      <c r="D394" s="205" t="s">
        <v>76</v>
      </c>
      <c r="E394" s="217" t="s">
        <v>425</v>
      </c>
      <c r="F394" s="217" t="s">
        <v>426</v>
      </c>
      <c r="G394" s="204"/>
      <c r="H394" s="204"/>
      <c r="I394" s="207"/>
      <c r="J394" s="218">
        <f>BK394</f>
        <v>0</v>
      </c>
      <c r="K394" s="204"/>
      <c r="L394" s="209"/>
      <c r="M394" s="210"/>
      <c r="N394" s="211"/>
      <c r="O394" s="211"/>
      <c r="P394" s="212">
        <f>SUM(P395:P400)</f>
        <v>0</v>
      </c>
      <c r="Q394" s="211"/>
      <c r="R394" s="212">
        <f>SUM(R395:R400)</f>
        <v>0</v>
      </c>
      <c r="S394" s="211"/>
      <c r="T394" s="213">
        <f>SUM(T395:T400)</f>
        <v>0</v>
      </c>
      <c r="U394" s="12"/>
      <c r="V394" s="12"/>
      <c r="W394" s="12"/>
      <c r="X394" s="12"/>
      <c r="Y394" s="12"/>
      <c r="Z394" s="12"/>
      <c r="AA394" s="12"/>
      <c r="AB394" s="12"/>
      <c r="AC394" s="12"/>
      <c r="AD394" s="12"/>
      <c r="AE394" s="12"/>
      <c r="AR394" s="214" t="s">
        <v>85</v>
      </c>
      <c r="AT394" s="215" t="s">
        <v>76</v>
      </c>
      <c r="AU394" s="215" t="s">
        <v>85</v>
      </c>
      <c r="AY394" s="214" t="s">
        <v>167</v>
      </c>
      <c r="BK394" s="216">
        <f>SUM(BK395:BK400)</f>
        <v>0</v>
      </c>
    </row>
    <row r="395" s="2" customFormat="1" ht="16.5" customHeight="1">
      <c r="A395" s="39"/>
      <c r="B395" s="40"/>
      <c r="C395" s="219" t="s">
        <v>427</v>
      </c>
      <c r="D395" s="219" t="s">
        <v>170</v>
      </c>
      <c r="E395" s="220" t="s">
        <v>428</v>
      </c>
      <c r="F395" s="221" t="s">
        <v>429</v>
      </c>
      <c r="G395" s="222" t="s">
        <v>398</v>
      </c>
      <c r="H395" s="223">
        <v>6.8840000000000003</v>
      </c>
      <c r="I395" s="224"/>
      <c r="J395" s="225">
        <f>ROUND(I395*H395,2)</f>
        <v>0</v>
      </c>
      <c r="K395" s="221" t="s">
        <v>174</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175</v>
      </c>
      <c r="AT395" s="230" t="s">
        <v>170</v>
      </c>
      <c r="AU395" s="230" t="s">
        <v>87</v>
      </c>
      <c r="AY395" s="18" t="s">
        <v>167</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175</v>
      </c>
      <c r="BM395" s="230" t="s">
        <v>430</v>
      </c>
    </row>
    <row r="396" s="2" customFormat="1">
      <c r="A396" s="39"/>
      <c r="B396" s="40"/>
      <c r="C396" s="41"/>
      <c r="D396" s="232" t="s">
        <v>177</v>
      </c>
      <c r="E396" s="41"/>
      <c r="F396" s="233" t="s">
        <v>431</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177</v>
      </c>
      <c r="AU396" s="18" t="s">
        <v>87</v>
      </c>
    </row>
    <row r="397" s="2" customFormat="1">
      <c r="A397" s="39"/>
      <c r="B397" s="40"/>
      <c r="C397" s="41"/>
      <c r="D397" s="232" t="s">
        <v>179</v>
      </c>
      <c r="E397" s="41"/>
      <c r="F397" s="236" t="s">
        <v>432</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179</v>
      </c>
      <c r="AU397" s="18" t="s">
        <v>87</v>
      </c>
    </row>
    <row r="398" s="2" customFormat="1" ht="24" customHeight="1">
      <c r="A398" s="39"/>
      <c r="B398" s="40"/>
      <c r="C398" s="219" t="s">
        <v>433</v>
      </c>
      <c r="D398" s="219" t="s">
        <v>170</v>
      </c>
      <c r="E398" s="220" t="s">
        <v>434</v>
      </c>
      <c r="F398" s="221" t="s">
        <v>435</v>
      </c>
      <c r="G398" s="222" t="s">
        <v>398</v>
      </c>
      <c r="H398" s="223">
        <v>6.8840000000000003</v>
      </c>
      <c r="I398" s="224"/>
      <c r="J398" s="225">
        <f>ROUND(I398*H398,2)</f>
        <v>0</v>
      </c>
      <c r="K398" s="221" t="s">
        <v>174</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175</v>
      </c>
      <c r="AT398" s="230" t="s">
        <v>170</v>
      </c>
      <c r="AU398" s="230" t="s">
        <v>87</v>
      </c>
      <c r="AY398" s="18" t="s">
        <v>167</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175</v>
      </c>
      <c r="BM398" s="230" t="s">
        <v>436</v>
      </c>
    </row>
    <row r="399" s="2" customFormat="1">
      <c r="A399" s="39"/>
      <c r="B399" s="40"/>
      <c r="C399" s="41"/>
      <c r="D399" s="232" t="s">
        <v>177</v>
      </c>
      <c r="E399" s="41"/>
      <c r="F399" s="233" t="s">
        <v>437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177</v>
      </c>
      <c r="AU399" s="18" t="s">
        <v>87</v>
      </c>
    </row>
    <row r="400" s="2" customFormat="1">
      <c r="A400" s="39"/>
      <c r="B400" s="40"/>
      <c r="C400" s="41"/>
      <c r="D400" s="232" t="s">
        <v>179</v>
      </c>
      <c r="E400" s="41"/>
      <c r="F400" s="236" t="s">
        <v>432</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179</v>
      </c>
      <c r="AU400" s="18" t="s">
        <v>87</v>
      </c>
    </row>
    <row r="401" s="12" customFormat="1" ht="25.92" customHeight="1">
      <c r="A401" s="12"/>
      <c r="B401" s="203"/>
      <c r="C401" s="204"/>
      <c r="D401" s="205" t="s">
        <v>76</v>
      </c>
      <c r="E401" s="206" t="s">
        <v>438</v>
      </c>
      <c r="F401" s="206" t="s">
        <v>439</v>
      </c>
      <c r="G401" s="204"/>
      <c r="H401" s="204"/>
      <c r="I401" s="207"/>
      <c r="J401" s="208">
        <f>BK401</f>
        <v>0</v>
      </c>
      <c r="K401" s="204"/>
      <c r="L401" s="209"/>
      <c r="M401" s="210"/>
      <c r="N401" s="211"/>
      <c r="O401" s="211"/>
      <c r="P401" s="212">
        <f>P402+P411+P431+P471+P547+P595+P623+P633+P648+P684+P705+P725+P785+P793+P870+P878+P950+P958+P1031+P1052</f>
        <v>0</v>
      </c>
      <c r="Q401" s="211"/>
      <c r="R401" s="212">
        <f>R402+R411+R431+R471+R547+R595+R623+R633+R648+R684+R705+R725+R785+R793+R870+R878+R950+R958+R1031+R1052</f>
        <v>1.9533270800000002</v>
      </c>
      <c r="S401" s="211"/>
      <c r="T401" s="213">
        <f>T402+T411+T431+T471+T547+T595+T623+T633+T648+T684+T705+T725+T785+T793+T870+T878+T950+T958+T1031+T1052</f>
        <v>0.91964902000000004</v>
      </c>
      <c r="U401" s="12"/>
      <c r="V401" s="12"/>
      <c r="W401" s="12"/>
      <c r="X401" s="12"/>
      <c r="Y401" s="12"/>
      <c r="Z401" s="12"/>
      <c r="AA401" s="12"/>
      <c r="AB401" s="12"/>
      <c r="AC401" s="12"/>
      <c r="AD401" s="12"/>
      <c r="AE401" s="12"/>
      <c r="AR401" s="214" t="s">
        <v>87</v>
      </c>
      <c r="AT401" s="215" t="s">
        <v>76</v>
      </c>
      <c r="AU401" s="215" t="s">
        <v>77</v>
      </c>
      <c r="AY401" s="214" t="s">
        <v>167</v>
      </c>
      <c r="BK401" s="216">
        <f>BK402+BK411+BK431+BK471+BK547+BK595+BK623+BK633+BK648+BK684+BK705+BK725+BK785+BK793+BK870+BK878+BK950+BK958+BK1031+BK1052</f>
        <v>0</v>
      </c>
    </row>
    <row r="402" s="12" customFormat="1" ht="22.8" customHeight="1">
      <c r="A402" s="12"/>
      <c r="B402" s="203"/>
      <c r="C402" s="204"/>
      <c r="D402" s="205" t="s">
        <v>76</v>
      </c>
      <c r="E402" s="217" t="s">
        <v>440</v>
      </c>
      <c r="F402" s="217" t="s">
        <v>441</v>
      </c>
      <c r="G402" s="204"/>
      <c r="H402" s="204"/>
      <c r="I402" s="207"/>
      <c r="J402" s="218">
        <f>BK402</f>
        <v>0</v>
      </c>
      <c r="K402" s="204"/>
      <c r="L402" s="209"/>
      <c r="M402" s="210"/>
      <c r="N402" s="211"/>
      <c r="O402" s="211"/>
      <c r="P402" s="212">
        <f>SUM(P403:P410)</f>
        <v>0</v>
      </c>
      <c r="Q402" s="211"/>
      <c r="R402" s="212">
        <f>SUM(R403:R410)</f>
        <v>0.010169999999999999</v>
      </c>
      <c r="S402" s="211"/>
      <c r="T402" s="213">
        <f>SUM(T403:T410)</f>
        <v>0</v>
      </c>
      <c r="U402" s="12"/>
      <c r="V402" s="12"/>
      <c r="W402" s="12"/>
      <c r="X402" s="12"/>
      <c r="Y402" s="12"/>
      <c r="Z402" s="12"/>
      <c r="AA402" s="12"/>
      <c r="AB402" s="12"/>
      <c r="AC402" s="12"/>
      <c r="AD402" s="12"/>
      <c r="AE402" s="12"/>
      <c r="AR402" s="214" t="s">
        <v>87</v>
      </c>
      <c r="AT402" s="215" t="s">
        <v>76</v>
      </c>
      <c r="AU402" s="215" t="s">
        <v>85</v>
      </c>
      <c r="AY402" s="214" t="s">
        <v>167</v>
      </c>
      <c r="BK402" s="216">
        <f>SUM(BK403:BK410)</f>
        <v>0</v>
      </c>
    </row>
    <row r="403" s="2" customFormat="1" ht="24" customHeight="1">
      <c r="A403" s="39"/>
      <c r="B403" s="40"/>
      <c r="C403" s="219" t="s">
        <v>442</v>
      </c>
      <c r="D403" s="219" t="s">
        <v>170</v>
      </c>
      <c r="E403" s="220" t="s">
        <v>443</v>
      </c>
      <c r="F403" s="221" t="s">
        <v>444</v>
      </c>
      <c r="G403" s="222" t="s">
        <v>173</v>
      </c>
      <c r="H403" s="223">
        <v>2.25</v>
      </c>
      <c r="I403" s="224"/>
      <c r="J403" s="225">
        <f>ROUND(I403*H403,2)</f>
        <v>0</v>
      </c>
      <c r="K403" s="221" t="s">
        <v>174</v>
      </c>
      <c r="L403" s="45"/>
      <c r="M403" s="226" t="s">
        <v>40</v>
      </c>
      <c r="N403" s="227" t="s">
        <v>48</v>
      </c>
      <c r="O403" s="85"/>
      <c r="P403" s="228">
        <f>O403*H403</f>
        <v>0</v>
      </c>
      <c r="Q403" s="228">
        <v>0.0045199999999999997</v>
      </c>
      <c r="R403" s="228">
        <f>Q403*H403</f>
        <v>0.010169999999999999</v>
      </c>
      <c r="S403" s="228">
        <v>0</v>
      </c>
      <c r="T403" s="229">
        <f>S403*H403</f>
        <v>0</v>
      </c>
      <c r="U403" s="39"/>
      <c r="V403" s="39"/>
      <c r="W403" s="39"/>
      <c r="X403" s="39"/>
      <c r="Y403" s="39"/>
      <c r="Z403" s="39"/>
      <c r="AA403" s="39"/>
      <c r="AB403" s="39"/>
      <c r="AC403" s="39"/>
      <c r="AD403" s="39"/>
      <c r="AE403" s="39"/>
      <c r="AR403" s="230" t="s">
        <v>301</v>
      </c>
      <c r="AT403" s="230" t="s">
        <v>170</v>
      </c>
      <c r="AU403" s="230" t="s">
        <v>87</v>
      </c>
      <c r="AY403" s="18" t="s">
        <v>167</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301</v>
      </c>
      <c r="BM403" s="230" t="s">
        <v>445</v>
      </c>
    </row>
    <row r="404" s="2" customFormat="1">
      <c r="A404" s="39"/>
      <c r="B404" s="40"/>
      <c r="C404" s="41"/>
      <c r="D404" s="232" t="s">
        <v>177</v>
      </c>
      <c r="E404" s="41"/>
      <c r="F404" s="233" t="s">
        <v>446</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177</v>
      </c>
      <c r="AU404" s="18" t="s">
        <v>87</v>
      </c>
    </row>
    <row r="405" s="13" customFormat="1">
      <c r="A405" s="13"/>
      <c r="B405" s="237"/>
      <c r="C405" s="238"/>
      <c r="D405" s="232" t="s">
        <v>181</v>
      </c>
      <c r="E405" s="239" t="s">
        <v>40</v>
      </c>
      <c r="F405" s="240" t="s">
        <v>206</v>
      </c>
      <c r="G405" s="238"/>
      <c r="H405" s="239" t="s">
        <v>40</v>
      </c>
      <c r="I405" s="241"/>
      <c r="J405" s="238"/>
      <c r="K405" s="238"/>
      <c r="L405" s="242"/>
      <c r="M405" s="243"/>
      <c r="N405" s="244"/>
      <c r="O405" s="244"/>
      <c r="P405" s="244"/>
      <c r="Q405" s="244"/>
      <c r="R405" s="244"/>
      <c r="S405" s="244"/>
      <c r="T405" s="245"/>
      <c r="U405" s="13"/>
      <c r="V405" s="13"/>
      <c r="W405" s="13"/>
      <c r="X405" s="13"/>
      <c r="Y405" s="13"/>
      <c r="Z405" s="13"/>
      <c r="AA405" s="13"/>
      <c r="AB405" s="13"/>
      <c r="AC405" s="13"/>
      <c r="AD405" s="13"/>
      <c r="AE405" s="13"/>
      <c r="AT405" s="246" t="s">
        <v>181</v>
      </c>
      <c r="AU405" s="246" t="s">
        <v>87</v>
      </c>
      <c r="AV405" s="13" t="s">
        <v>85</v>
      </c>
      <c r="AW405" s="13" t="s">
        <v>38</v>
      </c>
      <c r="AX405" s="13" t="s">
        <v>77</v>
      </c>
      <c r="AY405" s="246" t="s">
        <v>167</v>
      </c>
    </row>
    <row r="406" s="14" customFormat="1">
      <c r="A406" s="14"/>
      <c r="B406" s="247"/>
      <c r="C406" s="248"/>
      <c r="D406" s="232" t="s">
        <v>181</v>
      </c>
      <c r="E406" s="249" t="s">
        <v>40</v>
      </c>
      <c r="F406" s="250" t="s">
        <v>1317</v>
      </c>
      <c r="G406" s="248"/>
      <c r="H406" s="251">
        <v>2.25</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181</v>
      </c>
      <c r="AU406" s="257" t="s">
        <v>87</v>
      </c>
      <c r="AV406" s="14" t="s">
        <v>87</v>
      </c>
      <c r="AW406" s="14" t="s">
        <v>38</v>
      </c>
      <c r="AX406" s="14" t="s">
        <v>77</v>
      </c>
      <c r="AY406" s="257" t="s">
        <v>167</v>
      </c>
    </row>
    <row r="407" s="15" customFormat="1">
      <c r="A407" s="15"/>
      <c r="B407" s="258"/>
      <c r="C407" s="259"/>
      <c r="D407" s="232" t="s">
        <v>181</v>
      </c>
      <c r="E407" s="260" t="s">
        <v>40</v>
      </c>
      <c r="F407" s="261" t="s">
        <v>184</v>
      </c>
      <c r="G407" s="259"/>
      <c r="H407" s="262">
        <v>2.25</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181</v>
      </c>
      <c r="AU407" s="268" t="s">
        <v>87</v>
      </c>
      <c r="AV407" s="15" t="s">
        <v>175</v>
      </c>
      <c r="AW407" s="15" t="s">
        <v>38</v>
      </c>
      <c r="AX407" s="15" t="s">
        <v>85</v>
      </c>
      <c r="AY407" s="268" t="s">
        <v>167</v>
      </c>
    </row>
    <row r="408" s="2" customFormat="1" ht="24" customHeight="1">
      <c r="A408" s="39"/>
      <c r="B408" s="40"/>
      <c r="C408" s="219" t="s">
        <v>447</v>
      </c>
      <c r="D408" s="219" t="s">
        <v>170</v>
      </c>
      <c r="E408" s="220" t="s">
        <v>448</v>
      </c>
      <c r="F408" s="221" t="s">
        <v>449</v>
      </c>
      <c r="G408" s="222" t="s">
        <v>398</v>
      </c>
      <c r="H408" s="223">
        <v>0.01</v>
      </c>
      <c r="I408" s="224"/>
      <c r="J408" s="225">
        <f>ROUND(I408*H408,2)</f>
        <v>0</v>
      </c>
      <c r="K408" s="221" t="s">
        <v>174</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301</v>
      </c>
      <c r="AT408" s="230" t="s">
        <v>170</v>
      </c>
      <c r="AU408" s="230" t="s">
        <v>87</v>
      </c>
      <c r="AY408" s="18" t="s">
        <v>167</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301</v>
      </c>
      <c r="BM408" s="230" t="s">
        <v>450</v>
      </c>
    </row>
    <row r="409" s="2" customFormat="1">
      <c r="A409" s="39"/>
      <c r="B409" s="40"/>
      <c r="C409" s="41"/>
      <c r="D409" s="232" t="s">
        <v>177</v>
      </c>
      <c r="E409" s="41"/>
      <c r="F409" s="233" t="s">
        <v>451</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177</v>
      </c>
      <c r="AU409" s="18" t="s">
        <v>87</v>
      </c>
    </row>
    <row r="410" s="2" customFormat="1">
      <c r="A410" s="39"/>
      <c r="B410" s="40"/>
      <c r="C410" s="41"/>
      <c r="D410" s="232" t="s">
        <v>179</v>
      </c>
      <c r="E410" s="41"/>
      <c r="F410" s="236" t="s">
        <v>452</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179</v>
      </c>
      <c r="AU410" s="18" t="s">
        <v>87</v>
      </c>
    </row>
    <row r="411" s="12" customFormat="1" ht="22.8" customHeight="1">
      <c r="A411" s="12"/>
      <c r="B411" s="203"/>
      <c r="C411" s="204"/>
      <c r="D411" s="205" t="s">
        <v>76</v>
      </c>
      <c r="E411" s="217" t="s">
        <v>453</v>
      </c>
      <c r="F411" s="217" t="s">
        <v>454</v>
      </c>
      <c r="G411" s="204"/>
      <c r="H411" s="204"/>
      <c r="I411" s="207"/>
      <c r="J411" s="218">
        <f>BK411</f>
        <v>0</v>
      </c>
      <c r="K411" s="204"/>
      <c r="L411" s="209"/>
      <c r="M411" s="210"/>
      <c r="N411" s="211"/>
      <c r="O411" s="211"/>
      <c r="P411" s="212">
        <f>SUM(P412:P430)</f>
        <v>0</v>
      </c>
      <c r="Q411" s="211"/>
      <c r="R411" s="212">
        <f>SUM(R412:R430)</f>
        <v>0.034755599999999998</v>
      </c>
      <c r="S411" s="211"/>
      <c r="T411" s="213">
        <f>SUM(T412:T430)</f>
        <v>0</v>
      </c>
      <c r="U411" s="12"/>
      <c r="V411" s="12"/>
      <c r="W411" s="12"/>
      <c r="X411" s="12"/>
      <c r="Y411" s="12"/>
      <c r="Z411" s="12"/>
      <c r="AA411" s="12"/>
      <c r="AB411" s="12"/>
      <c r="AC411" s="12"/>
      <c r="AD411" s="12"/>
      <c r="AE411" s="12"/>
      <c r="AR411" s="214" t="s">
        <v>87</v>
      </c>
      <c r="AT411" s="215" t="s">
        <v>76</v>
      </c>
      <c r="AU411" s="215" t="s">
        <v>85</v>
      </c>
      <c r="AY411" s="214" t="s">
        <v>167</v>
      </c>
      <c r="BK411" s="216">
        <f>SUM(BK412:BK430)</f>
        <v>0</v>
      </c>
    </row>
    <row r="412" s="2" customFormat="1" ht="24" customHeight="1">
      <c r="A412" s="39"/>
      <c r="B412" s="40"/>
      <c r="C412" s="219" t="s">
        <v>455</v>
      </c>
      <c r="D412" s="219" t="s">
        <v>170</v>
      </c>
      <c r="E412" s="220" t="s">
        <v>456</v>
      </c>
      <c r="F412" s="221" t="s">
        <v>457</v>
      </c>
      <c r="G412" s="222" t="s">
        <v>173</v>
      </c>
      <c r="H412" s="223">
        <v>28.395</v>
      </c>
      <c r="I412" s="224"/>
      <c r="J412" s="225">
        <f>ROUND(I412*H412,2)</f>
        <v>0</v>
      </c>
      <c r="K412" s="221" t="s">
        <v>458</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301</v>
      </c>
      <c r="AT412" s="230" t="s">
        <v>170</v>
      </c>
      <c r="AU412" s="230" t="s">
        <v>87</v>
      </c>
      <c r="AY412" s="18" t="s">
        <v>167</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301</v>
      </c>
      <c r="BM412" s="230" t="s">
        <v>1369</v>
      </c>
    </row>
    <row r="413" s="2" customFormat="1">
      <c r="A413" s="39"/>
      <c r="B413" s="40"/>
      <c r="C413" s="41"/>
      <c r="D413" s="232" t="s">
        <v>177</v>
      </c>
      <c r="E413" s="41"/>
      <c r="F413" s="233" t="s">
        <v>460</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177</v>
      </c>
      <c r="AU413" s="18" t="s">
        <v>87</v>
      </c>
    </row>
    <row r="414" s="2" customFormat="1">
      <c r="A414" s="39"/>
      <c r="B414" s="40"/>
      <c r="C414" s="41"/>
      <c r="D414" s="232" t="s">
        <v>179</v>
      </c>
      <c r="E414" s="41"/>
      <c r="F414" s="236" t="s">
        <v>461</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179</v>
      </c>
      <c r="AU414" s="18" t="s">
        <v>87</v>
      </c>
    </row>
    <row r="415" s="13" customFormat="1">
      <c r="A415" s="13"/>
      <c r="B415" s="237"/>
      <c r="C415" s="238"/>
      <c r="D415" s="232" t="s">
        <v>181</v>
      </c>
      <c r="E415" s="239" t="s">
        <v>40</v>
      </c>
      <c r="F415" s="240" t="s">
        <v>203</v>
      </c>
      <c r="G415" s="238"/>
      <c r="H415" s="239" t="s">
        <v>40</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181</v>
      </c>
      <c r="AU415" s="246" t="s">
        <v>87</v>
      </c>
      <c r="AV415" s="13" t="s">
        <v>85</v>
      </c>
      <c r="AW415" s="13" t="s">
        <v>38</v>
      </c>
      <c r="AX415" s="13" t="s">
        <v>77</v>
      </c>
      <c r="AY415" s="246" t="s">
        <v>167</v>
      </c>
    </row>
    <row r="416" s="14" customFormat="1">
      <c r="A416" s="14"/>
      <c r="B416" s="247"/>
      <c r="C416" s="248"/>
      <c r="D416" s="232" t="s">
        <v>181</v>
      </c>
      <c r="E416" s="249" t="s">
        <v>40</v>
      </c>
      <c r="F416" s="250" t="s">
        <v>373</v>
      </c>
      <c r="G416" s="248"/>
      <c r="H416" s="251">
        <v>2.403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181</v>
      </c>
      <c r="AU416" s="257" t="s">
        <v>87</v>
      </c>
      <c r="AV416" s="14" t="s">
        <v>87</v>
      </c>
      <c r="AW416" s="14" t="s">
        <v>38</v>
      </c>
      <c r="AX416" s="14" t="s">
        <v>77</v>
      </c>
      <c r="AY416" s="257" t="s">
        <v>167</v>
      </c>
    </row>
    <row r="417" s="14" customFormat="1">
      <c r="A417" s="14"/>
      <c r="B417" s="247"/>
      <c r="C417" s="248"/>
      <c r="D417" s="232" t="s">
        <v>181</v>
      </c>
      <c r="E417" s="249" t="s">
        <v>40</v>
      </c>
      <c r="F417" s="250" t="s">
        <v>205</v>
      </c>
      <c r="G417" s="248"/>
      <c r="H417" s="251">
        <v>0.40000000000000002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181</v>
      </c>
      <c r="AU417" s="257" t="s">
        <v>87</v>
      </c>
      <c r="AV417" s="14" t="s">
        <v>87</v>
      </c>
      <c r="AW417" s="14" t="s">
        <v>38</v>
      </c>
      <c r="AX417" s="14" t="s">
        <v>77</v>
      </c>
      <c r="AY417" s="257" t="s">
        <v>167</v>
      </c>
    </row>
    <row r="418" s="13" customFormat="1">
      <c r="A418" s="13"/>
      <c r="B418" s="237"/>
      <c r="C418" s="238"/>
      <c r="D418" s="232" t="s">
        <v>181</v>
      </c>
      <c r="E418" s="239" t="s">
        <v>40</v>
      </c>
      <c r="F418" s="240" t="s">
        <v>206</v>
      </c>
      <c r="G418" s="238"/>
      <c r="H418" s="239" t="s">
        <v>40</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181</v>
      </c>
      <c r="AU418" s="246" t="s">
        <v>87</v>
      </c>
      <c r="AV418" s="13" t="s">
        <v>85</v>
      </c>
      <c r="AW418" s="13" t="s">
        <v>38</v>
      </c>
      <c r="AX418" s="13" t="s">
        <v>77</v>
      </c>
      <c r="AY418" s="246" t="s">
        <v>167</v>
      </c>
    </row>
    <row r="419" s="14" customFormat="1">
      <c r="A419" s="14"/>
      <c r="B419" s="247"/>
      <c r="C419" s="248"/>
      <c r="D419" s="232" t="s">
        <v>181</v>
      </c>
      <c r="E419" s="249" t="s">
        <v>40</v>
      </c>
      <c r="F419" s="250" t="s">
        <v>374</v>
      </c>
      <c r="G419" s="248"/>
      <c r="H419" s="251">
        <v>2.2480000000000002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181</v>
      </c>
      <c r="AU419" s="257" t="s">
        <v>87</v>
      </c>
      <c r="AV419" s="14" t="s">
        <v>87</v>
      </c>
      <c r="AW419" s="14" t="s">
        <v>38</v>
      </c>
      <c r="AX419" s="14" t="s">
        <v>77</v>
      </c>
      <c r="AY419" s="257" t="s">
        <v>167</v>
      </c>
    </row>
    <row r="420" s="13" customFormat="1">
      <c r="A420" s="13"/>
      <c r="B420" s="237"/>
      <c r="C420" s="238"/>
      <c r="D420" s="232" t="s">
        <v>181</v>
      </c>
      <c r="E420" s="239" t="s">
        <v>40</v>
      </c>
      <c r="F420" s="240" t="s">
        <v>208</v>
      </c>
      <c r="G420" s="238"/>
      <c r="H420" s="239" t="s">
        <v>40</v>
      </c>
      <c r="I420" s="241"/>
      <c r="J420" s="238"/>
      <c r="K420" s="238"/>
      <c r="L420" s="242"/>
      <c r="M420" s="243"/>
      <c r="N420" s="244"/>
      <c r="O420" s="244"/>
      <c r="P420" s="244"/>
      <c r="Q420" s="244"/>
      <c r="R420" s="244"/>
      <c r="S420" s="244"/>
      <c r="T420" s="245"/>
      <c r="U420" s="13"/>
      <c r="V420" s="13"/>
      <c r="W420" s="13"/>
      <c r="X420" s="13"/>
      <c r="Y420" s="13"/>
      <c r="Z420" s="13"/>
      <c r="AA420" s="13"/>
      <c r="AB420" s="13"/>
      <c r="AC420" s="13"/>
      <c r="AD420" s="13"/>
      <c r="AE420" s="13"/>
      <c r="AT420" s="246" t="s">
        <v>181</v>
      </c>
      <c r="AU420" s="246" t="s">
        <v>87</v>
      </c>
      <c r="AV420" s="13" t="s">
        <v>85</v>
      </c>
      <c r="AW420" s="13" t="s">
        <v>38</v>
      </c>
      <c r="AX420" s="13" t="s">
        <v>77</v>
      </c>
      <c r="AY420" s="246" t="s">
        <v>167</v>
      </c>
    </row>
    <row r="421" s="14" customFormat="1">
      <c r="A421" s="14"/>
      <c r="B421" s="247"/>
      <c r="C421" s="248"/>
      <c r="D421" s="232" t="s">
        <v>181</v>
      </c>
      <c r="E421" s="249" t="s">
        <v>40</v>
      </c>
      <c r="F421" s="250" t="s">
        <v>375</v>
      </c>
      <c r="G421" s="248"/>
      <c r="H421" s="251">
        <v>14.965</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181</v>
      </c>
      <c r="AU421" s="257" t="s">
        <v>87</v>
      </c>
      <c r="AV421" s="14" t="s">
        <v>87</v>
      </c>
      <c r="AW421" s="14" t="s">
        <v>38</v>
      </c>
      <c r="AX421" s="14" t="s">
        <v>77</v>
      </c>
      <c r="AY421" s="257" t="s">
        <v>167</v>
      </c>
    </row>
    <row r="422" s="13" customFormat="1">
      <c r="A422" s="13"/>
      <c r="B422" s="237"/>
      <c r="C422" s="238"/>
      <c r="D422" s="232" t="s">
        <v>181</v>
      </c>
      <c r="E422" s="239" t="s">
        <v>40</v>
      </c>
      <c r="F422" s="240" t="s">
        <v>210</v>
      </c>
      <c r="G422" s="238"/>
      <c r="H422" s="239" t="s">
        <v>40</v>
      </c>
      <c r="I422" s="241"/>
      <c r="J422" s="238"/>
      <c r="K422" s="238"/>
      <c r="L422" s="242"/>
      <c r="M422" s="243"/>
      <c r="N422" s="244"/>
      <c r="O422" s="244"/>
      <c r="P422" s="244"/>
      <c r="Q422" s="244"/>
      <c r="R422" s="244"/>
      <c r="S422" s="244"/>
      <c r="T422" s="245"/>
      <c r="U422" s="13"/>
      <c r="V422" s="13"/>
      <c r="W422" s="13"/>
      <c r="X422" s="13"/>
      <c r="Y422" s="13"/>
      <c r="Z422" s="13"/>
      <c r="AA422" s="13"/>
      <c r="AB422" s="13"/>
      <c r="AC422" s="13"/>
      <c r="AD422" s="13"/>
      <c r="AE422" s="13"/>
      <c r="AT422" s="246" t="s">
        <v>181</v>
      </c>
      <c r="AU422" s="246" t="s">
        <v>87</v>
      </c>
      <c r="AV422" s="13" t="s">
        <v>85</v>
      </c>
      <c r="AW422" s="13" t="s">
        <v>38</v>
      </c>
      <c r="AX422" s="13" t="s">
        <v>77</v>
      </c>
      <c r="AY422" s="246" t="s">
        <v>167</v>
      </c>
    </row>
    <row r="423" s="14" customFormat="1">
      <c r="A423" s="14"/>
      <c r="B423" s="247"/>
      <c r="C423" s="248"/>
      <c r="D423" s="232" t="s">
        <v>181</v>
      </c>
      <c r="E423" s="249" t="s">
        <v>40</v>
      </c>
      <c r="F423" s="250" t="s">
        <v>376</v>
      </c>
      <c r="G423" s="248"/>
      <c r="H423" s="251">
        <v>8.3789999999999996</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181</v>
      </c>
      <c r="AU423" s="257" t="s">
        <v>87</v>
      </c>
      <c r="AV423" s="14" t="s">
        <v>87</v>
      </c>
      <c r="AW423" s="14" t="s">
        <v>38</v>
      </c>
      <c r="AX423" s="14" t="s">
        <v>77</v>
      </c>
      <c r="AY423" s="257" t="s">
        <v>167</v>
      </c>
    </row>
    <row r="424" s="15" customFormat="1">
      <c r="A424" s="15"/>
      <c r="B424" s="258"/>
      <c r="C424" s="259"/>
      <c r="D424" s="232" t="s">
        <v>181</v>
      </c>
      <c r="E424" s="260" t="s">
        <v>40</v>
      </c>
      <c r="F424" s="261" t="s">
        <v>184</v>
      </c>
      <c r="G424" s="259"/>
      <c r="H424" s="262">
        <v>28.395</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181</v>
      </c>
      <c r="AU424" s="268" t="s">
        <v>87</v>
      </c>
      <c r="AV424" s="15" t="s">
        <v>175</v>
      </c>
      <c r="AW424" s="15" t="s">
        <v>38</v>
      </c>
      <c r="AX424" s="15" t="s">
        <v>85</v>
      </c>
      <c r="AY424" s="268" t="s">
        <v>167</v>
      </c>
    </row>
    <row r="425" s="2" customFormat="1" ht="24" customHeight="1">
      <c r="A425" s="39"/>
      <c r="B425" s="40"/>
      <c r="C425" s="269" t="s">
        <v>462</v>
      </c>
      <c r="D425" s="269" t="s">
        <v>297</v>
      </c>
      <c r="E425" s="270" t="s">
        <v>463</v>
      </c>
      <c r="F425" s="271" t="s">
        <v>464</v>
      </c>
      <c r="G425" s="272" t="s">
        <v>173</v>
      </c>
      <c r="H425" s="273">
        <v>28.963000000000001</v>
      </c>
      <c r="I425" s="274"/>
      <c r="J425" s="275">
        <f>ROUND(I425*H425,2)</f>
        <v>0</v>
      </c>
      <c r="K425" s="271" t="s">
        <v>174</v>
      </c>
      <c r="L425" s="276"/>
      <c r="M425" s="277" t="s">
        <v>40</v>
      </c>
      <c r="N425" s="278" t="s">
        <v>48</v>
      </c>
      <c r="O425" s="85"/>
      <c r="P425" s="228">
        <f>O425*H425</f>
        <v>0</v>
      </c>
      <c r="Q425" s="228">
        <v>0.0011999999999999999</v>
      </c>
      <c r="R425" s="228">
        <f>Q425*H425</f>
        <v>0.034755599999999998</v>
      </c>
      <c r="S425" s="228">
        <v>0</v>
      </c>
      <c r="T425" s="229">
        <f>S425*H425</f>
        <v>0</v>
      </c>
      <c r="U425" s="39"/>
      <c r="V425" s="39"/>
      <c r="W425" s="39"/>
      <c r="X425" s="39"/>
      <c r="Y425" s="39"/>
      <c r="Z425" s="39"/>
      <c r="AA425" s="39"/>
      <c r="AB425" s="39"/>
      <c r="AC425" s="39"/>
      <c r="AD425" s="39"/>
      <c r="AE425" s="39"/>
      <c r="AR425" s="230" t="s">
        <v>407</v>
      </c>
      <c r="AT425" s="230" t="s">
        <v>297</v>
      </c>
      <c r="AU425" s="230" t="s">
        <v>87</v>
      </c>
      <c r="AY425" s="18" t="s">
        <v>167</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301</v>
      </c>
      <c r="BM425" s="230" t="s">
        <v>1370</v>
      </c>
    </row>
    <row r="426" s="2" customFormat="1">
      <c r="A426" s="39"/>
      <c r="B426" s="40"/>
      <c r="C426" s="41"/>
      <c r="D426" s="232" t="s">
        <v>177</v>
      </c>
      <c r="E426" s="41"/>
      <c r="F426" s="233" t="s">
        <v>464</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177</v>
      </c>
      <c r="AU426" s="18" t="s">
        <v>87</v>
      </c>
    </row>
    <row r="427" s="14" customFormat="1">
      <c r="A427" s="14"/>
      <c r="B427" s="247"/>
      <c r="C427" s="248"/>
      <c r="D427" s="232" t="s">
        <v>181</v>
      </c>
      <c r="E427" s="248"/>
      <c r="F427" s="250" t="s">
        <v>1371</v>
      </c>
      <c r="G427" s="248"/>
      <c r="H427" s="251">
        <v>28.963000000000001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181</v>
      </c>
      <c r="AU427" s="257" t="s">
        <v>87</v>
      </c>
      <c r="AV427" s="14" t="s">
        <v>87</v>
      </c>
      <c r="AW427" s="14" t="s">
        <v>4</v>
      </c>
      <c r="AX427" s="14" t="s">
        <v>85</v>
      </c>
      <c r="AY427" s="257" t="s">
        <v>167</v>
      </c>
    </row>
    <row r="428" s="2" customFormat="1" ht="24" customHeight="1">
      <c r="A428" s="39"/>
      <c r="B428" s="40"/>
      <c r="C428" s="219" t="s">
        <v>467</v>
      </c>
      <c r="D428" s="219" t="s">
        <v>170</v>
      </c>
      <c r="E428" s="220" t="s">
        <v>468</v>
      </c>
      <c r="F428" s="221" t="s">
        <v>469</v>
      </c>
      <c r="G428" s="222" t="s">
        <v>398</v>
      </c>
      <c r="H428" s="223">
        <v>0.035000000000000003</v>
      </c>
      <c r="I428" s="224"/>
      <c r="J428" s="225">
        <f>ROUND(I428*H428,2)</f>
        <v>0</v>
      </c>
      <c r="K428" s="221" t="s">
        <v>174</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301</v>
      </c>
      <c r="AT428" s="230" t="s">
        <v>170</v>
      </c>
      <c r="AU428" s="230" t="s">
        <v>87</v>
      </c>
      <c r="AY428" s="18" t="s">
        <v>167</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301</v>
      </c>
      <c r="BM428" s="230" t="s">
        <v>1372</v>
      </c>
    </row>
    <row r="429" s="2" customFormat="1">
      <c r="A429" s="39"/>
      <c r="B429" s="40"/>
      <c r="C429" s="41"/>
      <c r="D429" s="232" t="s">
        <v>177</v>
      </c>
      <c r="E429" s="41"/>
      <c r="F429" s="233" t="s">
        <v>471</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177</v>
      </c>
      <c r="AU429" s="18" t="s">
        <v>87</v>
      </c>
    </row>
    <row r="430" s="2" customFormat="1">
      <c r="A430" s="39"/>
      <c r="B430" s="40"/>
      <c r="C430" s="41"/>
      <c r="D430" s="232" t="s">
        <v>179</v>
      </c>
      <c r="E430" s="41"/>
      <c r="F430" s="236" t="s">
        <v>472</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179</v>
      </c>
      <c r="AU430" s="18" t="s">
        <v>87</v>
      </c>
    </row>
    <row r="431" s="12" customFormat="1" ht="22.8" customHeight="1">
      <c r="A431" s="12"/>
      <c r="B431" s="203"/>
      <c r="C431" s="204"/>
      <c r="D431" s="205" t="s">
        <v>76</v>
      </c>
      <c r="E431" s="217" t="s">
        <v>473</v>
      </c>
      <c r="F431" s="217" t="s">
        <v>474</v>
      </c>
      <c r="G431" s="204"/>
      <c r="H431" s="204"/>
      <c r="I431" s="207"/>
      <c r="J431" s="218">
        <f>BK431</f>
        <v>0</v>
      </c>
      <c r="K431" s="204"/>
      <c r="L431" s="209"/>
      <c r="M431" s="210"/>
      <c r="N431" s="211"/>
      <c r="O431" s="211"/>
      <c r="P431" s="212">
        <f>SUM(P432:P470)</f>
        <v>0</v>
      </c>
      <c r="Q431" s="211"/>
      <c r="R431" s="212">
        <f>SUM(R432:R470)</f>
        <v>0.090438000000000004</v>
      </c>
      <c r="S431" s="211"/>
      <c r="T431" s="213">
        <f>SUM(T432:T470)</f>
        <v>0.25746000000000002</v>
      </c>
      <c r="U431" s="12"/>
      <c r="V431" s="12"/>
      <c r="W431" s="12"/>
      <c r="X431" s="12"/>
      <c r="Y431" s="12"/>
      <c r="Z431" s="12"/>
      <c r="AA431" s="12"/>
      <c r="AB431" s="12"/>
      <c r="AC431" s="12"/>
      <c r="AD431" s="12"/>
      <c r="AE431" s="12"/>
      <c r="AR431" s="214" t="s">
        <v>87</v>
      </c>
      <c r="AT431" s="215" t="s">
        <v>76</v>
      </c>
      <c r="AU431" s="215" t="s">
        <v>85</v>
      </c>
      <c r="AY431" s="214" t="s">
        <v>167</v>
      </c>
      <c r="BK431" s="216">
        <f>SUM(BK432:BK470)</f>
        <v>0</v>
      </c>
    </row>
    <row r="432" s="2" customFormat="1" ht="16.5" customHeight="1">
      <c r="A432" s="39"/>
      <c r="B432" s="40"/>
      <c r="C432" s="219" t="s">
        <v>475</v>
      </c>
      <c r="D432" s="219" t="s">
        <v>170</v>
      </c>
      <c r="E432" s="220" t="s">
        <v>476</v>
      </c>
      <c r="F432" s="221" t="s">
        <v>477</v>
      </c>
      <c r="G432" s="222" t="s">
        <v>187</v>
      </c>
      <c r="H432" s="223">
        <v>8.4000000000000004</v>
      </c>
      <c r="I432" s="224"/>
      <c r="J432" s="225">
        <f>ROUND(I432*H432,2)</f>
        <v>0</v>
      </c>
      <c r="K432" s="221" t="s">
        <v>174</v>
      </c>
      <c r="L432" s="45"/>
      <c r="M432" s="226" t="s">
        <v>40</v>
      </c>
      <c r="N432" s="227" t="s">
        <v>48</v>
      </c>
      <c r="O432" s="85"/>
      <c r="P432" s="228">
        <f>O432*H432</f>
        <v>0</v>
      </c>
      <c r="Q432" s="228">
        <v>0</v>
      </c>
      <c r="R432" s="228">
        <f>Q432*H432</f>
        <v>0</v>
      </c>
      <c r="S432" s="228">
        <v>0.03065</v>
      </c>
      <c r="T432" s="229">
        <f>S432*H432</f>
        <v>0.25746000000000002</v>
      </c>
      <c r="U432" s="39"/>
      <c r="V432" s="39"/>
      <c r="W432" s="39"/>
      <c r="X432" s="39"/>
      <c r="Y432" s="39"/>
      <c r="Z432" s="39"/>
      <c r="AA432" s="39"/>
      <c r="AB432" s="39"/>
      <c r="AC432" s="39"/>
      <c r="AD432" s="39"/>
      <c r="AE432" s="39"/>
      <c r="AR432" s="230" t="s">
        <v>301</v>
      </c>
      <c r="AT432" s="230" t="s">
        <v>170</v>
      </c>
      <c r="AU432" s="230" t="s">
        <v>87</v>
      </c>
      <c r="AY432" s="18" t="s">
        <v>167</v>
      </c>
      <c r="BE432" s="231">
        <f>IF(N432="základní",J432,0)</f>
        <v>0</v>
      </c>
      <c r="BF432" s="231">
        <f>IF(N432="snížená",J432,0)</f>
        <v>0</v>
      </c>
      <c r="BG432" s="231">
        <f>IF(N432="zákl. přenesená",J432,0)</f>
        <v>0</v>
      </c>
      <c r="BH432" s="231">
        <f>IF(N432="sníž. přenesená",J432,0)</f>
        <v>0</v>
      </c>
      <c r="BI432" s="231">
        <f>IF(N432="nulová",J432,0)</f>
        <v>0</v>
      </c>
      <c r="BJ432" s="18" t="s">
        <v>85</v>
      </c>
      <c r="BK432" s="231">
        <f>ROUND(I432*H432,2)</f>
        <v>0</v>
      </c>
      <c r="BL432" s="18" t="s">
        <v>301</v>
      </c>
      <c r="BM432" s="230" t="s">
        <v>478</v>
      </c>
    </row>
    <row r="433" s="2" customFormat="1">
      <c r="A433" s="39"/>
      <c r="B433" s="40"/>
      <c r="C433" s="41"/>
      <c r="D433" s="232" t="s">
        <v>177</v>
      </c>
      <c r="E433" s="41"/>
      <c r="F433" s="233" t="s">
        <v>479</v>
      </c>
      <c r="G433" s="41"/>
      <c r="H433" s="41"/>
      <c r="I433" s="137"/>
      <c r="J433" s="41"/>
      <c r="K433" s="41"/>
      <c r="L433" s="45"/>
      <c r="M433" s="234"/>
      <c r="N433" s="235"/>
      <c r="O433" s="85"/>
      <c r="P433" s="85"/>
      <c r="Q433" s="85"/>
      <c r="R433" s="85"/>
      <c r="S433" s="85"/>
      <c r="T433" s="86"/>
      <c r="U433" s="39"/>
      <c r="V433" s="39"/>
      <c r="W433" s="39"/>
      <c r="X433" s="39"/>
      <c r="Y433" s="39"/>
      <c r="Z433" s="39"/>
      <c r="AA433" s="39"/>
      <c r="AB433" s="39"/>
      <c r="AC433" s="39"/>
      <c r="AD433" s="39"/>
      <c r="AE433" s="39"/>
      <c r="AT433" s="18" t="s">
        <v>177</v>
      </c>
      <c r="AU433" s="18" t="s">
        <v>87</v>
      </c>
    </row>
    <row r="434" s="14" customFormat="1">
      <c r="A434" s="14"/>
      <c r="B434" s="247"/>
      <c r="C434" s="248"/>
      <c r="D434" s="232" t="s">
        <v>181</v>
      </c>
      <c r="E434" s="249" t="s">
        <v>40</v>
      </c>
      <c r="F434" s="250" t="s">
        <v>480</v>
      </c>
      <c r="G434" s="248"/>
      <c r="H434" s="251">
        <v>6.4000000000000004</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181</v>
      </c>
      <c r="AU434" s="257" t="s">
        <v>87</v>
      </c>
      <c r="AV434" s="14" t="s">
        <v>87</v>
      </c>
      <c r="AW434" s="14" t="s">
        <v>38</v>
      </c>
      <c r="AX434" s="14" t="s">
        <v>77</v>
      </c>
      <c r="AY434" s="257" t="s">
        <v>167</v>
      </c>
    </row>
    <row r="435" s="14" customFormat="1">
      <c r="A435" s="14"/>
      <c r="B435" s="247"/>
      <c r="C435" s="248"/>
      <c r="D435" s="232" t="s">
        <v>181</v>
      </c>
      <c r="E435" s="249" t="s">
        <v>40</v>
      </c>
      <c r="F435" s="250" t="s">
        <v>481</v>
      </c>
      <c r="G435" s="248"/>
      <c r="H435" s="251">
        <v>0.65000000000000002</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181</v>
      </c>
      <c r="AU435" s="257" t="s">
        <v>87</v>
      </c>
      <c r="AV435" s="14" t="s">
        <v>87</v>
      </c>
      <c r="AW435" s="14" t="s">
        <v>38</v>
      </c>
      <c r="AX435" s="14" t="s">
        <v>77</v>
      </c>
      <c r="AY435" s="257" t="s">
        <v>167</v>
      </c>
    </row>
    <row r="436" s="14" customFormat="1">
      <c r="A436" s="14"/>
      <c r="B436" s="247"/>
      <c r="C436" s="248"/>
      <c r="D436" s="232" t="s">
        <v>181</v>
      </c>
      <c r="E436" s="249" t="s">
        <v>40</v>
      </c>
      <c r="F436" s="250" t="s">
        <v>482</v>
      </c>
      <c r="G436" s="248"/>
      <c r="H436" s="251">
        <v>1.3500000000000001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181</v>
      </c>
      <c r="AU436" s="257" t="s">
        <v>87</v>
      </c>
      <c r="AV436" s="14" t="s">
        <v>87</v>
      </c>
      <c r="AW436" s="14" t="s">
        <v>38</v>
      </c>
      <c r="AX436" s="14" t="s">
        <v>77</v>
      </c>
      <c r="AY436" s="257" t="s">
        <v>167</v>
      </c>
    </row>
    <row r="437" s="15" customFormat="1">
      <c r="A437" s="15"/>
      <c r="B437" s="258"/>
      <c r="C437" s="259"/>
      <c r="D437" s="232" t="s">
        <v>181</v>
      </c>
      <c r="E437" s="260" t="s">
        <v>40</v>
      </c>
      <c r="F437" s="261" t="s">
        <v>184</v>
      </c>
      <c r="G437" s="259"/>
      <c r="H437" s="262">
        <v>8.4000000000000004</v>
      </c>
      <c r="I437" s="263"/>
      <c r="J437" s="259"/>
      <c r="K437" s="259"/>
      <c r="L437" s="264"/>
      <c r="M437" s="265"/>
      <c r="N437" s="266"/>
      <c r="O437" s="266"/>
      <c r="P437" s="266"/>
      <c r="Q437" s="266"/>
      <c r="R437" s="266"/>
      <c r="S437" s="266"/>
      <c r="T437" s="267"/>
      <c r="U437" s="15"/>
      <c r="V437" s="15"/>
      <c r="W437" s="15"/>
      <c r="X437" s="15"/>
      <c r="Y437" s="15"/>
      <c r="Z437" s="15"/>
      <c r="AA437" s="15"/>
      <c r="AB437" s="15"/>
      <c r="AC437" s="15"/>
      <c r="AD437" s="15"/>
      <c r="AE437" s="15"/>
      <c r="AT437" s="268" t="s">
        <v>181</v>
      </c>
      <c r="AU437" s="268" t="s">
        <v>87</v>
      </c>
      <c r="AV437" s="15" t="s">
        <v>175</v>
      </c>
      <c r="AW437" s="15" t="s">
        <v>38</v>
      </c>
      <c r="AX437" s="15" t="s">
        <v>85</v>
      </c>
      <c r="AY437" s="268" t="s">
        <v>167</v>
      </c>
    </row>
    <row r="438" s="2" customFormat="1" ht="16.5" customHeight="1">
      <c r="A438" s="39"/>
      <c r="B438" s="40"/>
      <c r="C438" s="219" t="s">
        <v>483</v>
      </c>
      <c r="D438" s="219" t="s">
        <v>170</v>
      </c>
      <c r="E438" s="220" t="s">
        <v>484</v>
      </c>
      <c r="F438" s="221" t="s">
        <v>485</v>
      </c>
      <c r="G438" s="222" t="s">
        <v>187</v>
      </c>
      <c r="H438" s="223">
        <v>2.1000000000000001</v>
      </c>
      <c r="I438" s="224"/>
      <c r="J438" s="225">
        <f>ROUND(I438*H438,2)</f>
        <v>0</v>
      </c>
      <c r="K438" s="221" t="s">
        <v>174</v>
      </c>
      <c r="L438" s="45"/>
      <c r="M438" s="226" t="s">
        <v>40</v>
      </c>
      <c r="N438" s="227" t="s">
        <v>48</v>
      </c>
      <c r="O438" s="85"/>
      <c r="P438" s="228">
        <f>O438*H438</f>
        <v>0</v>
      </c>
      <c r="Q438" s="228">
        <v>0.015180000000000001</v>
      </c>
      <c r="R438" s="228">
        <f>Q438*H438</f>
        <v>0.031878000000000004</v>
      </c>
      <c r="S438" s="228">
        <v>0</v>
      </c>
      <c r="T438" s="229">
        <f>S438*H438</f>
        <v>0</v>
      </c>
      <c r="U438" s="39"/>
      <c r="V438" s="39"/>
      <c r="W438" s="39"/>
      <c r="X438" s="39"/>
      <c r="Y438" s="39"/>
      <c r="Z438" s="39"/>
      <c r="AA438" s="39"/>
      <c r="AB438" s="39"/>
      <c r="AC438" s="39"/>
      <c r="AD438" s="39"/>
      <c r="AE438" s="39"/>
      <c r="AR438" s="230" t="s">
        <v>301</v>
      </c>
      <c r="AT438" s="230" t="s">
        <v>170</v>
      </c>
      <c r="AU438" s="230" t="s">
        <v>87</v>
      </c>
      <c r="AY438" s="18" t="s">
        <v>167</v>
      </c>
      <c r="BE438" s="231">
        <f>IF(N438="základní",J438,0)</f>
        <v>0</v>
      </c>
      <c r="BF438" s="231">
        <f>IF(N438="snížená",J438,0)</f>
        <v>0</v>
      </c>
      <c r="BG438" s="231">
        <f>IF(N438="zákl. přenesená",J438,0)</f>
        <v>0</v>
      </c>
      <c r="BH438" s="231">
        <f>IF(N438="sníž. přenesená",J438,0)</f>
        <v>0</v>
      </c>
      <c r="BI438" s="231">
        <f>IF(N438="nulová",J438,0)</f>
        <v>0</v>
      </c>
      <c r="BJ438" s="18" t="s">
        <v>85</v>
      </c>
      <c r="BK438" s="231">
        <f>ROUND(I438*H438,2)</f>
        <v>0</v>
      </c>
      <c r="BL438" s="18" t="s">
        <v>301</v>
      </c>
      <c r="BM438" s="230" t="s">
        <v>486</v>
      </c>
    </row>
    <row r="439" s="2" customFormat="1">
      <c r="A439" s="39"/>
      <c r="B439" s="40"/>
      <c r="C439" s="41"/>
      <c r="D439" s="232" t="s">
        <v>177</v>
      </c>
      <c r="E439" s="41"/>
      <c r="F439" s="233" t="s">
        <v>487</v>
      </c>
      <c r="G439" s="41"/>
      <c r="H439" s="41"/>
      <c r="I439" s="137"/>
      <c r="J439" s="41"/>
      <c r="K439" s="41"/>
      <c r="L439" s="45"/>
      <c r="M439" s="234"/>
      <c r="N439" s="235"/>
      <c r="O439" s="85"/>
      <c r="P439" s="85"/>
      <c r="Q439" s="85"/>
      <c r="R439" s="85"/>
      <c r="S439" s="85"/>
      <c r="T439" s="86"/>
      <c r="U439" s="39"/>
      <c r="V439" s="39"/>
      <c r="W439" s="39"/>
      <c r="X439" s="39"/>
      <c r="Y439" s="39"/>
      <c r="Z439" s="39"/>
      <c r="AA439" s="39"/>
      <c r="AB439" s="39"/>
      <c r="AC439" s="39"/>
      <c r="AD439" s="39"/>
      <c r="AE439" s="39"/>
      <c r="AT439" s="18" t="s">
        <v>177</v>
      </c>
      <c r="AU439" s="18" t="s">
        <v>87</v>
      </c>
    </row>
    <row r="440" s="2" customFormat="1">
      <c r="A440" s="39"/>
      <c r="B440" s="40"/>
      <c r="C440" s="41"/>
      <c r="D440" s="232" t="s">
        <v>179</v>
      </c>
      <c r="E440" s="41"/>
      <c r="F440" s="236" t="s">
        <v>488</v>
      </c>
      <c r="G440" s="41"/>
      <c r="H440" s="41"/>
      <c r="I440" s="137"/>
      <c r="J440" s="41"/>
      <c r="K440" s="41"/>
      <c r="L440" s="45"/>
      <c r="M440" s="234"/>
      <c r="N440" s="235"/>
      <c r="O440" s="85"/>
      <c r="P440" s="85"/>
      <c r="Q440" s="85"/>
      <c r="R440" s="85"/>
      <c r="S440" s="85"/>
      <c r="T440" s="86"/>
      <c r="U440" s="39"/>
      <c r="V440" s="39"/>
      <c r="W440" s="39"/>
      <c r="X440" s="39"/>
      <c r="Y440" s="39"/>
      <c r="Z440" s="39"/>
      <c r="AA440" s="39"/>
      <c r="AB440" s="39"/>
      <c r="AC440" s="39"/>
      <c r="AD440" s="39"/>
      <c r="AE440" s="39"/>
      <c r="AT440" s="18" t="s">
        <v>179</v>
      </c>
      <c r="AU440" s="18" t="s">
        <v>87</v>
      </c>
    </row>
    <row r="441" s="14" customFormat="1">
      <c r="A441" s="14"/>
      <c r="B441" s="247"/>
      <c r="C441" s="248"/>
      <c r="D441" s="232" t="s">
        <v>181</v>
      </c>
      <c r="E441" s="249" t="s">
        <v>40</v>
      </c>
      <c r="F441" s="250" t="s">
        <v>481</v>
      </c>
      <c r="G441" s="248"/>
      <c r="H441" s="251">
        <v>0.65000000000000002</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181</v>
      </c>
      <c r="AU441" s="257" t="s">
        <v>87</v>
      </c>
      <c r="AV441" s="14" t="s">
        <v>87</v>
      </c>
      <c r="AW441" s="14" t="s">
        <v>38</v>
      </c>
      <c r="AX441" s="14" t="s">
        <v>77</v>
      </c>
      <c r="AY441" s="257" t="s">
        <v>167</v>
      </c>
    </row>
    <row r="442" s="14" customFormat="1">
      <c r="A442" s="14"/>
      <c r="B442" s="247"/>
      <c r="C442" s="248"/>
      <c r="D442" s="232" t="s">
        <v>181</v>
      </c>
      <c r="E442" s="249" t="s">
        <v>40</v>
      </c>
      <c r="F442" s="250" t="s">
        <v>489</v>
      </c>
      <c r="G442" s="248"/>
      <c r="H442" s="251">
        <v>1.45</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181</v>
      </c>
      <c r="AU442" s="257" t="s">
        <v>87</v>
      </c>
      <c r="AV442" s="14" t="s">
        <v>87</v>
      </c>
      <c r="AW442" s="14" t="s">
        <v>38</v>
      </c>
      <c r="AX442" s="14" t="s">
        <v>77</v>
      </c>
      <c r="AY442" s="257" t="s">
        <v>167</v>
      </c>
    </row>
    <row r="443" s="15" customFormat="1">
      <c r="A443" s="15"/>
      <c r="B443" s="258"/>
      <c r="C443" s="259"/>
      <c r="D443" s="232" t="s">
        <v>181</v>
      </c>
      <c r="E443" s="260" t="s">
        <v>40</v>
      </c>
      <c r="F443" s="261" t="s">
        <v>184</v>
      </c>
      <c r="G443" s="259"/>
      <c r="H443" s="262">
        <v>2.1000000000000001</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181</v>
      </c>
      <c r="AU443" s="268" t="s">
        <v>87</v>
      </c>
      <c r="AV443" s="15" t="s">
        <v>175</v>
      </c>
      <c r="AW443" s="15" t="s">
        <v>38</v>
      </c>
      <c r="AX443" s="15" t="s">
        <v>85</v>
      </c>
      <c r="AY443" s="268" t="s">
        <v>167</v>
      </c>
    </row>
    <row r="444" s="2" customFormat="1" ht="16.5" customHeight="1">
      <c r="A444" s="39"/>
      <c r="B444" s="40"/>
      <c r="C444" s="219" t="s">
        <v>490</v>
      </c>
      <c r="D444" s="219" t="s">
        <v>170</v>
      </c>
      <c r="E444" s="220" t="s">
        <v>491</v>
      </c>
      <c r="F444" s="221" t="s">
        <v>492</v>
      </c>
      <c r="G444" s="222" t="s">
        <v>187</v>
      </c>
      <c r="H444" s="223">
        <v>6.4000000000000004</v>
      </c>
      <c r="I444" s="224"/>
      <c r="J444" s="225">
        <f>ROUND(I444*H444,2)</f>
        <v>0</v>
      </c>
      <c r="K444" s="221" t="s">
        <v>174</v>
      </c>
      <c r="L444" s="45"/>
      <c r="M444" s="226" t="s">
        <v>40</v>
      </c>
      <c r="N444" s="227" t="s">
        <v>48</v>
      </c>
      <c r="O444" s="85"/>
      <c r="P444" s="228">
        <f>O444*H444</f>
        <v>0</v>
      </c>
      <c r="Q444" s="228">
        <v>0.0091500000000000001</v>
      </c>
      <c r="R444" s="228">
        <f>Q444*H444</f>
        <v>0.058560000000000001</v>
      </c>
      <c r="S444" s="228">
        <v>0</v>
      </c>
      <c r="T444" s="229">
        <f>S444*H444</f>
        <v>0</v>
      </c>
      <c r="U444" s="39"/>
      <c r="V444" s="39"/>
      <c r="W444" s="39"/>
      <c r="X444" s="39"/>
      <c r="Y444" s="39"/>
      <c r="Z444" s="39"/>
      <c r="AA444" s="39"/>
      <c r="AB444" s="39"/>
      <c r="AC444" s="39"/>
      <c r="AD444" s="39"/>
      <c r="AE444" s="39"/>
      <c r="AR444" s="230" t="s">
        <v>301</v>
      </c>
      <c r="AT444" s="230" t="s">
        <v>170</v>
      </c>
      <c r="AU444" s="230" t="s">
        <v>87</v>
      </c>
      <c r="AY444" s="18" t="s">
        <v>167</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301</v>
      </c>
      <c r="BM444" s="230" t="s">
        <v>493</v>
      </c>
    </row>
    <row r="445" s="2" customFormat="1">
      <c r="A445" s="39"/>
      <c r="B445" s="40"/>
      <c r="C445" s="41"/>
      <c r="D445" s="232" t="s">
        <v>177</v>
      </c>
      <c r="E445" s="41"/>
      <c r="F445" s="233" t="s">
        <v>494</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177</v>
      </c>
      <c r="AU445" s="18" t="s">
        <v>87</v>
      </c>
    </row>
    <row r="446" s="2" customFormat="1">
      <c r="A446" s="39"/>
      <c r="B446" s="40"/>
      <c r="C446" s="41"/>
      <c r="D446" s="232" t="s">
        <v>179</v>
      </c>
      <c r="E446" s="41"/>
      <c r="F446" s="236" t="s">
        <v>488</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179</v>
      </c>
      <c r="AU446" s="18" t="s">
        <v>87</v>
      </c>
    </row>
    <row r="447" s="14" customFormat="1">
      <c r="A447" s="14"/>
      <c r="B447" s="247"/>
      <c r="C447" s="248"/>
      <c r="D447" s="232" t="s">
        <v>181</v>
      </c>
      <c r="E447" s="249" t="s">
        <v>40</v>
      </c>
      <c r="F447" s="250" t="s">
        <v>480</v>
      </c>
      <c r="G447" s="248"/>
      <c r="H447" s="251">
        <v>6.4000000000000004</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181</v>
      </c>
      <c r="AU447" s="257" t="s">
        <v>87</v>
      </c>
      <c r="AV447" s="14" t="s">
        <v>87</v>
      </c>
      <c r="AW447" s="14" t="s">
        <v>38</v>
      </c>
      <c r="AX447" s="14" t="s">
        <v>77</v>
      </c>
      <c r="AY447" s="257" t="s">
        <v>167</v>
      </c>
    </row>
    <row r="448" s="15" customFormat="1">
      <c r="A448" s="15"/>
      <c r="B448" s="258"/>
      <c r="C448" s="259"/>
      <c r="D448" s="232" t="s">
        <v>181</v>
      </c>
      <c r="E448" s="260" t="s">
        <v>40</v>
      </c>
      <c r="F448" s="261" t="s">
        <v>184</v>
      </c>
      <c r="G448" s="259"/>
      <c r="H448" s="262">
        <v>6.4000000000000004</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181</v>
      </c>
      <c r="AU448" s="268" t="s">
        <v>87</v>
      </c>
      <c r="AV448" s="15" t="s">
        <v>175</v>
      </c>
      <c r="AW448" s="15" t="s">
        <v>38</v>
      </c>
      <c r="AX448" s="15" t="s">
        <v>85</v>
      </c>
      <c r="AY448" s="268" t="s">
        <v>167</v>
      </c>
    </row>
    <row r="449" s="2" customFormat="1" ht="16.5" customHeight="1">
      <c r="A449" s="39"/>
      <c r="B449" s="40"/>
      <c r="C449" s="219" t="s">
        <v>495</v>
      </c>
      <c r="D449" s="219" t="s">
        <v>170</v>
      </c>
      <c r="E449" s="220" t="s">
        <v>496</v>
      </c>
      <c r="F449" s="221" t="s">
        <v>497</v>
      </c>
      <c r="G449" s="222" t="s">
        <v>291</v>
      </c>
      <c r="H449" s="223">
        <v>2</v>
      </c>
      <c r="I449" s="224"/>
      <c r="J449" s="225">
        <f>ROUND(I449*H449,2)</f>
        <v>0</v>
      </c>
      <c r="K449" s="221" t="s">
        <v>174</v>
      </c>
      <c r="L449" s="45"/>
      <c r="M449" s="226" t="s">
        <v>40</v>
      </c>
      <c r="N449" s="227" t="s">
        <v>48</v>
      </c>
      <c r="O449" s="85"/>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301</v>
      </c>
      <c r="AT449" s="230" t="s">
        <v>170</v>
      </c>
      <c r="AU449" s="230" t="s">
        <v>87</v>
      </c>
      <c r="AY449" s="18" t="s">
        <v>167</v>
      </c>
      <c r="BE449" s="231">
        <f>IF(N449="základní",J449,0)</f>
        <v>0</v>
      </c>
      <c r="BF449" s="231">
        <f>IF(N449="snížená",J449,0)</f>
        <v>0</v>
      </c>
      <c r="BG449" s="231">
        <f>IF(N449="zákl. přenesená",J449,0)</f>
        <v>0</v>
      </c>
      <c r="BH449" s="231">
        <f>IF(N449="sníž. přenesená",J449,0)</f>
        <v>0</v>
      </c>
      <c r="BI449" s="231">
        <f>IF(N449="nulová",J449,0)</f>
        <v>0</v>
      </c>
      <c r="BJ449" s="18" t="s">
        <v>85</v>
      </c>
      <c r="BK449" s="231">
        <f>ROUND(I449*H449,2)</f>
        <v>0</v>
      </c>
      <c r="BL449" s="18" t="s">
        <v>301</v>
      </c>
      <c r="BM449" s="230" t="s">
        <v>498</v>
      </c>
    </row>
    <row r="450" s="2" customFormat="1">
      <c r="A450" s="39"/>
      <c r="B450" s="40"/>
      <c r="C450" s="41"/>
      <c r="D450" s="232" t="s">
        <v>177</v>
      </c>
      <c r="E450" s="41"/>
      <c r="F450" s="233" t="s">
        <v>499</v>
      </c>
      <c r="G450" s="41"/>
      <c r="H450" s="41"/>
      <c r="I450" s="137"/>
      <c r="J450" s="41"/>
      <c r="K450" s="41"/>
      <c r="L450" s="45"/>
      <c r="M450" s="234"/>
      <c r="N450" s="235"/>
      <c r="O450" s="85"/>
      <c r="P450" s="85"/>
      <c r="Q450" s="85"/>
      <c r="R450" s="85"/>
      <c r="S450" s="85"/>
      <c r="T450" s="86"/>
      <c r="U450" s="39"/>
      <c r="V450" s="39"/>
      <c r="W450" s="39"/>
      <c r="X450" s="39"/>
      <c r="Y450" s="39"/>
      <c r="Z450" s="39"/>
      <c r="AA450" s="39"/>
      <c r="AB450" s="39"/>
      <c r="AC450" s="39"/>
      <c r="AD450" s="39"/>
      <c r="AE450" s="39"/>
      <c r="AT450" s="18" t="s">
        <v>177</v>
      </c>
      <c r="AU450" s="18" t="s">
        <v>87</v>
      </c>
    </row>
    <row r="451" s="2" customFormat="1">
      <c r="A451" s="39"/>
      <c r="B451" s="40"/>
      <c r="C451" s="41"/>
      <c r="D451" s="232" t="s">
        <v>179</v>
      </c>
      <c r="E451" s="41"/>
      <c r="F451" s="236" t="s">
        <v>500</v>
      </c>
      <c r="G451" s="41"/>
      <c r="H451" s="41"/>
      <c r="I451" s="137"/>
      <c r="J451" s="41"/>
      <c r="K451" s="41"/>
      <c r="L451" s="45"/>
      <c r="M451" s="234"/>
      <c r="N451" s="235"/>
      <c r="O451" s="85"/>
      <c r="P451" s="85"/>
      <c r="Q451" s="85"/>
      <c r="R451" s="85"/>
      <c r="S451" s="85"/>
      <c r="T451" s="86"/>
      <c r="U451" s="39"/>
      <c r="V451" s="39"/>
      <c r="W451" s="39"/>
      <c r="X451" s="39"/>
      <c r="Y451" s="39"/>
      <c r="Z451" s="39"/>
      <c r="AA451" s="39"/>
      <c r="AB451" s="39"/>
      <c r="AC451" s="39"/>
      <c r="AD451" s="39"/>
      <c r="AE451" s="39"/>
      <c r="AT451" s="18" t="s">
        <v>179</v>
      </c>
      <c r="AU451" s="18" t="s">
        <v>87</v>
      </c>
    </row>
    <row r="452" s="14" customFormat="1">
      <c r="A452" s="14"/>
      <c r="B452" s="247"/>
      <c r="C452" s="248"/>
      <c r="D452" s="232" t="s">
        <v>181</v>
      </c>
      <c r="E452" s="249" t="s">
        <v>40</v>
      </c>
      <c r="F452" s="250" t="s">
        <v>87</v>
      </c>
      <c r="G452" s="248"/>
      <c r="H452" s="251">
        <v>2</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181</v>
      </c>
      <c r="AU452" s="257" t="s">
        <v>87</v>
      </c>
      <c r="AV452" s="14" t="s">
        <v>87</v>
      </c>
      <c r="AW452" s="14" t="s">
        <v>38</v>
      </c>
      <c r="AX452" s="14" t="s">
        <v>77</v>
      </c>
      <c r="AY452" s="257" t="s">
        <v>167</v>
      </c>
    </row>
    <row r="453" s="15" customFormat="1">
      <c r="A453" s="15"/>
      <c r="B453" s="258"/>
      <c r="C453" s="259"/>
      <c r="D453" s="232" t="s">
        <v>181</v>
      </c>
      <c r="E453" s="260" t="s">
        <v>40</v>
      </c>
      <c r="F453" s="261" t="s">
        <v>184</v>
      </c>
      <c r="G453" s="259"/>
      <c r="H453" s="262">
        <v>2</v>
      </c>
      <c r="I453" s="263"/>
      <c r="J453" s="259"/>
      <c r="K453" s="259"/>
      <c r="L453" s="264"/>
      <c r="M453" s="265"/>
      <c r="N453" s="266"/>
      <c r="O453" s="266"/>
      <c r="P453" s="266"/>
      <c r="Q453" s="266"/>
      <c r="R453" s="266"/>
      <c r="S453" s="266"/>
      <c r="T453" s="267"/>
      <c r="U453" s="15"/>
      <c r="V453" s="15"/>
      <c r="W453" s="15"/>
      <c r="X453" s="15"/>
      <c r="Y453" s="15"/>
      <c r="Z453" s="15"/>
      <c r="AA453" s="15"/>
      <c r="AB453" s="15"/>
      <c r="AC453" s="15"/>
      <c r="AD453" s="15"/>
      <c r="AE453" s="15"/>
      <c r="AT453" s="268" t="s">
        <v>181</v>
      </c>
      <c r="AU453" s="268" t="s">
        <v>87</v>
      </c>
      <c r="AV453" s="15" t="s">
        <v>175</v>
      </c>
      <c r="AW453" s="15" t="s">
        <v>38</v>
      </c>
      <c r="AX453" s="15" t="s">
        <v>85</v>
      </c>
      <c r="AY453" s="268" t="s">
        <v>167</v>
      </c>
    </row>
    <row r="454" s="2" customFormat="1" ht="16.5" customHeight="1">
      <c r="A454" s="39"/>
      <c r="B454" s="40"/>
      <c r="C454" s="219" t="s">
        <v>501</v>
      </c>
      <c r="D454" s="219" t="s">
        <v>170</v>
      </c>
      <c r="E454" s="220" t="s">
        <v>502</v>
      </c>
      <c r="F454" s="221" t="s">
        <v>503</v>
      </c>
      <c r="G454" s="222" t="s">
        <v>187</v>
      </c>
      <c r="H454" s="223">
        <v>8.6999999999999993</v>
      </c>
      <c r="I454" s="224"/>
      <c r="J454" s="225">
        <f>ROUND(I454*H454,2)</f>
        <v>0</v>
      </c>
      <c r="K454" s="221" t="s">
        <v>174</v>
      </c>
      <c r="L454" s="45"/>
      <c r="M454" s="226" t="s">
        <v>40</v>
      </c>
      <c r="N454" s="227" t="s">
        <v>48</v>
      </c>
      <c r="O454" s="85"/>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301</v>
      </c>
      <c r="AT454" s="230" t="s">
        <v>170</v>
      </c>
      <c r="AU454" s="230" t="s">
        <v>87</v>
      </c>
      <c r="AY454" s="18" t="s">
        <v>167</v>
      </c>
      <c r="BE454" s="231">
        <f>IF(N454="základní",J454,0)</f>
        <v>0</v>
      </c>
      <c r="BF454" s="231">
        <f>IF(N454="snížená",J454,0)</f>
        <v>0</v>
      </c>
      <c r="BG454" s="231">
        <f>IF(N454="zákl. přenesená",J454,0)</f>
        <v>0</v>
      </c>
      <c r="BH454" s="231">
        <f>IF(N454="sníž. přenesená",J454,0)</f>
        <v>0</v>
      </c>
      <c r="BI454" s="231">
        <f>IF(N454="nulová",J454,0)</f>
        <v>0</v>
      </c>
      <c r="BJ454" s="18" t="s">
        <v>85</v>
      </c>
      <c r="BK454" s="231">
        <f>ROUND(I454*H454,2)</f>
        <v>0</v>
      </c>
      <c r="BL454" s="18" t="s">
        <v>301</v>
      </c>
      <c r="BM454" s="230" t="s">
        <v>504</v>
      </c>
    </row>
    <row r="455" s="2" customFormat="1">
      <c r="A455" s="39"/>
      <c r="B455" s="40"/>
      <c r="C455" s="41"/>
      <c r="D455" s="232" t="s">
        <v>177</v>
      </c>
      <c r="E455" s="41"/>
      <c r="F455" s="233" t="s">
        <v>505</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177</v>
      </c>
      <c r="AU455" s="18" t="s">
        <v>87</v>
      </c>
    </row>
    <row r="456" s="2" customFormat="1">
      <c r="A456" s="39"/>
      <c r="B456" s="40"/>
      <c r="C456" s="41"/>
      <c r="D456" s="232" t="s">
        <v>179</v>
      </c>
      <c r="E456" s="41"/>
      <c r="F456" s="236" t="s">
        <v>506</v>
      </c>
      <c r="G456" s="41"/>
      <c r="H456" s="41"/>
      <c r="I456" s="137"/>
      <c r="J456" s="41"/>
      <c r="K456" s="41"/>
      <c r="L456" s="45"/>
      <c r="M456" s="234"/>
      <c r="N456" s="235"/>
      <c r="O456" s="85"/>
      <c r="P456" s="85"/>
      <c r="Q456" s="85"/>
      <c r="R456" s="85"/>
      <c r="S456" s="85"/>
      <c r="T456" s="86"/>
      <c r="U456" s="39"/>
      <c r="V456" s="39"/>
      <c r="W456" s="39"/>
      <c r="X456" s="39"/>
      <c r="Y456" s="39"/>
      <c r="Z456" s="39"/>
      <c r="AA456" s="39"/>
      <c r="AB456" s="39"/>
      <c r="AC456" s="39"/>
      <c r="AD456" s="39"/>
      <c r="AE456" s="39"/>
      <c r="AT456" s="18" t="s">
        <v>179</v>
      </c>
      <c r="AU456" s="18" t="s">
        <v>87</v>
      </c>
    </row>
    <row r="457" s="13" customFormat="1">
      <c r="A457" s="13"/>
      <c r="B457" s="237"/>
      <c r="C457" s="238"/>
      <c r="D457" s="232" t="s">
        <v>181</v>
      </c>
      <c r="E457" s="239" t="s">
        <v>40</v>
      </c>
      <c r="F457" s="240" t="s">
        <v>507</v>
      </c>
      <c r="G457" s="238"/>
      <c r="H457" s="239" t="s">
        <v>40</v>
      </c>
      <c r="I457" s="241"/>
      <c r="J457" s="238"/>
      <c r="K457" s="238"/>
      <c r="L457" s="242"/>
      <c r="M457" s="243"/>
      <c r="N457" s="244"/>
      <c r="O457" s="244"/>
      <c r="P457" s="244"/>
      <c r="Q457" s="244"/>
      <c r="R457" s="244"/>
      <c r="S457" s="244"/>
      <c r="T457" s="245"/>
      <c r="U457" s="13"/>
      <c r="V457" s="13"/>
      <c r="W457" s="13"/>
      <c r="X457" s="13"/>
      <c r="Y457" s="13"/>
      <c r="Z457" s="13"/>
      <c r="AA457" s="13"/>
      <c r="AB457" s="13"/>
      <c r="AC457" s="13"/>
      <c r="AD457" s="13"/>
      <c r="AE457" s="13"/>
      <c r="AT457" s="246" t="s">
        <v>181</v>
      </c>
      <c r="AU457" s="246" t="s">
        <v>87</v>
      </c>
      <c r="AV457" s="13" t="s">
        <v>85</v>
      </c>
      <c r="AW457" s="13" t="s">
        <v>38</v>
      </c>
      <c r="AX457" s="13" t="s">
        <v>77</v>
      </c>
      <c r="AY457" s="246" t="s">
        <v>167</v>
      </c>
    </row>
    <row r="458" s="14" customFormat="1">
      <c r="A458" s="14"/>
      <c r="B458" s="247"/>
      <c r="C458" s="248"/>
      <c r="D458" s="232" t="s">
        <v>181</v>
      </c>
      <c r="E458" s="249" t="s">
        <v>40</v>
      </c>
      <c r="F458" s="250" t="s">
        <v>481</v>
      </c>
      <c r="G458" s="248"/>
      <c r="H458" s="251">
        <v>0.65000000000000002</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181</v>
      </c>
      <c r="AU458" s="257" t="s">
        <v>87</v>
      </c>
      <c r="AV458" s="14" t="s">
        <v>87</v>
      </c>
      <c r="AW458" s="14" t="s">
        <v>38</v>
      </c>
      <c r="AX458" s="14" t="s">
        <v>77</v>
      </c>
      <c r="AY458" s="257" t="s">
        <v>167</v>
      </c>
    </row>
    <row r="459" s="14" customFormat="1">
      <c r="A459" s="14"/>
      <c r="B459" s="247"/>
      <c r="C459" s="248"/>
      <c r="D459" s="232" t="s">
        <v>181</v>
      </c>
      <c r="E459" s="249" t="s">
        <v>40</v>
      </c>
      <c r="F459" s="250" t="s">
        <v>508</v>
      </c>
      <c r="G459" s="248"/>
      <c r="H459" s="251">
        <v>1.6499999999999999</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181</v>
      </c>
      <c r="AU459" s="257" t="s">
        <v>87</v>
      </c>
      <c r="AV459" s="14" t="s">
        <v>87</v>
      </c>
      <c r="AW459" s="14" t="s">
        <v>38</v>
      </c>
      <c r="AX459" s="14" t="s">
        <v>77</v>
      </c>
      <c r="AY459" s="257" t="s">
        <v>167</v>
      </c>
    </row>
    <row r="460" s="13" customFormat="1">
      <c r="A460" s="13"/>
      <c r="B460" s="237"/>
      <c r="C460" s="238"/>
      <c r="D460" s="232" t="s">
        <v>181</v>
      </c>
      <c r="E460" s="239" t="s">
        <v>40</v>
      </c>
      <c r="F460" s="240" t="s">
        <v>509</v>
      </c>
      <c r="G460" s="238"/>
      <c r="H460" s="239" t="s">
        <v>40</v>
      </c>
      <c r="I460" s="241"/>
      <c r="J460" s="238"/>
      <c r="K460" s="238"/>
      <c r="L460" s="242"/>
      <c r="M460" s="243"/>
      <c r="N460" s="244"/>
      <c r="O460" s="244"/>
      <c r="P460" s="244"/>
      <c r="Q460" s="244"/>
      <c r="R460" s="244"/>
      <c r="S460" s="244"/>
      <c r="T460" s="245"/>
      <c r="U460" s="13"/>
      <c r="V460" s="13"/>
      <c r="W460" s="13"/>
      <c r="X460" s="13"/>
      <c r="Y460" s="13"/>
      <c r="Z460" s="13"/>
      <c r="AA460" s="13"/>
      <c r="AB460" s="13"/>
      <c r="AC460" s="13"/>
      <c r="AD460" s="13"/>
      <c r="AE460" s="13"/>
      <c r="AT460" s="246" t="s">
        <v>181</v>
      </c>
      <c r="AU460" s="246" t="s">
        <v>87</v>
      </c>
      <c r="AV460" s="13" t="s">
        <v>85</v>
      </c>
      <c r="AW460" s="13" t="s">
        <v>38</v>
      </c>
      <c r="AX460" s="13" t="s">
        <v>77</v>
      </c>
      <c r="AY460" s="246" t="s">
        <v>167</v>
      </c>
    </row>
    <row r="461" s="14" customFormat="1">
      <c r="A461" s="14"/>
      <c r="B461" s="247"/>
      <c r="C461" s="248"/>
      <c r="D461" s="232" t="s">
        <v>181</v>
      </c>
      <c r="E461" s="249" t="s">
        <v>40</v>
      </c>
      <c r="F461" s="250" t="s">
        <v>480</v>
      </c>
      <c r="G461" s="248"/>
      <c r="H461" s="251">
        <v>6.4000000000000004</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181</v>
      </c>
      <c r="AU461" s="257" t="s">
        <v>87</v>
      </c>
      <c r="AV461" s="14" t="s">
        <v>87</v>
      </c>
      <c r="AW461" s="14" t="s">
        <v>38</v>
      </c>
      <c r="AX461" s="14" t="s">
        <v>77</v>
      </c>
      <c r="AY461" s="257" t="s">
        <v>167</v>
      </c>
    </row>
    <row r="462" s="15" customFormat="1">
      <c r="A462" s="15"/>
      <c r="B462" s="258"/>
      <c r="C462" s="259"/>
      <c r="D462" s="232" t="s">
        <v>181</v>
      </c>
      <c r="E462" s="260" t="s">
        <v>40</v>
      </c>
      <c r="F462" s="261" t="s">
        <v>184</v>
      </c>
      <c r="G462" s="259"/>
      <c r="H462" s="262">
        <v>8.6999999999999993</v>
      </c>
      <c r="I462" s="263"/>
      <c r="J462" s="259"/>
      <c r="K462" s="259"/>
      <c r="L462" s="264"/>
      <c r="M462" s="265"/>
      <c r="N462" s="266"/>
      <c r="O462" s="266"/>
      <c r="P462" s="266"/>
      <c r="Q462" s="266"/>
      <c r="R462" s="266"/>
      <c r="S462" s="266"/>
      <c r="T462" s="267"/>
      <c r="U462" s="15"/>
      <c r="V462" s="15"/>
      <c r="W462" s="15"/>
      <c r="X462" s="15"/>
      <c r="Y462" s="15"/>
      <c r="Z462" s="15"/>
      <c r="AA462" s="15"/>
      <c r="AB462" s="15"/>
      <c r="AC462" s="15"/>
      <c r="AD462" s="15"/>
      <c r="AE462" s="15"/>
      <c r="AT462" s="268" t="s">
        <v>181</v>
      </c>
      <c r="AU462" s="268" t="s">
        <v>87</v>
      </c>
      <c r="AV462" s="15" t="s">
        <v>175</v>
      </c>
      <c r="AW462" s="15" t="s">
        <v>38</v>
      </c>
      <c r="AX462" s="15" t="s">
        <v>85</v>
      </c>
      <c r="AY462" s="268" t="s">
        <v>167</v>
      </c>
    </row>
    <row r="463" s="2" customFormat="1" ht="24" customHeight="1">
      <c r="A463" s="39"/>
      <c r="B463" s="40"/>
      <c r="C463" s="219" t="s">
        <v>510</v>
      </c>
      <c r="D463" s="219" t="s">
        <v>170</v>
      </c>
      <c r="E463" s="220" t="s">
        <v>511</v>
      </c>
      <c r="F463" s="221" t="s">
        <v>512</v>
      </c>
      <c r="G463" s="222" t="s">
        <v>398</v>
      </c>
      <c r="H463" s="223">
        <v>8.8379999999999992</v>
      </c>
      <c r="I463" s="224"/>
      <c r="J463" s="225">
        <f>ROUND(I463*H463,2)</f>
        <v>0</v>
      </c>
      <c r="K463" s="221" t="s">
        <v>174</v>
      </c>
      <c r="L463" s="45"/>
      <c r="M463" s="226" t="s">
        <v>40</v>
      </c>
      <c r="N463" s="227" t="s">
        <v>48</v>
      </c>
      <c r="O463" s="85"/>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301</v>
      </c>
      <c r="AT463" s="230" t="s">
        <v>170</v>
      </c>
      <c r="AU463" s="230" t="s">
        <v>87</v>
      </c>
      <c r="AY463" s="18" t="s">
        <v>167</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301</v>
      </c>
      <c r="BM463" s="230" t="s">
        <v>513</v>
      </c>
    </row>
    <row r="464" s="2" customFormat="1">
      <c r="A464" s="39"/>
      <c r="B464" s="40"/>
      <c r="C464" s="41"/>
      <c r="D464" s="232" t="s">
        <v>177</v>
      </c>
      <c r="E464" s="41"/>
      <c r="F464" s="233" t="s">
        <v>514</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177</v>
      </c>
      <c r="AU464" s="18" t="s">
        <v>87</v>
      </c>
    </row>
    <row r="465" s="2" customFormat="1" ht="24" customHeight="1">
      <c r="A465" s="39"/>
      <c r="B465" s="40"/>
      <c r="C465" s="219" t="s">
        <v>515</v>
      </c>
      <c r="D465" s="219" t="s">
        <v>170</v>
      </c>
      <c r="E465" s="220" t="s">
        <v>516</v>
      </c>
      <c r="F465" s="221" t="s">
        <v>517</v>
      </c>
      <c r="G465" s="222" t="s">
        <v>398</v>
      </c>
      <c r="H465" s="223">
        <v>0.089999999999999997</v>
      </c>
      <c r="I465" s="224"/>
      <c r="J465" s="225">
        <f>ROUND(I465*H465,2)</f>
        <v>0</v>
      </c>
      <c r="K465" s="221" t="s">
        <v>174</v>
      </c>
      <c r="L465" s="45"/>
      <c r="M465" s="226" t="s">
        <v>40</v>
      </c>
      <c r="N465" s="227" t="s">
        <v>48</v>
      </c>
      <c r="O465" s="85"/>
      <c r="P465" s="228">
        <f>O465*H465</f>
        <v>0</v>
      </c>
      <c r="Q465" s="228">
        <v>0</v>
      </c>
      <c r="R465" s="228">
        <f>Q465*H465</f>
        <v>0</v>
      </c>
      <c r="S465" s="228">
        <v>0</v>
      </c>
      <c r="T465" s="229">
        <f>S465*H465</f>
        <v>0</v>
      </c>
      <c r="U465" s="39"/>
      <c r="V465" s="39"/>
      <c r="W465" s="39"/>
      <c r="X465" s="39"/>
      <c r="Y465" s="39"/>
      <c r="Z465" s="39"/>
      <c r="AA465" s="39"/>
      <c r="AB465" s="39"/>
      <c r="AC465" s="39"/>
      <c r="AD465" s="39"/>
      <c r="AE465" s="39"/>
      <c r="AR465" s="230" t="s">
        <v>301</v>
      </c>
      <c r="AT465" s="230" t="s">
        <v>170</v>
      </c>
      <c r="AU465" s="230" t="s">
        <v>87</v>
      </c>
      <c r="AY465" s="18" t="s">
        <v>167</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301</v>
      </c>
      <c r="BM465" s="230" t="s">
        <v>518</v>
      </c>
    </row>
    <row r="466" s="2" customFormat="1">
      <c r="A466" s="39"/>
      <c r="B466" s="40"/>
      <c r="C466" s="41"/>
      <c r="D466" s="232" t="s">
        <v>177</v>
      </c>
      <c r="E466" s="41"/>
      <c r="F466" s="233" t="s">
        <v>519</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177</v>
      </c>
      <c r="AU466" s="18" t="s">
        <v>87</v>
      </c>
    </row>
    <row r="467" s="2" customFormat="1">
      <c r="A467" s="39"/>
      <c r="B467" s="40"/>
      <c r="C467" s="41"/>
      <c r="D467" s="232" t="s">
        <v>179</v>
      </c>
      <c r="E467" s="41"/>
      <c r="F467" s="236" t="s">
        <v>452</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179</v>
      </c>
      <c r="AU467" s="18" t="s">
        <v>87</v>
      </c>
    </row>
    <row r="468" s="2" customFormat="1" ht="24" customHeight="1">
      <c r="A468" s="39"/>
      <c r="B468" s="40"/>
      <c r="C468" s="219" t="s">
        <v>520</v>
      </c>
      <c r="D468" s="219" t="s">
        <v>170</v>
      </c>
      <c r="E468" s="220" t="s">
        <v>521</v>
      </c>
      <c r="F468" s="221" t="s">
        <v>522</v>
      </c>
      <c r="G468" s="222" t="s">
        <v>398</v>
      </c>
      <c r="H468" s="223">
        <v>0.089999999999999997</v>
      </c>
      <c r="I468" s="224"/>
      <c r="J468" s="225">
        <f>ROUND(I468*H468,2)</f>
        <v>0</v>
      </c>
      <c r="K468" s="221" t="s">
        <v>174</v>
      </c>
      <c r="L468" s="45"/>
      <c r="M468" s="226" t="s">
        <v>40</v>
      </c>
      <c r="N468" s="227" t="s">
        <v>48</v>
      </c>
      <c r="O468" s="85"/>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301</v>
      </c>
      <c r="AT468" s="230" t="s">
        <v>170</v>
      </c>
      <c r="AU468" s="230" t="s">
        <v>87</v>
      </c>
      <c r="AY468" s="18" t="s">
        <v>167</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301</v>
      </c>
      <c r="BM468" s="230" t="s">
        <v>523</v>
      </c>
    </row>
    <row r="469" s="2" customFormat="1">
      <c r="A469" s="39"/>
      <c r="B469" s="40"/>
      <c r="C469" s="41"/>
      <c r="D469" s="232" t="s">
        <v>177</v>
      </c>
      <c r="E469" s="41"/>
      <c r="F469" s="233" t="s">
        <v>524</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177</v>
      </c>
      <c r="AU469" s="18" t="s">
        <v>87</v>
      </c>
    </row>
    <row r="470" s="2" customFormat="1">
      <c r="A470" s="39"/>
      <c r="B470" s="40"/>
      <c r="C470" s="41"/>
      <c r="D470" s="232" t="s">
        <v>179</v>
      </c>
      <c r="E470" s="41"/>
      <c r="F470" s="236" t="s">
        <v>452</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179</v>
      </c>
      <c r="AU470" s="18" t="s">
        <v>87</v>
      </c>
    </row>
    <row r="471" s="12" customFormat="1" ht="22.8" customHeight="1">
      <c r="A471" s="12"/>
      <c r="B471" s="203"/>
      <c r="C471" s="204"/>
      <c r="D471" s="205" t="s">
        <v>76</v>
      </c>
      <c r="E471" s="217" t="s">
        <v>525</v>
      </c>
      <c r="F471" s="217" t="s">
        <v>526</v>
      </c>
      <c r="G471" s="204"/>
      <c r="H471" s="204"/>
      <c r="I471" s="207"/>
      <c r="J471" s="218">
        <f>BK471</f>
        <v>0</v>
      </c>
      <c r="K471" s="204"/>
      <c r="L471" s="209"/>
      <c r="M471" s="210"/>
      <c r="N471" s="211"/>
      <c r="O471" s="211"/>
      <c r="P471" s="212">
        <f>SUM(P472:P546)</f>
        <v>0</v>
      </c>
      <c r="Q471" s="211"/>
      <c r="R471" s="212">
        <f>SUM(R472:R546)</f>
        <v>0.031801999999999997</v>
      </c>
      <c r="S471" s="211"/>
      <c r="T471" s="213">
        <f>SUM(T472:T546)</f>
        <v>0.041801999999999999</v>
      </c>
      <c r="U471" s="12"/>
      <c r="V471" s="12"/>
      <c r="W471" s="12"/>
      <c r="X471" s="12"/>
      <c r="Y471" s="12"/>
      <c r="Z471" s="12"/>
      <c r="AA471" s="12"/>
      <c r="AB471" s="12"/>
      <c r="AC471" s="12"/>
      <c r="AD471" s="12"/>
      <c r="AE471" s="12"/>
      <c r="AR471" s="214" t="s">
        <v>87</v>
      </c>
      <c r="AT471" s="215" t="s">
        <v>76</v>
      </c>
      <c r="AU471" s="215" t="s">
        <v>85</v>
      </c>
      <c r="AY471" s="214" t="s">
        <v>167</v>
      </c>
      <c r="BK471" s="216">
        <f>SUM(BK472:BK546)</f>
        <v>0</v>
      </c>
    </row>
    <row r="472" s="2" customFormat="1" ht="24" customHeight="1">
      <c r="A472" s="39"/>
      <c r="B472" s="40"/>
      <c r="C472" s="219" t="s">
        <v>527</v>
      </c>
      <c r="D472" s="219" t="s">
        <v>170</v>
      </c>
      <c r="E472" s="220" t="s">
        <v>528</v>
      </c>
      <c r="F472" s="221" t="s">
        <v>529</v>
      </c>
      <c r="G472" s="222" t="s">
        <v>187</v>
      </c>
      <c r="H472" s="223">
        <v>18.399999999999999</v>
      </c>
      <c r="I472" s="224"/>
      <c r="J472" s="225">
        <f>ROUND(I472*H472,2)</f>
        <v>0</v>
      </c>
      <c r="K472" s="221" t="s">
        <v>174</v>
      </c>
      <c r="L472" s="45"/>
      <c r="M472" s="226" t="s">
        <v>40</v>
      </c>
      <c r="N472" s="227" t="s">
        <v>48</v>
      </c>
      <c r="O472" s="85"/>
      <c r="P472" s="228">
        <f>O472*H472</f>
        <v>0</v>
      </c>
      <c r="Q472" s="228">
        <v>0</v>
      </c>
      <c r="R472" s="228">
        <f>Q472*H472</f>
        <v>0</v>
      </c>
      <c r="S472" s="228">
        <v>0.0021299999999999999</v>
      </c>
      <c r="T472" s="229">
        <f>S472*H472</f>
        <v>0.039191999999999998</v>
      </c>
      <c r="U472" s="39"/>
      <c r="V472" s="39"/>
      <c r="W472" s="39"/>
      <c r="X472" s="39"/>
      <c r="Y472" s="39"/>
      <c r="Z472" s="39"/>
      <c r="AA472" s="39"/>
      <c r="AB472" s="39"/>
      <c r="AC472" s="39"/>
      <c r="AD472" s="39"/>
      <c r="AE472" s="39"/>
      <c r="AR472" s="230" t="s">
        <v>301</v>
      </c>
      <c r="AT472" s="230" t="s">
        <v>170</v>
      </c>
      <c r="AU472" s="230" t="s">
        <v>87</v>
      </c>
      <c r="AY472" s="18" t="s">
        <v>167</v>
      </c>
      <c r="BE472" s="231">
        <f>IF(N472="základní",J472,0)</f>
        <v>0</v>
      </c>
      <c r="BF472" s="231">
        <f>IF(N472="snížená",J472,0)</f>
        <v>0</v>
      </c>
      <c r="BG472" s="231">
        <f>IF(N472="zákl. přenesená",J472,0)</f>
        <v>0</v>
      </c>
      <c r="BH472" s="231">
        <f>IF(N472="sníž. přenesená",J472,0)</f>
        <v>0</v>
      </c>
      <c r="BI472" s="231">
        <f>IF(N472="nulová",J472,0)</f>
        <v>0</v>
      </c>
      <c r="BJ472" s="18" t="s">
        <v>85</v>
      </c>
      <c r="BK472" s="231">
        <f>ROUND(I472*H472,2)</f>
        <v>0</v>
      </c>
      <c r="BL472" s="18" t="s">
        <v>301</v>
      </c>
      <c r="BM472" s="230" t="s">
        <v>530</v>
      </c>
    </row>
    <row r="473" s="2" customFormat="1">
      <c r="A473" s="39"/>
      <c r="B473" s="40"/>
      <c r="C473" s="41"/>
      <c r="D473" s="232" t="s">
        <v>177</v>
      </c>
      <c r="E473" s="41"/>
      <c r="F473" s="233" t="s">
        <v>531</v>
      </c>
      <c r="G473" s="41"/>
      <c r="H473" s="41"/>
      <c r="I473" s="137"/>
      <c r="J473" s="41"/>
      <c r="K473" s="41"/>
      <c r="L473" s="45"/>
      <c r="M473" s="234"/>
      <c r="N473" s="235"/>
      <c r="O473" s="85"/>
      <c r="P473" s="85"/>
      <c r="Q473" s="85"/>
      <c r="R473" s="85"/>
      <c r="S473" s="85"/>
      <c r="T473" s="86"/>
      <c r="U473" s="39"/>
      <c r="V473" s="39"/>
      <c r="W473" s="39"/>
      <c r="X473" s="39"/>
      <c r="Y473" s="39"/>
      <c r="Z473" s="39"/>
      <c r="AA473" s="39"/>
      <c r="AB473" s="39"/>
      <c r="AC473" s="39"/>
      <c r="AD473" s="39"/>
      <c r="AE473" s="39"/>
      <c r="AT473" s="18" t="s">
        <v>177</v>
      </c>
      <c r="AU473" s="18" t="s">
        <v>87</v>
      </c>
    </row>
    <row r="474" s="13" customFormat="1">
      <c r="A474" s="13"/>
      <c r="B474" s="237"/>
      <c r="C474" s="238"/>
      <c r="D474" s="232" t="s">
        <v>181</v>
      </c>
      <c r="E474" s="239" t="s">
        <v>40</v>
      </c>
      <c r="F474" s="240" t="s">
        <v>509</v>
      </c>
      <c r="G474" s="238"/>
      <c r="H474" s="239" t="s">
        <v>40</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181</v>
      </c>
      <c r="AU474" s="246" t="s">
        <v>87</v>
      </c>
      <c r="AV474" s="13" t="s">
        <v>85</v>
      </c>
      <c r="AW474" s="13" t="s">
        <v>38</v>
      </c>
      <c r="AX474" s="13" t="s">
        <v>77</v>
      </c>
      <c r="AY474" s="246" t="s">
        <v>167</v>
      </c>
    </row>
    <row r="475" s="14" customFormat="1">
      <c r="A475" s="14"/>
      <c r="B475" s="247"/>
      <c r="C475" s="248"/>
      <c r="D475" s="232" t="s">
        <v>181</v>
      </c>
      <c r="E475" s="249" t="s">
        <v>40</v>
      </c>
      <c r="F475" s="250" t="s">
        <v>532</v>
      </c>
      <c r="G475" s="248"/>
      <c r="H475" s="251">
        <v>9.5999999999999996</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181</v>
      </c>
      <c r="AU475" s="257" t="s">
        <v>87</v>
      </c>
      <c r="AV475" s="14" t="s">
        <v>87</v>
      </c>
      <c r="AW475" s="14" t="s">
        <v>38</v>
      </c>
      <c r="AX475" s="14" t="s">
        <v>77</v>
      </c>
      <c r="AY475" s="257" t="s">
        <v>167</v>
      </c>
    </row>
    <row r="476" s="13" customFormat="1">
      <c r="A476" s="13"/>
      <c r="B476" s="237"/>
      <c r="C476" s="238"/>
      <c r="D476" s="232" t="s">
        <v>181</v>
      </c>
      <c r="E476" s="239" t="s">
        <v>40</v>
      </c>
      <c r="F476" s="240" t="s">
        <v>533</v>
      </c>
      <c r="G476" s="238"/>
      <c r="H476" s="239" t="s">
        <v>40</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181</v>
      </c>
      <c r="AU476" s="246" t="s">
        <v>87</v>
      </c>
      <c r="AV476" s="13" t="s">
        <v>85</v>
      </c>
      <c r="AW476" s="13" t="s">
        <v>38</v>
      </c>
      <c r="AX476" s="13" t="s">
        <v>77</v>
      </c>
      <c r="AY476" s="246" t="s">
        <v>167</v>
      </c>
    </row>
    <row r="477" s="14" customFormat="1">
      <c r="A477" s="14"/>
      <c r="B477" s="247"/>
      <c r="C477" s="248"/>
      <c r="D477" s="232" t="s">
        <v>181</v>
      </c>
      <c r="E477" s="249" t="s">
        <v>40</v>
      </c>
      <c r="F477" s="250" t="s">
        <v>534</v>
      </c>
      <c r="G477" s="248"/>
      <c r="H477" s="251">
        <v>4.5999999999999996</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181</v>
      </c>
      <c r="AU477" s="257" t="s">
        <v>87</v>
      </c>
      <c r="AV477" s="14" t="s">
        <v>87</v>
      </c>
      <c r="AW477" s="14" t="s">
        <v>38</v>
      </c>
      <c r="AX477" s="14" t="s">
        <v>77</v>
      </c>
      <c r="AY477" s="257" t="s">
        <v>167</v>
      </c>
    </row>
    <row r="478" s="14" customFormat="1">
      <c r="A478" s="14"/>
      <c r="B478" s="247"/>
      <c r="C478" s="248"/>
      <c r="D478" s="232" t="s">
        <v>181</v>
      </c>
      <c r="E478" s="249" t="s">
        <v>40</v>
      </c>
      <c r="F478" s="250" t="s">
        <v>535</v>
      </c>
      <c r="G478" s="248"/>
      <c r="H478" s="251">
        <v>3.6000000000000001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181</v>
      </c>
      <c r="AU478" s="257" t="s">
        <v>87</v>
      </c>
      <c r="AV478" s="14" t="s">
        <v>87</v>
      </c>
      <c r="AW478" s="14" t="s">
        <v>38</v>
      </c>
      <c r="AX478" s="14" t="s">
        <v>77</v>
      </c>
      <c r="AY478" s="257" t="s">
        <v>167</v>
      </c>
    </row>
    <row r="479" s="14" customFormat="1">
      <c r="A479" s="14"/>
      <c r="B479" s="247"/>
      <c r="C479" s="248"/>
      <c r="D479" s="232" t="s">
        <v>181</v>
      </c>
      <c r="E479" s="249" t="s">
        <v>40</v>
      </c>
      <c r="F479" s="250" t="s">
        <v>536</v>
      </c>
      <c r="G479" s="248"/>
      <c r="H479" s="251">
        <v>0.59999999999999998</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181</v>
      </c>
      <c r="AU479" s="257" t="s">
        <v>87</v>
      </c>
      <c r="AV479" s="14" t="s">
        <v>87</v>
      </c>
      <c r="AW479" s="14" t="s">
        <v>38</v>
      </c>
      <c r="AX479" s="14" t="s">
        <v>77</v>
      </c>
      <c r="AY479" s="257" t="s">
        <v>167</v>
      </c>
    </row>
    <row r="480" s="15" customFormat="1">
      <c r="A480" s="15"/>
      <c r="B480" s="258"/>
      <c r="C480" s="259"/>
      <c r="D480" s="232" t="s">
        <v>181</v>
      </c>
      <c r="E480" s="260" t="s">
        <v>40</v>
      </c>
      <c r="F480" s="261" t="s">
        <v>184</v>
      </c>
      <c r="G480" s="259"/>
      <c r="H480" s="262">
        <v>18.399999999999999</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181</v>
      </c>
      <c r="AU480" s="268" t="s">
        <v>87</v>
      </c>
      <c r="AV480" s="15" t="s">
        <v>175</v>
      </c>
      <c r="AW480" s="15" t="s">
        <v>38</v>
      </c>
      <c r="AX480" s="15" t="s">
        <v>85</v>
      </c>
      <c r="AY480" s="268" t="s">
        <v>167</v>
      </c>
    </row>
    <row r="481" s="2" customFormat="1" ht="16.5" customHeight="1">
      <c r="A481" s="39"/>
      <c r="B481" s="40"/>
      <c r="C481" s="219" t="s">
        <v>537</v>
      </c>
      <c r="D481" s="219" t="s">
        <v>170</v>
      </c>
      <c r="E481" s="220" t="s">
        <v>538</v>
      </c>
      <c r="F481" s="221" t="s">
        <v>539</v>
      </c>
      <c r="G481" s="222" t="s">
        <v>291</v>
      </c>
      <c r="H481" s="223">
        <v>3</v>
      </c>
      <c r="I481" s="224"/>
      <c r="J481" s="225">
        <f>ROUND(I481*H481,2)</f>
        <v>0</v>
      </c>
      <c r="K481" s="221" t="s">
        <v>174</v>
      </c>
      <c r="L481" s="45"/>
      <c r="M481" s="226" t="s">
        <v>40</v>
      </c>
      <c r="N481" s="227" t="s">
        <v>48</v>
      </c>
      <c r="O481" s="85"/>
      <c r="P481" s="228">
        <f>O481*H481</f>
        <v>0</v>
      </c>
      <c r="Q481" s="228">
        <v>0</v>
      </c>
      <c r="R481" s="228">
        <f>Q481*H481</f>
        <v>0</v>
      </c>
      <c r="S481" s="228">
        <v>0.00087000000000000001</v>
      </c>
      <c r="T481" s="229">
        <f>S481*H481</f>
        <v>0.0026099999999999999</v>
      </c>
      <c r="U481" s="39"/>
      <c r="V481" s="39"/>
      <c r="W481" s="39"/>
      <c r="X481" s="39"/>
      <c r="Y481" s="39"/>
      <c r="Z481" s="39"/>
      <c r="AA481" s="39"/>
      <c r="AB481" s="39"/>
      <c r="AC481" s="39"/>
      <c r="AD481" s="39"/>
      <c r="AE481" s="39"/>
      <c r="AR481" s="230" t="s">
        <v>301</v>
      </c>
      <c r="AT481" s="230" t="s">
        <v>170</v>
      </c>
      <c r="AU481" s="230" t="s">
        <v>87</v>
      </c>
      <c r="AY481" s="18" t="s">
        <v>167</v>
      </c>
      <c r="BE481" s="231">
        <f>IF(N481="základní",J481,0)</f>
        <v>0</v>
      </c>
      <c r="BF481" s="231">
        <f>IF(N481="snížená",J481,0)</f>
        <v>0</v>
      </c>
      <c r="BG481" s="231">
        <f>IF(N481="zákl. přenesená",J481,0)</f>
        <v>0</v>
      </c>
      <c r="BH481" s="231">
        <f>IF(N481="sníž. přenesená",J481,0)</f>
        <v>0</v>
      </c>
      <c r="BI481" s="231">
        <f>IF(N481="nulová",J481,0)</f>
        <v>0</v>
      </c>
      <c r="BJ481" s="18" t="s">
        <v>85</v>
      </c>
      <c r="BK481" s="231">
        <f>ROUND(I481*H481,2)</f>
        <v>0</v>
      </c>
      <c r="BL481" s="18" t="s">
        <v>301</v>
      </c>
      <c r="BM481" s="230" t="s">
        <v>540</v>
      </c>
    </row>
    <row r="482" s="2" customFormat="1">
      <c r="A482" s="39"/>
      <c r="B482" s="40"/>
      <c r="C482" s="41"/>
      <c r="D482" s="232" t="s">
        <v>177</v>
      </c>
      <c r="E482" s="41"/>
      <c r="F482" s="233" t="s">
        <v>541</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177</v>
      </c>
      <c r="AU482" s="18" t="s">
        <v>87</v>
      </c>
    </row>
    <row r="483" s="2" customFormat="1" ht="24" customHeight="1">
      <c r="A483" s="39"/>
      <c r="B483" s="40"/>
      <c r="C483" s="219" t="s">
        <v>542</v>
      </c>
      <c r="D483" s="219" t="s">
        <v>170</v>
      </c>
      <c r="E483" s="220" t="s">
        <v>543</v>
      </c>
      <c r="F483" s="221" t="s">
        <v>544</v>
      </c>
      <c r="G483" s="222" t="s">
        <v>291</v>
      </c>
      <c r="H483" s="223">
        <v>3</v>
      </c>
      <c r="I483" s="224"/>
      <c r="J483" s="225">
        <f>ROUND(I483*H483,2)</f>
        <v>0</v>
      </c>
      <c r="K483" s="221" t="s">
        <v>174</v>
      </c>
      <c r="L483" s="45"/>
      <c r="M483" s="226" t="s">
        <v>40</v>
      </c>
      <c r="N483" s="227" t="s">
        <v>48</v>
      </c>
      <c r="O483" s="85"/>
      <c r="P483" s="228">
        <f>O483*H483</f>
        <v>0</v>
      </c>
      <c r="Q483" s="228">
        <v>4.0000000000000003E-05</v>
      </c>
      <c r="R483" s="228">
        <f>Q483*H483</f>
        <v>0.00012000000000000002</v>
      </c>
      <c r="S483" s="228">
        <v>0</v>
      </c>
      <c r="T483" s="229">
        <f>S483*H483</f>
        <v>0</v>
      </c>
      <c r="U483" s="39"/>
      <c r="V483" s="39"/>
      <c r="W483" s="39"/>
      <c r="X483" s="39"/>
      <c r="Y483" s="39"/>
      <c r="Z483" s="39"/>
      <c r="AA483" s="39"/>
      <c r="AB483" s="39"/>
      <c r="AC483" s="39"/>
      <c r="AD483" s="39"/>
      <c r="AE483" s="39"/>
      <c r="AR483" s="230" t="s">
        <v>301</v>
      </c>
      <c r="AT483" s="230" t="s">
        <v>170</v>
      </c>
      <c r="AU483" s="230" t="s">
        <v>87</v>
      </c>
      <c r="AY483" s="18" t="s">
        <v>167</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301</v>
      </c>
      <c r="BM483" s="230" t="s">
        <v>545</v>
      </c>
    </row>
    <row r="484" s="2" customFormat="1">
      <c r="A484" s="39"/>
      <c r="B484" s="40"/>
      <c r="C484" s="41"/>
      <c r="D484" s="232" t="s">
        <v>177</v>
      </c>
      <c r="E484" s="41"/>
      <c r="F484" s="233" t="s">
        <v>546</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177</v>
      </c>
      <c r="AU484" s="18" t="s">
        <v>87</v>
      </c>
    </row>
    <row r="485" s="2" customFormat="1">
      <c r="A485" s="39"/>
      <c r="B485" s="40"/>
      <c r="C485" s="41"/>
      <c r="D485" s="232" t="s">
        <v>179</v>
      </c>
      <c r="E485" s="41"/>
      <c r="F485" s="236" t="s">
        <v>547</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179</v>
      </c>
      <c r="AU485" s="18" t="s">
        <v>87</v>
      </c>
    </row>
    <row r="486" s="2" customFormat="1" ht="24" customHeight="1">
      <c r="A486" s="39"/>
      <c r="B486" s="40"/>
      <c r="C486" s="269" t="s">
        <v>548</v>
      </c>
      <c r="D486" s="269" t="s">
        <v>297</v>
      </c>
      <c r="E486" s="270" t="s">
        <v>549</v>
      </c>
      <c r="F486" s="271" t="s">
        <v>550</v>
      </c>
      <c r="G486" s="272" t="s">
        <v>187</v>
      </c>
      <c r="H486" s="273">
        <v>3</v>
      </c>
      <c r="I486" s="274"/>
      <c r="J486" s="275">
        <f>ROUND(I486*H486,2)</f>
        <v>0</v>
      </c>
      <c r="K486" s="271" t="s">
        <v>174</v>
      </c>
      <c r="L486" s="276"/>
      <c r="M486" s="277" t="s">
        <v>40</v>
      </c>
      <c r="N486" s="278" t="s">
        <v>48</v>
      </c>
      <c r="O486" s="85"/>
      <c r="P486" s="228">
        <f>O486*H486</f>
        <v>0</v>
      </c>
      <c r="Q486" s="228">
        <v>0.00042999999999999999</v>
      </c>
      <c r="R486" s="228">
        <f>Q486*H486</f>
        <v>0.0012899999999999999</v>
      </c>
      <c r="S486" s="228">
        <v>0</v>
      </c>
      <c r="T486" s="229">
        <f>S486*H486</f>
        <v>0</v>
      </c>
      <c r="U486" s="39"/>
      <c r="V486" s="39"/>
      <c r="W486" s="39"/>
      <c r="X486" s="39"/>
      <c r="Y486" s="39"/>
      <c r="Z486" s="39"/>
      <c r="AA486" s="39"/>
      <c r="AB486" s="39"/>
      <c r="AC486" s="39"/>
      <c r="AD486" s="39"/>
      <c r="AE486" s="39"/>
      <c r="AR486" s="230" t="s">
        <v>407</v>
      </c>
      <c r="AT486" s="230" t="s">
        <v>297</v>
      </c>
      <c r="AU486" s="230" t="s">
        <v>87</v>
      </c>
      <c r="AY486" s="18" t="s">
        <v>167</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301</v>
      </c>
      <c r="BM486" s="230" t="s">
        <v>551</v>
      </c>
    </row>
    <row r="487" s="2" customFormat="1">
      <c r="A487" s="39"/>
      <c r="B487" s="40"/>
      <c r="C487" s="41"/>
      <c r="D487" s="232" t="s">
        <v>177</v>
      </c>
      <c r="E487" s="41"/>
      <c r="F487" s="233" t="s">
        <v>550</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177</v>
      </c>
      <c r="AU487" s="18" t="s">
        <v>87</v>
      </c>
    </row>
    <row r="488" s="2" customFormat="1" ht="24" customHeight="1">
      <c r="A488" s="39"/>
      <c r="B488" s="40"/>
      <c r="C488" s="219" t="s">
        <v>552</v>
      </c>
      <c r="D488" s="219" t="s">
        <v>170</v>
      </c>
      <c r="E488" s="220" t="s">
        <v>553</v>
      </c>
      <c r="F488" s="221" t="s">
        <v>554</v>
      </c>
      <c r="G488" s="222" t="s">
        <v>187</v>
      </c>
      <c r="H488" s="223">
        <v>18.399999999999999</v>
      </c>
      <c r="I488" s="224"/>
      <c r="J488" s="225">
        <f>ROUND(I488*H488,2)</f>
        <v>0</v>
      </c>
      <c r="K488" s="221" t="s">
        <v>174</v>
      </c>
      <c r="L488" s="45"/>
      <c r="M488" s="226" t="s">
        <v>40</v>
      </c>
      <c r="N488" s="227" t="s">
        <v>48</v>
      </c>
      <c r="O488" s="85"/>
      <c r="P488" s="228">
        <f>O488*H488</f>
        <v>0</v>
      </c>
      <c r="Q488" s="228">
        <v>0.00077999999999999999</v>
      </c>
      <c r="R488" s="228">
        <f>Q488*H488</f>
        <v>0.014351999999999998</v>
      </c>
      <c r="S488" s="228">
        <v>0</v>
      </c>
      <c r="T488" s="229">
        <f>S488*H488</f>
        <v>0</v>
      </c>
      <c r="U488" s="39"/>
      <c r="V488" s="39"/>
      <c r="W488" s="39"/>
      <c r="X488" s="39"/>
      <c r="Y488" s="39"/>
      <c r="Z488" s="39"/>
      <c r="AA488" s="39"/>
      <c r="AB488" s="39"/>
      <c r="AC488" s="39"/>
      <c r="AD488" s="39"/>
      <c r="AE488" s="39"/>
      <c r="AR488" s="230" t="s">
        <v>301</v>
      </c>
      <c r="AT488" s="230" t="s">
        <v>170</v>
      </c>
      <c r="AU488" s="230" t="s">
        <v>87</v>
      </c>
      <c r="AY488" s="18" t="s">
        <v>167</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301</v>
      </c>
      <c r="BM488" s="230" t="s">
        <v>555</v>
      </c>
    </row>
    <row r="489" s="2" customFormat="1">
      <c r="A489" s="39"/>
      <c r="B489" s="40"/>
      <c r="C489" s="41"/>
      <c r="D489" s="232" t="s">
        <v>177</v>
      </c>
      <c r="E489" s="41"/>
      <c r="F489" s="233" t="s">
        <v>556</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177</v>
      </c>
      <c r="AU489" s="18" t="s">
        <v>87</v>
      </c>
    </row>
    <row r="490" s="2" customFormat="1">
      <c r="A490" s="39"/>
      <c r="B490" s="40"/>
      <c r="C490" s="41"/>
      <c r="D490" s="232" t="s">
        <v>179</v>
      </c>
      <c r="E490" s="41"/>
      <c r="F490" s="236" t="s">
        <v>557</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179</v>
      </c>
      <c r="AU490" s="18" t="s">
        <v>87</v>
      </c>
    </row>
    <row r="491" s="13" customFormat="1">
      <c r="A491" s="13"/>
      <c r="B491" s="237"/>
      <c r="C491" s="238"/>
      <c r="D491" s="232" t="s">
        <v>181</v>
      </c>
      <c r="E491" s="239" t="s">
        <v>40</v>
      </c>
      <c r="F491" s="240" t="s">
        <v>509</v>
      </c>
      <c r="G491" s="238"/>
      <c r="H491" s="239" t="s">
        <v>40</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181</v>
      </c>
      <c r="AU491" s="246" t="s">
        <v>87</v>
      </c>
      <c r="AV491" s="13" t="s">
        <v>85</v>
      </c>
      <c r="AW491" s="13" t="s">
        <v>38</v>
      </c>
      <c r="AX491" s="13" t="s">
        <v>77</v>
      </c>
      <c r="AY491" s="246" t="s">
        <v>167</v>
      </c>
    </row>
    <row r="492" s="14" customFormat="1">
      <c r="A492" s="14"/>
      <c r="B492" s="247"/>
      <c r="C492" s="248"/>
      <c r="D492" s="232" t="s">
        <v>181</v>
      </c>
      <c r="E492" s="249" t="s">
        <v>40</v>
      </c>
      <c r="F492" s="250" t="s">
        <v>532</v>
      </c>
      <c r="G492" s="248"/>
      <c r="H492" s="251">
        <v>9.5999999999999996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181</v>
      </c>
      <c r="AU492" s="257" t="s">
        <v>87</v>
      </c>
      <c r="AV492" s="14" t="s">
        <v>87</v>
      </c>
      <c r="AW492" s="14" t="s">
        <v>38</v>
      </c>
      <c r="AX492" s="14" t="s">
        <v>77</v>
      </c>
      <c r="AY492" s="257" t="s">
        <v>167</v>
      </c>
    </row>
    <row r="493" s="13" customFormat="1">
      <c r="A493" s="13"/>
      <c r="B493" s="237"/>
      <c r="C493" s="238"/>
      <c r="D493" s="232" t="s">
        <v>181</v>
      </c>
      <c r="E493" s="239" t="s">
        <v>40</v>
      </c>
      <c r="F493" s="240" t="s">
        <v>533</v>
      </c>
      <c r="G493" s="238"/>
      <c r="H493" s="239" t="s">
        <v>40</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181</v>
      </c>
      <c r="AU493" s="246" t="s">
        <v>87</v>
      </c>
      <c r="AV493" s="13" t="s">
        <v>85</v>
      </c>
      <c r="AW493" s="13" t="s">
        <v>38</v>
      </c>
      <c r="AX493" s="13" t="s">
        <v>77</v>
      </c>
      <c r="AY493" s="246" t="s">
        <v>167</v>
      </c>
    </row>
    <row r="494" s="14" customFormat="1">
      <c r="A494" s="14"/>
      <c r="B494" s="247"/>
      <c r="C494" s="248"/>
      <c r="D494" s="232" t="s">
        <v>181</v>
      </c>
      <c r="E494" s="249" t="s">
        <v>40</v>
      </c>
      <c r="F494" s="250" t="s">
        <v>534</v>
      </c>
      <c r="G494" s="248"/>
      <c r="H494" s="251">
        <v>4.5999999999999996</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181</v>
      </c>
      <c r="AU494" s="257" t="s">
        <v>87</v>
      </c>
      <c r="AV494" s="14" t="s">
        <v>87</v>
      </c>
      <c r="AW494" s="14" t="s">
        <v>38</v>
      </c>
      <c r="AX494" s="14" t="s">
        <v>77</v>
      </c>
      <c r="AY494" s="257" t="s">
        <v>167</v>
      </c>
    </row>
    <row r="495" s="14" customFormat="1">
      <c r="A495" s="14"/>
      <c r="B495" s="247"/>
      <c r="C495" s="248"/>
      <c r="D495" s="232" t="s">
        <v>181</v>
      </c>
      <c r="E495" s="249" t="s">
        <v>40</v>
      </c>
      <c r="F495" s="250" t="s">
        <v>535</v>
      </c>
      <c r="G495" s="248"/>
      <c r="H495" s="251">
        <v>3.6000000000000001</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181</v>
      </c>
      <c r="AU495" s="257" t="s">
        <v>87</v>
      </c>
      <c r="AV495" s="14" t="s">
        <v>87</v>
      </c>
      <c r="AW495" s="14" t="s">
        <v>38</v>
      </c>
      <c r="AX495" s="14" t="s">
        <v>77</v>
      </c>
      <c r="AY495" s="257" t="s">
        <v>167</v>
      </c>
    </row>
    <row r="496" s="14" customFormat="1">
      <c r="A496" s="14"/>
      <c r="B496" s="247"/>
      <c r="C496" s="248"/>
      <c r="D496" s="232" t="s">
        <v>181</v>
      </c>
      <c r="E496" s="249" t="s">
        <v>40</v>
      </c>
      <c r="F496" s="250" t="s">
        <v>536</v>
      </c>
      <c r="G496" s="248"/>
      <c r="H496" s="251">
        <v>0.59999999999999998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181</v>
      </c>
      <c r="AU496" s="257" t="s">
        <v>87</v>
      </c>
      <c r="AV496" s="14" t="s">
        <v>87</v>
      </c>
      <c r="AW496" s="14" t="s">
        <v>38</v>
      </c>
      <c r="AX496" s="14" t="s">
        <v>77</v>
      </c>
      <c r="AY496" s="257" t="s">
        <v>167</v>
      </c>
    </row>
    <row r="497" s="15" customFormat="1">
      <c r="A497" s="15"/>
      <c r="B497" s="258"/>
      <c r="C497" s="259"/>
      <c r="D497" s="232" t="s">
        <v>181</v>
      </c>
      <c r="E497" s="260" t="s">
        <v>40</v>
      </c>
      <c r="F497" s="261" t="s">
        <v>184</v>
      </c>
      <c r="G497" s="259"/>
      <c r="H497" s="262">
        <v>18.399999999999999</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181</v>
      </c>
      <c r="AU497" s="268" t="s">
        <v>87</v>
      </c>
      <c r="AV497" s="15" t="s">
        <v>175</v>
      </c>
      <c r="AW497" s="15" t="s">
        <v>38</v>
      </c>
      <c r="AX497" s="15" t="s">
        <v>85</v>
      </c>
      <c r="AY497" s="268" t="s">
        <v>167</v>
      </c>
    </row>
    <row r="498" s="2" customFormat="1" ht="24" customHeight="1">
      <c r="A498" s="39"/>
      <c r="B498" s="40"/>
      <c r="C498" s="219" t="s">
        <v>558</v>
      </c>
      <c r="D498" s="219" t="s">
        <v>170</v>
      </c>
      <c r="E498" s="220" t="s">
        <v>559</v>
      </c>
      <c r="F498" s="221" t="s">
        <v>560</v>
      </c>
      <c r="G498" s="222" t="s">
        <v>561</v>
      </c>
      <c r="H498" s="223">
        <v>1</v>
      </c>
      <c r="I498" s="224"/>
      <c r="J498" s="225">
        <f>ROUND(I498*H498,2)</f>
        <v>0</v>
      </c>
      <c r="K498" s="221" t="s">
        <v>174</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301</v>
      </c>
      <c r="AT498" s="230" t="s">
        <v>170</v>
      </c>
      <c r="AU498" s="230" t="s">
        <v>87</v>
      </c>
      <c r="AY498" s="18" t="s">
        <v>167</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301</v>
      </c>
      <c r="BM498" s="230" t="s">
        <v>562</v>
      </c>
    </row>
    <row r="499" s="2" customFormat="1">
      <c r="A499" s="39"/>
      <c r="B499" s="40"/>
      <c r="C499" s="41"/>
      <c r="D499" s="232" t="s">
        <v>177</v>
      </c>
      <c r="E499" s="41"/>
      <c r="F499" s="233" t="s">
        <v>563</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177</v>
      </c>
      <c r="AU499" s="18" t="s">
        <v>87</v>
      </c>
    </row>
    <row r="500" s="2" customFormat="1">
      <c r="A500" s="39"/>
      <c r="B500" s="40"/>
      <c r="C500" s="41"/>
      <c r="D500" s="232" t="s">
        <v>179</v>
      </c>
      <c r="E500" s="41"/>
      <c r="F500" s="236" t="s">
        <v>564</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179</v>
      </c>
      <c r="AU500" s="18" t="s">
        <v>87</v>
      </c>
    </row>
    <row r="501" s="2" customFormat="1" ht="36" customHeight="1">
      <c r="A501" s="39"/>
      <c r="B501" s="40"/>
      <c r="C501" s="219" t="s">
        <v>565</v>
      </c>
      <c r="D501" s="219" t="s">
        <v>170</v>
      </c>
      <c r="E501" s="220" t="s">
        <v>566</v>
      </c>
      <c r="F501" s="221" t="s">
        <v>567</v>
      </c>
      <c r="G501" s="222" t="s">
        <v>187</v>
      </c>
      <c r="H501" s="223">
        <v>18.399999999999999</v>
      </c>
      <c r="I501" s="224"/>
      <c r="J501" s="225">
        <f>ROUND(I501*H501,2)</f>
        <v>0</v>
      </c>
      <c r="K501" s="221" t="s">
        <v>174</v>
      </c>
      <c r="L501" s="45"/>
      <c r="M501" s="226" t="s">
        <v>40</v>
      </c>
      <c r="N501" s="227" t="s">
        <v>48</v>
      </c>
      <c r="O501" s="85"/>
      <c r="P501" s="228">
        <f>O501*H501</f>
        <v>0</v>
      </c>
      <c r="Q501" s="228">
        <v>0.00024000000000000001</v>
      </c>
      <c r="R501" s="228">
        <f>Q501*H501</f>
        <v>0.0044159999999999998</v>
      </c>
      <c r="S501" s="228">
        <v>0</v>
      </c>
      <c r="T501" s="229">
        <f>S501*H501</f>
        <v>0</v>
      </c>
      <c r="U501" s="39"/>
      <c r="V501" s="39"/>
      <c r="W501" s="39"/>
      <c r="X501" s="39"/>
      <c r="Y501" s="39"/>
      <c r="Z501" s="39"/>
      <c r="AA501" s="39"/>
      <c r="AB501" s="39"/>
      <c r="AC501" s="39"/>
      <c r="AD501" s="39"/>
      <c r="AE501" s="39"/>
      <c r="AR501" s="230" t="s">
        <v>301</v>
      </c>
      <c r="AT501" s="230" t="s">
        <v>170</v>
      </c>
      <c r="AU501" s="230" t="s">
        <v>87</v>
      </c>
      <c r="AY501" s="18" t="s">
        <v>167</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301</v>
      </c>
      <c r="BM501" s="230" t="s">
        <v>568</v>
      </c>
    </row>
    <row r="502" s="2" customFormat="1">
      <c r="A502" s="39"/>
      <c r="B502" s="40"/>
      <c r="C502" s="41"/>
      <c r="D502" s="232" t="s">
        <v>177</v>
      </c>
      <c r="E502" s="41"/>
      <c r="F502" s="233" t="s">
        <v>569</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177</v>
      </c>
      <c r="AU502" s="18" t="s">
        <v>87</v>
      </c>
    </row>
    <row r="503" s="2" customFormat="1">
      <c r="A503" s="39"/>
      <c r="B503" s="40"/>
      <c r="C503" s="41"/>
      <c r="D503" s="232" t="s">
        <v>179</v>
      </c>
      <c r="E503" s="41"/>
      <c r="F503" s="236" t="s">
        <v>570</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179</v>
      </c>
      <c r="AU503" s="18" t="s">
        <v>87</v>
      </c>
    </row>
    <row r="504" s="13" customFormat="1">
      <c r="A504" s="13"/>
      <c r="B504" s="237"/>
      <c r="C504" s="238"/>
      <c r="D504" s="232" t="s">
        <v>181</v>
      </c>
      <c r="E504" s="239" t="s">
        <v>40</v>
      </c>
      <c r="F504" s="240" t="s">
        <v>509</v>
      </c>
      <c r="G504" s="238"/>
      <c r="H504" s="239" t="s">
        <v>40</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181</v>
      </c>
      <c r="AU504" s="246" t="s">
        <v>87</v>
      </c>
      <c r="AV504" s="13" t="s">
        <v>85</v>
      </c>
      <c r="AW504" s="13" t="s">
        <v>38</v>
      </c>
      <c r="AX504" s="13" t="s">
        <v>77</v>
      </c>
      <c r="AY504" s="246" t="s">
        <v>167</v>
      </c>
    </row>
    <row r="505" s="14" customFormat="1">
      <c r="A505" s="14"/>
      <c r="B505" s="247"/>
      <c r="C505" s="248"/>
      <c r="D505" s="232" t="s">
        <v>181</v>
      </c>
      <c r="E505" s="249" t="s">
        <v>40</v>
      </c>
      <c r="F505" s="250" t="s">
        <v>532</v>
      </c>
      <c r="G505" s="248"/>
      <c r="H505" s="251">
        <v>9.5999999999999996</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181</v>
      </c>
      <c r="AU505" s="257" t="s">
        <v>87</v>
      </c>
      <c r="AV505" s="14" t="s">
        <v>87</v>
      </c>
      <c r="AW505" s="14" t="s">
        <v>38</v>
      </c>
      <c r="AX505" s="14" t="s">
        <v>77</v>
      </c>
      <c r="AY505" s="257" t="s">
        <v>167</v>
      </c>
    </row>
    <row r="506" s="13" customFormat="1">
      <c r="A506" s="13"/>
      <c r="B506" s="237"/>
      <c r="C506" s="238"/>
      <c r="D506" s="232" t="s">
        <v>181</v>
      </c>
      <c r="E506" s="239" t="s">
        <v>40</v>
      </c>
      <c r="F506" s="240" t="s">
        <v>533</v>
      </c>
      <c r="G506" s="238"/>
      <c r="H506" s="239" t="s">
        <v>40</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181</v>
      </c>
      <c r="AU506" s="246" t="s">
        <v>87</v>
      </c>
      <c r="AV506" s="13" t="s">
        <v>85</v>
      </c>
      <c r="AW506" s="13" t="s">
        <v>38</v>
      </c>
      <c r="AX506" s="13" t="s">
        <v>77</v>
      </c>
      <c r="AY506" s="246" t="s">
        <v>167</v>
      </c>
    </row>
    <row r="507" s="14" customFormat="1">
      <c r="A507" s="14"/>
      <c r="B507" s="247"/>
      <c r="C507" s="248"/>
      <c r="D507" s="232" t="s">
        <v>181</v>
      </c>
      <c r="E507" s="249" t="s">
        <v>40</v>
      </c>
      <c r="F507" s="250" t="s">
        <v>534</v>
      </c>
      <c r="G507" s="248"/>
      <c r="H507" s="251">
        <v>4.5999999999999996</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181</v>
      </c>
      <c r="AU507" s="257" t="s">
        <v>87</v>
      </c>
      <c r="AV507" s="14" t="s">
        <v>87</v>
      </c>
      <c r="AW507" s="14" t="s">
        <v>38</v>
      </c>
      <c r="AX507" s="14" t="s">
        <v>77</v>
      </c>
      <c r="AY507" s="257" t="s">
        <v>167</v>
      </c>
    </row>
    <row r="508" s="14" customFormat="1">
      <c r="A508" s="14"/>
      <c r="B508" s="247"/>
      <c r="C508" s="248"/>
      <c r="D508" s="232" t="s">
        <v>181</v>
      </c>
      <c r="E508" s="249" t="s">
        <v>40</v>
      </c>
      <c r="F508" s="250" t="s">
        <v>535</v>
      </c>
      <c r="G508" s="248"/>
      <c r="H508" s="251">
        <v>3.6000000000000001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181</v>
      </c>
      <c r="AU508" s="257" t="s">
        <v>87</v>
      </c>
      <c r="AV508" s="14" t="s">
        <v>87</v>
      </c>
      <c r="AW508" s="14" t="s">
        <v>38</v>
      </c>
      <c r="AX508" s="14" t="s">
        <v>77</v>
      </c>
      <c r="AY508" s="257" t="s">
        <v>167</v>
      </c>
    </row>
    <row r="509" s="14" customFormat="1">
      <c r="A509" s="14"/>
      <c r="B509" s="247"/>
      <c r="C509" s="248"/>
      <c r="D509" s="232" t="s">
        <v>181</v>
      </c>
      <c r="E509" s="249" t="s">
        <v>40</v>
      </c>
      <c r="F509" s="250" t="s">
        <v>536</v>
      </c>
      <c r="G509" s="248"/>
      <c r="H509" s="251">
        <v>0.59999999999999998</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181</v>
      </c>
      <c r="AU509" s="257" t="s">
        <v>87</v>
      </c>
      <c r="AV509" s="14" t="s">
        <v>87</v>
      </c>
      <c r="AW509" s="14" t="s">
        <v>38</v>
      </c>
      <c r="AX509" s="14" t="s">
        <v>77</v>
      </c>
      <c r="AY509" s="257" t="s">
        <v>167</v>
      </c>
    </row>
    <row r="510" s="15" customFormat="1">
      <c r="A510" s="15"/>
      <c r="B510" s="258"/>
      <c r="C510" s="259"/>
      <c r="D510" s="232" t="s">
        <v>181</v>
      </c>
      <c r="E510" s="260" t="s">
        <v>40</v>
      </c>
      <c r="F510" s="261" t="s">
        <v>184</v>
      </c>
      <c r="G510" s="259"/>
      <c r="H510" s="262">
        <v>18.399999999999999</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181</v>
      </c>
      <c r="AU510" s="268" t="s">
        <v>87</v>
      </c>
      <c r="AV510" s="15" t="s">
        <v>175</v>
      </c>
      <c r="AW510" s="15" t="s">
        <v>38</v>
      </c>
      <c r="AX510" s="15" t="s">
        <v>85</v>
      </c>
      <c r="AY510" s="268" t="s">
        <v>167</v>
      </c>
    </row>
    <row r="511" s="2" customFormat="1" ht="16.5" customHeight="1">
      <c r="A511" s="39"/>
      <c r="B511" s="40"/>
      <c r="C511" s="219" t="s">
        <v>571</v>
      </c>
      <c r="D511" s="219" t="s">
        <v>170</v>
      </c>
      <c r="E511" s="220" t="s">
        <v>572</v>
      </c>
      <c r="F511" s="221" t="s">
        <v>573</v>
      </c>
      <c r="G511" s="222" t="s">
        <v>291</v>
      </c>
      <c r="H511" s="223">
        <v>7</v>
      </c>
      <c r="I511" s="224"/>
      <c r="J511" s="225">
        <f>ROUND(I511*H511,2)</f>
        <v>0</v>
      </c>
      <c r="K511" s="221" t="s">
        <v>174</v>
      </c>
      <c r="L511" s="45"/>
      <c r="M511" s="226" t="s">
        <v>40</v>
      </c>
      <c r="N511" s="227" t="s">
        <v>48</v>
      </c>
      <c r="O511" s="85"/>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301</v>
      </c>
      <c r="AT511" s="230" t="s">
        <v>170</v>
      </c>
      <c r="AU511" s="230" t="s">
        <v>87</v>
      </c>
      <c r="AY511" s="18" t="s">
        <v>167</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301</v>
      </c>
      <c r="BM511" s="230" t="s">
        <v>574</v>
      </c>
    </row>
    <row r="512" s="2" customFormat="1">
      <c r="A512" s="39"/>
      <c r="B512" s="40"/>
      <c r="C512" s="41"/>
      <c r="D512" s="232" t="s">
        <v>177</v>
      </c>
      <c r="E512" s="41"/>
      <c r="F512" s="233" t="s">
        <v>575</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177</v>
      </c>
      <c r="AU512" s="18" t="s">
        <v>87</v>
      </c>
    </row>
    <row r="513" s="2" customFormat="1">
      <c r="A513" s="39"/>
      <c r="B513" s="40"/>
      <c r="C513" s="41"/>
      <c r="D513" s="232" t="s">
        <v>179</v>
      </c>
      <c r="E513" s="41"/>
      <c r="F513" s="236" t="s">
        <v>576</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179</v>
      </c>
      <c r="AU513" s="18" t="s">
        <v>87</v>
      </c>
    </row>
    <row r="514" s="2" customFormat="1" ht="24" customHeight="1">
      <c r="A514" s="39"/>
      <c r="B514" s="40"/>
      <c r="C514" s="219" t="s">
        <v>577</v>
      </c>
      <c r="D514" s="219" t="s">
        <v>170</v>
      </c>
      <c r="E514" s="220" t="s">
        <v>578</v>
      </c>
      <c r="F514" s="221" t="s">
        <v>579</v>
      </c>
      <c r="G514" s="222" t="s">
        <v>291</v>
      </c>
      <c r="H514" s="223">
        <v>2</v>
      </c>
      <c r="I514" s="224"/>
      <c r="J514" s="225">
        <f>ROUND(I514*H514,2)</f>
        <v>0</v>
      </c>
      <c r="K514" s="221" t="s">
        <v>174</v>
      </c>
      <c r="L514" s="45"/>
      <c r="M514" s="226" t="s">
        <v>40</v>
      </c>
      <c r="N514" s="227" t="s">
        <v>48</v>
      </c>
      <c r="O514" s="85"/>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301</v>
      </c>
      <c r="AT514" s="230" t="s">
        <v>170</v>
      </c>
      <c r="AU514" s="230" t="s">
        <v>87</v>
      </c>
      <c r="AY514" s="18" t="s">
        <v>167</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301</v>
      </c>
      <c r="BM514" s="230" t="s">
        <v>580</v>
      </c>
    </row>
    <row r="515" s="2" customFormat="1">
      <c r="A515" s="39"/>
      <c r="B515" s="40"/>
      <c r="C515" s="41"/>
      <c r="D515" s="232" t="s">
        <v>177</v>
      </c>
      <c r="E515" s="41"/>
      <c r="F515" s="233" t="s">
        <v>581</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177</v>
      </c>
      <c r="AU515" s="18" t="s">
        <v>87</v>
      </c>
    </row>
    <row r="516" s="2" customFormat="1">
      <c r="A516" s="39"/>
      <c r="B516" s="40"/>
      <c r="C516" s="41"/>
      <c r="D516" s="232" t="s">
        <v>179</v>
      </c>
      <c r="E516" s="41"/>
      <c r="F516" s="236" t="s">
        <v>582</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179</v>
      </c>
      <c r="AU516" s="18" t="s">
        <v>87</v>
      </c>
    </row>
    <row r="517" s="2" customFormat="1" ht="16.5" customHeight="1">
      <c r="A517" s="39"/>
      <c r="B517" s="40"/>
      <c r="C517" s="219" t="s">
        <v>583</v>
      </c>
      <c r="D517" s="219" t="s">
        <v>170</v>
      </c>
      <c r="E517" s="220" t="s">
        <v>584</v>
      </c>
      <c r="F517" s="221" t="s">
        <v>585</v>
      </c>
      <c r="G517" s="222" t="s">
        <v>291</v>
      </c>
      <c r="H517" s="223">
        <v>3</v>
      </c>
      <c r="I517" s="224"/>
      <c r="J517" s="225">
        <f>ROUND(I517*H517,2)</f>
        <v>0</v>
      </c>
      <c r="K517" s="221" t="s">
        <v>174</v>
      </c>
      <c r="L517" s="45"/>
      <c r="M517" s="226" t="s">
        <v>40</v>
      </c>
      <c r="N517" s="227" t="s">
        <v>48</v>
      </c>
      <c r="O517" s="85"/>
      <c r="P517" s="228">
        <f>O517*H517</f>
        <v>0</v>
      </c>
      <c r="Q517" s="228">
        <v>0.0013600000000000001</v>
      </c>
      <c r="R517" s="228">
        <f>Q517*H517</f>
        <v>0.0040800000000000003</v>
      </c>
      <c r="S517" s="228">
        <v>0</v>
      </c>
      <c r="T517" s="229">
        <f>S517*H517</f>
        <v>0</v>
      </c>
      <c r="U517" s="39"/>
      <c r="V517" s="39"/>
      <c r="W517" s="39"/>
      <c r="X517" s="39"/>
      <c r="Y517" s="39"/>
      <c r="Z517" s="39"/>
      <c r="AA517" s="39"/>
      <c r="AB517" s="39"/>
      <c r="AC517" s="39"/>
      <c r="AD517" s="39"/>
      <c r="AE517" s="39"/>
      <c r="AR517" s="230" t="s">
        <v>301</v>
      </c>
      <c r="AT517" s="230" t="s">
        <v>170</v>
      </c>
      <c r="AU517" s="230" t="s">
        <v>87</v>
      </c>
      <c r="AY517" s="18" t="s">
        <v>167</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301</v>
      </c>
      <c r="BM517" s="230" t="s">
        <v>586</v>
      </c>
    </row>
    <row r="518" s="2" customFormat="1">
      <c r="A518" s="39"/>
      <c r="B518" s="40"/>
      <c r="C518" s="41"/>
      <c r="D518" s="232" t="s">
        <v>177</v>
      </c>
      <c r="E518" s="41"/>
      <c r="F518" s="233" t="s">
        <v>587</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177</v>
      </c>
      <c r="AU518" s="18" t="s">
        <v>87</v>
      </c>
    </row>
    <row r="519" s="2" customFormat="1" ht="24" customHeight="1">
      <c r="A519" s="39"/>
      <c r="B519" s="40"/>
      <c r="C519" s="219" t="s">
        <v>588</v>
      </c>
      <c r="D519" s="219" t="s">
        <v>170</v>
      </c>
      <c r="E519" s="220" t="s">
        <v>589</v>
      </c>
      <c r="F519" s="221" t="s">
        <v>590</v>
      </c>
      <c r="G519" s="222" t="s">
        <v>187</v>
      </c>
      <c r="H519" s="223">
        <v>18.399999999999999</v>
      </c>
      <c r="I519" s="224"/>
      <c r="J519" s="225">
        <f>ROUND(I519*H519,2)</f>
        <v>0</v>
      </c>
      <c r="K519" s="221" t="s">
        <v>174</v>
      </c>
      <c r="L519" s="45"/>
      <c r="M519" s="226" t="s">
        <v>40</v>
      </c>
      <c r="N519" s="227" t="s">
        <v>48</v>
      </c>
      <c r="O519" s="85"/>
      <c r="P519" s="228">
        <f>O519*H519</f>
        <v>0</v>
      </c>
      <c r="Q519" s="228">
        <v>0.00040000000000000002</v>
      </c>
      <c r="R519" s="228">
        <f>Q519*H519</f>
        <v>0.0073599999999999994</v>
      </c>
      <c r="S519" s="228">
        <v>0</v>
      </c>
      <c r="T519" s="229">
        <f>S519*H519</f>
        <v>0</v>
      </c>
      <c r="U519" s="39"/>
      <c r="V519" s="39"/>
      <c r="W519" s="39"/>
      <c r="X519" s="39"/>
      <c r="Y519" s="39"/>
      <c r="Z519" s="39"/>
      <c r="AA519" s="39"/>
      <c r="AB519" s="39"/>
      <c r="AC519" s="39"/>
      <c r="AD519" s="39"/>
      <c r="AE519" s="39"/>
      <c r="AR519" s="230" t="s">
        <v>301</v>
      </c>
      <c r="AT519" s="230" t="s">
        <v>170</v>
      </c>
      <c r="AU519" s="230" t="s">
        <v>87</v>
      </c>
      <c r="AY519" s="18" t="s">
        <v>167</v>
      </c>
      <c r="BE519" s="231">
        <f>IF(N519="základní",J519,0)</f>
        <v>0</v>
      </c>
      <c r="BF519" s="231">
        <f>IF(N519="snížená",J519,0)</f>
        <v>0</v>
      </c>
      <c r="BG519" s="231">
        <f>IF(N519="zákl. přenesená",J519,0)</f>
        <v>0</v>
      </c>
      <c r="BH519" s="231">
        <f>IF(N519="sníž. přenesená",J519,0)</f>
        <v>0</v>
      </c>
      <c r="BI519" s="231">
        <f>IF(N519="nulová",J519,0)</f>
        <v>0</v>
      </c>
      <c r="BJ519" s="18" t="s">
        <v>85</v>
      </c>
      <c r="BK519" s="231">
        <f>ROUND(I519*H519,2)</f>
        <v>0</v>
      </c>
      <c r="BL519" s="18" t="s">
        <v>301</v>
      </c>
      <c r="BM519" s="230" t="s">
        <v>591</v>
      </c>
    </row>
    <row r="520" s="2" customFormat="1">
      <c r="A520" s="39"/>
      <c r="B520" s="40"/>
      <c r="C520" s="41"/>
      <c r="D520" s="232" t="s">
        <v>177</v>
      </c>
      <c r="E520" s="41"/>
      <c r="F520" s="233" t="s">
        <v>592</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177</v>
      </c>
      <c r="AU520" s="18" t="s">
        <v>87</v>
      </c>
    </row>
    <row r="521" s="2" customFormat="1">
      <c r="A521" s="39"/>
      <c r="B521" s="40"/>
      <c r="C521" s="41"/>
      <c r="D521" s="232" t="s">
        <v>179</v>
      </c>
      <c r="E521" s="41"/>
      <c r="F521" s="236" t="s">
        <v>593</v>
      </c>
      <c r="G521" s="41"/>
      <c r="H521" s="41"/>
      <c r="I521" s="137"/>
      <c r="J521" s="41"/>
      <c r="K521" s="41"/>
      <c r="L521" s="45"/>
      <c r="M521" s="234"/>
      <c r="N521" s="235"/>
      <c r="O521" s="85"/>
      <c r="P521" s="85"/>
      <c r="Q521" s="85"/>
      <c r="R521" s="85"/>
      <c r="S521" s="85"/>
      <c r="T521" s="86"/>
      <c r="U521" s="39"/>
      <c r="V521" s="39"/>
      <c r="W521" s="39"/>
      <c r="X521" s="39"/>
      <c r="Y521" s="39"/>
      <c r="Z521" s="39"/>
      <c r="AA521" s="39"/>
      <c r="AB521" s="39"/>
      <c r="AC521" s="39"/>
      <c r="AD521" s="39"/>
      <c r="AE521" s="39"/>
      <c r="AT521" s="18" t="s">
        <v>179</v>
      </c>
      <c r="AU521" s="18" t="s">
        <v>87</v>
      </c>
    </row>
    <row r="522" s="13" customFormat="1">
      <c r="A522" s="13"/>
      <c r="B522" s="237"/>
      <c r="C522" s="238"/>
      <c r="D522" s="232" t="s">
        <v>181</v>
      </c>
      <c r="E522" s="239" t="s">
        <v>40</v>
      </c>
      <c r="F522" s="240" t="s">
        <v>509</v>
      </c>
      <c r="G522" s="238"/>
      <c r="H522" s="239" t="s">
        <v>40</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181</v>
      </c>
      <c r="AU522" s="246" t="s">
        <v>87</v>
      </c>
      <c r="AV522" s="13" t="s">
        <v>85</v>
      </c>
      <c r="AW522" s="13" t="s">
        <v>38</v>
      </c>
      <c r="AX522" s="13" t="s">
        <v>77</v>
      </c>
      <c r="AY522" s="246" t="s">
        <v>167</v>
      </c>
    </row>
    <row r="523" s="14" customFormat="1">
      <c r="A523" s="14"/>
      <c r="B523" s="247"/>
      <c r="C523" s="248"/>
      <c r="D523" s="232" t="s">
        <v>181</v>
      </c>
      <c r="E523" s="249" t="s">
        <v>40</v>
      </c>
      <c r="F523" s="250" t="s">
        <v>532</v>
      </c>
      <c r="G523" s="248"/>
      <c r="H523" s="251">
        <v>9.5999999999999996</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181</v>
      </c>
      <c r="AU523" s="257" t="s">
        <v>87</v>
      </c>
      <c r="AV523" s="14" t="s">
        <v>87</v>
      </c>
      <c r="AW523" s="14" t="s">
        <v>38</v>
      </c>
      <c r="AX523" s="14" t="s">
        <v>77</v>
      </c>
      <c r="AY523" s="257" t="s">
        <v>167</v>
      </c>
    </row>
    <row r="524" s="13" customFormat="1">
      <c r="A524" s="13"/>
      <c r="B524" s="237"/>
      <c r="C524" s="238"/>
      <c r="D524" s="232" t="s">
        <v>181</v>
      </c>
      <c r="E524" s="239" t="s">
        <v>40</v>
      </c>
      <c r="F524" s="240" t="s">
        <v>533</v>
      </c>
      <c r="G524" s="238"/>
      <c r="H524" s="239" t="s">
        <v>40</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181</v>
      </c>
      <c r="AU524" s="246" t="s">
        <v>87</v>
      </c>
      <c r="AV524" s="13" t="s">
        <v>85</v>
      </c>
      <c r="AW524" s="13" t="s">
        <v>38</v>
      </c>
      <c r="AX524" s="13" t="s">
        <v>77</v>
      </c>
      <c r="AY524" s="246" t="s">
        <v>167</v>
      </c>
    </row>
    <row r="525" s="14" customFormat="1">
      <c r="A525" s="14"/>
      <c r="B525" s="247"/>
      <c r="C525" s="248"/>
      <c r="D525" s="232" t="s">
        <v>181</v>
      </c>
      <c r="E525" s="249" t="s">
        <v>40</v>
      </c>
      <c r="F525" s="250" t="s">
        <v>534</v>
      </c>
      <c r="G525" s="248"/>
      <c r="H525" s="251">
        <v>4.5999999999999996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181</v>
      </c>
      <c r="AU525" s="257" t="s">
        <v>87</v>
      </c>
      <c r="AV525" s="14" t="s">
        <v>87</v>
      </c>
      <c r="AW525" s="14" t="s">
        <v>38</v>
      </c>
      <c r="AX525" s="14" t="s">
        <v>77</v>
      </c>
      <c r="AY525" s="257" t="s">
        <v>167</v>
      </c>
    </row>
    <row r="526" s="14" customFormat="1">
      <c r="A526" s="14"/>
      <c r="B526" s="247"/>
      <c r="C526" s="248"/>
      <c r="D526" s="232" t="s">
        <v>181</v>
      </c>
      <c r="E526" s="249" t="s">
        <v>40</v>
      </c>
      <c r="F526" s="250" t="s">
        <v>535</v>
      </c>
      <c r="G526" s="248"/>
      <c r="H526" s="251">
        <v>3.6000000000000001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181</v>
      </c>
      <c r="AU526" s="257" t="s">
        <v>87</v>
      </c>
      <c r="AV526" s="14" t="s">
        <v>87</v>
      </c>
      <c r="AW526" s="14" t="s">
        <v>38</v>
      </c>
      <c r="AX526" s="14" t="s">
        <v>77</v>
      </c>
      <c r="AY526" s="257" t="s">
        <v>167</v>
      </c>
    </row>
    <row r="527" s="14" customFormat="1">
      <c r="A527" s="14"/>
      <c r="B527" s="247"/>
      <c r="C527" s="248"/>
      <c r="D527" s="232" t="s">
        <v>181</v>
      </c>
      <c r="E527" s="249" t="s">
        <v>40</v>
      </c>
      <c r="F527" s="250" t="s">
        <v>536</v>
      </c>
      <c r="G527" s="248"/>
      <c r="H527" s="251">
        <v>0.59999999999999998</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181</v>
      </c>
      <c r="AU527" s="257" t="s">
        <v>87</v>
      </c>
      <c r="AV527" s="14" t="s">
        <v>87</v>
      </c>
      <c r="AW527" s="14" t="s">
        <v>38</v>
      </c>
      <c r="AX527" s="14" t="s">
        <v>77</v>
      </c>
      <c r="AY527" s="257" t="s">
        <v>167</v>
      </c>
    </row>
    <row r="528" s="15" customFormat="1">
      <c r="A528" s="15"/>
      <c r="B528" s="258"/>
      <c r="C528" s="259"/>
      <c r="D528" s="232" t="s">
        <v>181</v>
      </c>
      <c r="E528" s="260" t="s">
        <v>40</v>
      </c>
      <c r="F528" s="261" t="s">
        <v>184</v>
      </c>
      <c r="G528" s="259"/>
      <c r="H528" s="262">
        <v>18.399999999999999</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181</v>
      </c>
      <c r="AU528" s="268" t="s">
        <v>87</v>
      </c>
      <c r="AV528" s="15" t="s">
        <v>175</v>
      </c>
      <c r="AW528" s="15" t="s">
        <v>38</v>
      </c>
      <c r="AX528" s="15" t="s">
        <v>85</v>
      </c>
      <c r="AY528" s="268" t="s">
        <v>167</v>
      </c>
    </row>
    <row r="529" s="2" customFormat="1" ht="16.5" customHeight="1">
      <c r="A529" s="39"/>
      <c r="B529" s="40"/>
      <c r="C529" s="219" t="s">
        <v>594</v>
      </c>
      <c r="D529" s="219" t="s">
        <v>170</v>
      </c>
      <c r="E529" s="220" t="s">
        <v>595</v>
      </c>
      <c r="F529" s="221" t="s">
        <v>596</v>
      </c>
      <c r="G529" s="222" t="s">
        <v>187</v>
      </c>
      <c r="H529" s="223">
        <v>18.399999999999999</v>
      </c>
      <c r="I529" s="224"/>
      <c r="J529" s="225">
        <f>ROUND(I529*H529,2)</f>
        <v>0</v>
      </c>
      <c r="K529" s="221" t="s">
        <v>174</v>
      </c>
      <c r="L529" s="45"/>
      <c r="M529" s="226" t="s">
        <v>40</v>
      </c>
      <c r="N529" s="227" t="s">
        <v>48</v>
      </c>
      <c r="O529" s="85"/>
      <c r="P529" s="228">
        <f>O529*H529</f>
        <v>0</v>
      </c>
      <c r="Q529" s="228">
        <v>1.0000000000000001E-05</v>
      </c>
      <c r="R529" s="228">
        <f>Q529*H529</f>
        <v>0.000184</v>
      </c>
      <c r="S529" s="228">
        <v>0</v>
      </c>
      <c r="T529" s="229">
        <f>S529*H529</f>
        <v>0</v>
      </c>
      <c r="U529" s="39"/>
      <c r="V529" s="39"/>
      <c r="W529" s="39"/>
      <c r="X529" s="39"/>
      <c r="Y529" s="39"/>
      <c r="Z529" s="39"/>
      <c r="AA529" s="39"/>
      <c r="AB529" s="39"/>
      <c r="AC529" s="39"/>
      <c r="AD529" s="39"/>
      <c r="AE529" s="39"/>
      <c r="AR529" s="230" t="s">
        <v>301</v>
      </c>
      <c r="AT529" s="230" t="s">
        <v>170</v>
      </c>
      <c r="AU529" s="230" t="s">
        <v>87</v>
      </c>
      <c r="AY529" s="18" t="s">
        <v>167</v>
      </c>
      <c r="BE529" s="231">
        <f>IF(N529="základní",J529,0)</f>
        <v>0</v>
      </c>
      <c r="BF529" s="231">
        <f>IF(N529="snížená",J529,0)</f>
        <v>0</v>
      </c>
      <c r="BG529" s="231">
        <f>IF(N529="zákl. přenesená",J529,0)</f>
        <v>0</v>
      </c>
      <c r="BH529" s="231">
        <f>IF(N529="sníž. přenesená",J529,0)</f>
        <v>0</v>
      </c>
      <c r="BI529" s="231">
        <f>IF(N529="nulová",J529,0)</f>
        <v>0</v>
      </c>
      <c r="BJ529" s="18" t="s">
        <v>85</v>
      </c>
      <c r="BK529" s="231">
        <f>ROUND(I529*H529,2)</f>
        <v>0</v>
      </c>
      <c r="BL529" s="18" t="s">
        <v>301</v>
      </c>
      <c r="BM529" s="230" t="s">
        <v>597</v>
      </c>
    </row>
    <row r="530" s="2" customFormat="1">
      <c r="A530" s="39"/>
      <c r="B530" s="40"/>
      <c r="C530" s="41"/>
      <c r="D530" s="232" t="s">
        <v>177</v>
      </c>
      <c r="E530" s="41"/>
      <c r="F530" s="233" t="s">
        <v>598</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177</v>
      </c>
      <c r="AU530" s="18" t="s">
        <v>87</v>
      </c>
    </row>
    <row r="531" s="2" customFormat="1">
      <c r="A531" s="39"/>
      <c r="B531" s="40"/>
      <c r="C531" s="41"/>
      <c r="D531" s="232" t="s">
        <v>179</v>
      </c>
      <c r="E531" s="41"/>
      <c r="F531" s="236" t="s">
        <v>593</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179</v>
      </c>
      <c r="AU531" s="18" t="s">
        <v>87</v>
      </c>
    </row>
    <row r="532" s="13" customFormat="1">
      <c r="A532" s="13"/>
      <c r="B532" s="237"/>
      <c r="C532" s="238"/>
      <c r="D532" s="232" t="s">
        <v>181</v>
      </c>
      <c r="E532" s="239" t="s">
        <v>40</v>
      </c>
      <c r="F532" s="240" t="s">
        <v>509</v>
      </c>
      <c r="G532" s="238"/>
      <c r="H532" s="239" t="s">
        <v>40</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181</v>
      </c>
      <c r="AU532" s="246" t="s">
        <v>87</v>
      </c>
      <c r="AV532" s="13" t="s">
        <v>85</v>
      </c>
      <c r="AW532" s="13" t="s">
        <v>38</v>
      </c>
      <c r="AX532" s="13" t="s">
        <v>77</v>
      </c>
      <c r="AY532" s="246" t="s">
        <v>167</v>
      </c>
    </row>
    <row r="533" s="14" customFormat="1">
      <c r="A533" s="14"/>
      <c r="B533" s="247"/>
      <c r="C533" s="248"/>
      <c r="D533" s="232" t="s">
        <v>181</v>
      </c>
      <c r="E533" s="249" t="s">
        <v>40</v>
      </c>
      <c r="F533" s="250" t="s">
        <v>532</v>
      </c>
      <c r="G533" s="248"/>
      <c r="H533" s="251">
        <v>9.5999999999999996</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181</v>
      </c>
      <c r="AU533" s="257" t="s">
        <v>87</v>
      </c>
      <c r="AV533" s="14" t="s">
        <v>87</v>
      </c>
      <c r="AW533" s="14" t="s">
        <v>38</v>
      </c>
      <c r="AX533" s="14" t="s">
        <v>77</v>
      </c>
      <c r="AY533" s="257" t="s">
        <v>167</v>
      </c>
    </row>
    <row r="534" s="13" customFormat="1">
      <c r="A534" s="13"/>
      <c r="B534" s="237"/>
      <c r="C534" s="238"/>
      <c r="D534" s="232" t="s">
        <v>181</v>
      </c>
      <c r="E534" s="239" t="s">
        <v>40</v>
      </c>
      <c r="F534" s="240" t="s">
        <v>533</v>
      </c>
      <c r="G534" s="238"/>
      <c r="H534" s="239" t="s">
        <v>40</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181</v>
      </c>
      <c r="AU534" s="246" t="s">
        <v>87</v>
      </c>
      <c r="AV534" s="13" t="s">
        <v>85</v>
      </c>
      <c r="AW534" s="13" t="s">
        <v>38</v>
      </c>
      <c r="AX534" s="13" t="s">
        <v>77</v>
      </c>
      <c r="AY534" s="246" t="s">
        <v>167</v>
      </c>
    </row>
    <row r="535" s="14" customFormat="1">
      <c r="A535" s="14"/>
      <c r="B535" s="247"/>
      <c r="C535" s="248"/>
      <c r="D535" s="232" t="s">
        <v>181</v>
      </c>
      <c r="E535" s="249" t="s">
        <v>40</v>
      </c>
      <c r="F535" s="250" t="s">
        <v>534</v>
      </c>
      <c r="G535" s="248"/>
      <c r="H535" s="251">
        <v>4.5999999999999996</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181</v>
      </c>
      <c r="AU535" s="257" t="s">
        <v>87</v>
      </c>
      <c r="AV535" s="14" t="s">
        <v>87</v>
      </c>
      <c r="AW535" s="14" t="s">
        <v>38</v>
      </c>
      <c r="AX535" s="14" t="s">
        <v>77</v>
      </c>
      <c r="AY535" s="257" t="s">
        <v>167</v>
      </c>
    </row>
    <row r="536" s="14" customFormat="1">
      <c r="A536" s="14"/>
      <c r="B536" s="247"/>
      <c r="C536" s="248"/>
      <c r="D536" s="232" t="s">
        <v>181</v>
      </c>
      <c r="E536" s="249" t="s">
        <v>40</v>
      </c>
      <c r="F536" s="250" t="s">
        <v>535</v>
      </c>
      <c r="G536" s="248"/>
      <c r="H536" s="251">
        <v>3.6000000000000001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181</v>
      </c>
      <c r="AU536" s="257" t="s">
        <v>87</v>
      </c>
      <c r="AV536" s="14" t="s">
        <v>87</v>
      </c>
      <c r="AW536" s="14" t="s">
        <v>38</v>
      </c>
      <c r="AX536" s="14" t="s">
        <v>77</v>
      </c>
      <c r="AY536" s="257" t="s">
        <v>167</v>
      </c>
    </row>
    <row r="537" s="14" customFormat="1">
      <c r="A537" s="14"/>
      <c r="B537" s="247"/>
      <c r="C537" s="248"/>
      <c r="D537" s="232" t="s">
        <v>181</v>
      </c>
      <c r="E537" s="249" t="s">
        <v>40</v>
      </c>
      <c r="F537" s="250" t="s">
        <v>536</v>
      </c>
      <c r="G537" s="248"/>
      <c r="H537" s="251">
        <v>0.59999999999999998</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181</v>
      </c>
      <c r="AU537" s="257" t="s">
        <v>87</v>
      </c>
      <c r="AV537" s="14" t="s">
        <v>87</v>
      </c>
      <c r="AW537" s="14" t="s">
        <v>38</v>
      </c>
      <c r="AX537" s="14" t="s">
        <v>77</v>
      </c>
      <c r="AY537" s="257" t="s">
        <v>167</v>
      </c>
    </row>
    <row r="538" s="15" customFormat="1">
      <c r="A538" s="15"/>
      <c r="B538" s="258"/>
      <c r="C538" s="259"/>
      <c r="D538" s="232" t="s">
        <v>181</v>
      </c>
      <c r="E538" s="260" t="s">
        <v>40</v>
      </c>
      <c r="F538" s="261" t="s">
        <v>184</v>
      </c>
      <c r="G538" s="259"/>
      <c r="H538" s="262">
        <v>18.399999999999999</v>
      </c>
      <c r="I538" s="263"/>
      <c r="J538" s="259"/>
      <c r="K538" s="259"/>
      <c r="L538" s="264"/>
      <c r="M538" s="265"/>
      <c r="N538" s="266"/>
      <c r="O538" s="266"/>
      <c r="P538" s="266"/>
      <c r="Q538" s="266"/>
      <c r="R538" s="266"/>
      <c r="S538" s="266"/>
      <c r="T538" s="267"/>
      <c r="U538" s="15"/>
      <c r="V538" s="15"/>
      <c r="W538" s="15"/>
      <c r="X538" s="15"/>
      <c r="Y538" s="15"/>
      <c r="Z538" s="15"/>
      <c r="AA538" s="15"/>
      <c r="AB538" s="15"/>
      <c r="AC538" s="15"/>
      <c r="AD538" s="15"/>
      <c r="AE538" s="15"/>
      <c r="AT538" s="268" t="s">
        <v>181</v>
      </c>
      <c r="AU538" s="268" t="s">
        <v>87</v>
      </c>
      <c r="AV538" s="15" t="s">
        <v>175</v>
      </c>
      <c r="AW538" s="15" t="s">
        <v>38</v>
      </c>
      <c r="AX538" s="15" t="s">
        <v>85</v>
      </c>
      <c r="AY538" s="268" t="s">
        <v>167</v>
      </c>
    </row>
    <row r="539" s="2" customFormat="1" ht="24" customHeight="1">
      <c r="A539" s="39"/>
      <c r="B539" s="40"/>
      <c r="C539" s="219" t="s">
        <v>599</v>
      </c>
      <c r="D539" s="219" t="s">
        <v>170</v>
      </c>
      <c r="E539" s="220" t="s">
        <v>600</v>
      </c>
      <c r="F539" s="221" t="s">
        <v>601</v>
      </c>
      <c r="G539" s="222" t="s">
        <v>398</v>
      </c>
      <c r="H539" s="223">
        <v>8.8379999999999992</v>
      </c>
      <c r="I539" s="224"/>
      <c r="J539" s="225">
        <f>ROUND(I539*H539,2)</f>
        <v>0</v>
      </c>
      <c r="K539" s="221" t="s">
        <v>174</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301</v>
      </c>
      <c r="AT539" s="230" t="s">
        <v>170</v>
      </c>
      <c r="AU539" s="230" t="s">
        <v>87</v>
      </c>
      <c r="AY539" s="18" t="s">
        <v>167</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301</v>
      </c>
      <c r="BM539" s="230" t="s">
        <v>602</v>
      </c>
    </row>
    <row r="540" s="2" customFormat="1">
      <c r="A540" s="39"/>
      <c r="B540" s="40"/>
      <c r="C540" s="41"/>
      <c r="D540" s="232" t="s">
        <v>177</v>
      </c>
      <c r="E540" s="41"/>
      <c r="F540" s="233" t="s">
        <v>603</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177</v>
      </c>
      <c r="AU540" s="18" t="s">
        <v>87</v>
      </c>
    </row>
    <row r="541" s="2" customFormat="1" ht="24" customHeight="1">
      <c r="A541" s="39"/>
      <c r="B541" s="40"/>
      <c r="C541" s="219" t="s">
        <v>604</v>
      </c>
      <c r="D541" s="219" t="s">
        <v>170</v>
      </c>
      <c r="E541" s="220" t="s">
        <v>605</v>
      </c>
      <c r="F541" s="221" t="s">
        <v>606</v>
      </c>
      <c r="G541" s="222" t="s">
        <v>398</v>
      </c>
      <c r="H541" s="223">
        <v>0.032000000000000001</v>
      </c>
      <c r="I541" s="224"/>
      <c r="J541" s="225">
        <f>ROUND(I541*H541,2)</f>
        <v>0</v>
      </c>
      <c r="K541" s="221" t="s">
        <v>174</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301</v>
      </c>
      <c r="AT541" s="230" t="s">
        <v>170</v>
      </c>
      <c r="AU541" s="230" t="s">
        <v>87</v>
      </c>
      <c r="AY541" s="18" t="s">
        <v>167</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301</v>
      </c>
      <c r="BM541" s="230" t="s">
        <v>607</v>
      </c>
    </row>
    <row r="542" s="2" customFormat="1">
      <c r="A542" s="39"/>
      <c r="B542" s="40"/>
      <c r="C542" s="41"/>
      <c r="D542" s="232" t="s">
        <v>177</v>
      </c>
      <c r="E542" s="41"/>
      <c r="F542" s="233" t="s">
        <v>608</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177</v>
      </c>
      <c r="AU542" s="18" t="s">
        <v>87</v>
      </c>
    </row>
    <row r="543" s="2" customFormat="1">
      <c r="A543" s="39"/>
      <c r="B543" s="40"/>
      <c r="C543" s="41"/>
      <c r="D543" s="232" t="s">
        <v>179</v>
      </c>
      <c r="E543" s="41"/>
      <c r="F543" s="236" t="s">
        <v>609</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179</v>
      </c>
      <c r="AU543" s="18" t="s">
        <v>87</v>
      </c>
    </row>
    <row r="544" s="2" customFormat="1" ht="24" customHeight="1">
      <c r="A544" s="39"/>
      <c r="B544" s="40"/>
      <c r="C544" s="219" t="s">
        <v>610</v>
      </c>
      <c r="D544" s="219" t="s">
        <v>170</v>
      </c>
      <c r="E544" s="220" t="s">
        <v>611</v>
      </c>
      <c r="F544" s="221" t="s">
        <v>612</v>
      </c>
      <c r="G544" s="222" t="s">
        <v>398</v>
      </c>
      <c r="H544" s="223">
        <v>0.032000000000000001</v>
      </c>
      <c r="I544" s="224"/>
      <c r="J544" s="225">
        <f>ROUND(I544*H544,2)</f>
        <v>0</v>
      </c>
      <c r="K544" s="221" t="s">
        <v>174</v>
      </c>
      <c r="L544" s="45"/>
      <c r="M544" s="226" t="s">
        <v>40</v>
      </c>
      <c r="N544" s="227" t="s">
        <v>48</v>
      </c>
      <c r="O544" s="85"/>
      <c r="P544" s="228">
        <f>O544*H544</f>
        <v>0</v>
      </c>
      <c r="Q544" s="228">
        <v>0</v>
      </c>
      <c r="R544" s="228">
        <f>Q544*H544</f>
        <v>0</v>
      </c>
      <c r="S544" s="228">
        <v>0</v>
      </c>
      <c r="T544" s="229">
        <f>S544*H544</f>
        <v>0</v>
      </c>
      <c r="U544" s="39"/>
      <c r="V544" s="39"/>
      <c r="W544" s="39"/>
      <c r="X544" s="39"/>
      <c r="Y544" s="39"/>
      <c r="Z544" s="39"/>
      <c r="AA544" s="39"/>
      <c r="AB544" s="39"/>
      <c r="AC544" s="39"/>
      <c r="AD544" s="39"/>
      <c r="AE544" s="39"/>
      <c r="AR544" s="230" t="s">
        <v>301</v>
      </c>
      <c r="AT544" s="230" t="s">
        <v>170</v>
      </c>
      <c r="AU544" s="230" t="s">
        <v>87</v>
      </c>
      <c r="AY544" s="18" t="s">
        <v>167</v>
      </c>
      <c r="BE544" s="231">
        <f>IF(N544="základní",J544,0)</f>
        <v>0</v>
      </c>
      <c r="BF544" s="231">
        <f>IF(N544="snížená",J544,0)</f>
        <v>0</v>
      </c>
      <c r="BG544" s="231">
        <f>IF(N544="zákl. přenesená",J544,0)</f>
        <v>0</v>
      </c>
      <c r="BH544" s="231">
        <f>IF(N544="sníž. přenesená",J544,0)</f>
        <v>0</v>
      </c>
      <c r="BI544" s="231">
        <f>IF(N544="nulová",J544,0)</f>
        <v>0</v>
      </c>
      <c r="BJ544" s="18" t="s">
        <v>85</v>
      </c>
      <c r="BK544" s="231">
        <f>ROUND(I544*H544,2)</f>
        <v>0</v>
      </c>
      <c r="BL544" s="18" t="s">
        <v>301</v>
      </c>
      <c r="BM544" s="230" t="s">
        <v>613</v>
      </c>
    </row>
    <row r="545" s="2" customFormat="1">
      <c r="A545" s="39"/>
      <c r="B545" s="40"/>
      <c r="C545" s="41"/>
      <c r="D545" s="232" t="s">
        <v>177</v>
      </c>
      <c r="E545" s="41"/>
      <c r="F545" s="233" t="s">
        <v>614</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177</v>
      </c>
      <c r="AU545" s="18" t="s">
        <v>87</v>
      </c>
    </row>
    <row r="546" s="2" customFormat="1">
      <c r="A546" s="39"/>
      <c r="B546" s="40"/>
      <c r="C546" s="41"/>
      <c r="D546" s="232" t="s">
        <v>179</v>
      </c>
      <c r="E546" s="41"/>
      <c r="F546" s="236" t="s">
        <v>609</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179</v>
      </c>
      <c r="AU546" s="18" t="s">
        <v>87</v>
      </c>
    </row>
    <row r="547" s="12" customFormat="1" ht="22.8" customHeight="1">
      <c r="A547" s="12"/>
      <c r="B547" s="203"/>
      <c r="C547" s="204"/>
      <c r="D547" s="205" t="s">
        <v>76</v>
      </c>
      <c r="E547" s="217" t="s">
        <v>615</v>
      </c>
      <c r="F547" s="217" t="s">
        <v>616</v>
      </c>
      <c r="G547" s="204"/>
      <c r="H547" s="204"/>
      <c r="I547" s="207"/>
      <c r="J547" s="218">
        <f>BK547</f>
        <v>0</v>
      </c>
      <c r="K547" s="204"/>
      <c r="L547" s="209"/>
      <c r="M547" s="210"/>
      <c r="N547" s="211"/>
      <c r="O547" s="211"/>
      <c r="P547" s="212">
        <f>SUM(P548:P594)</f>
        <v>0</v>
      </c>
      <c r="Q547" s="211"/>
      <c r="R547" s="212">
        <f>SUM(R548:R594)</f>
        <v>0.11957000000000002</v>
      </c>
      <c r="S547" s="211"/>
      <c r="T547" s="213">
        <f>SUM(T548:T594)</f>
        <v>0.038790000000000005</v>
      </c>
      <c r="U547" s="12"/>
      <c r="V547" s="12"/>
      <c r="W547" s="12"/>
      <c r="X547" s="12"/>
      <c r="Y547" s="12"/>
      <c r="Z547" s="12"/>
      <c r="AA547" s="12"/>
      <c r="AB547" s="12"/>
      <c r="AC547" s="12"/>
      <c r="AD547" s="12"/>
      <c r="AE547" s="12"/>
      <c r="AR547" s="214" t="s">
        <v>87</v>
      </c>
      <c r="AT547" s="215" t="s">
        <v>76</v>
      </c>
      <c r="AU547" s="215" t="s">
        <v>85</v>
      </c>
      <c r="AY547" s="214" t="s">
        <v>167</v>
      </c>
      <c r="BK547" s="216">
        <f>SUM(BK548:BK594)</f>
        <v>0</v>
      </c>
    </row>
    <row r="548" s="2" customFormat="1" ht="16.5" customHeight="1">
      <c r="A548" s="39"/>
      <c r="B548" s="40"/>
      <c r="C548" s="219" t="s">
        <v>617</v>
      </c>
      <c r="D548" s="219" t="s">
        <v>170</v>
      </c>
      <c r="E548" s="220" t="s">
        <v>618</v>
      </c>
      <c r="F548" s="221" t="s">
        <v>619</v>
      </c>
      <c r="G548" s="222" t="s">
        <v>561</v>
      </c>
      <c r="H548" s="223">
        <v>1</v>
      </c>
      <c r="I548" s="224"/>
      <c r="J548" s="225">
        <f>ROUND(I548*H548,2)</f>
        <v>0</v>
      </c>
      <c r="K548" s="221" t="s">
        <v>174</v>
      </c>
      <c r="L548" s="45"/>
      <c r="M548" s="226" t="s">
        <v>40</v>
      </c>
      <c r="N548" s="227" t="s">
        <v>48</v>
      </c>
      <c r="O548" s="85"/>
      <c r="P548" s="228">
        <f>O548*H548</f>
        <v>0</v>
      </c>
      <c r="Q548" s="228">
        <v>0</v>
      </c>
      <c r="R548" s="228">
        <f>Q548*H548</f>
        <v>0</v>
      </c>
      <c r="S548" s="228">
        <v>0.01933</v>
      </c>
      <c r="T548" s="229">
        <f>S548*H548</f>
        <v>0.01933</v>
      </c>
      <c r="U548" s="39"/>
      <c r="V548" s="39"/>
      <c r="W548" s="39"/>
      <c r="X548" s="39"/>
      <c r="Y548" s="39"/>
      <c r="Z548" s="39"/>
      <c r="AA548" s="39"/>
      <c r="AB548" s="39"/>
      <c r="AC548" s="39"/>
      <c r="AD548" s="39"/>
      <c r="AE548" s="39"/>
      <c r="AR548" s="230" t="s">
        <v>301</v>
      </c>
      <c r="AT548" s="230" t="s">
        <v>170</v>
      </c>
      <c r="AU548" s="230" t="s">
        <v>87</v>
      </c>
      <c r="AY548" s="18" t="s">
        <v>167</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301</v>
      </c>
      <c r="BM548" s="230" t="s">
        <v>620</v>
      </c>
    </row>
    <row r="549" s="2" customFormat="1">
      <c r="A549" s="39"/>
      <c r="B549" s="40"/>
      <c r="C549" s="41"/>
      <c r="D549" s="232" t="s">
        <v>177</v>
      </c>
      <c r="E549" s="41"/>
      <c r="F549" s="233" t="s">
        <v>621</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177</v>
      </c>
      <c r="AU549" s="18" t="s">
        <v>87</v>
      </c>
    </row>
    <row r="550" s="2" customFormat="1" ht="24" customHeight="1">
      <c r="A550" s="39"/>
      <c r="B550" s="40"/>
      <c r="C550" s="219" t="s">
        <v>622</v>
      </c>
      <c r="D550" s="219" t="s">
        <v>170</v>
      </c>
      <c r="E550" s="220" t="s">
        <v>623</v>
      </c>
      <c r="F550" s="221" t="s">
        <v>624</v>
      </c>
      <c r="G550" s="222" t="s">
        <v>561</v>
      </c>
      <c r="H550" s="223">
        <v>1</v>
      </c>
      <c r="I550" s="224"/>
      <c r="J550" s="225">
        <f>ROUND(I550*H550,2)</f>
        <v>0</v>
      </c>
      <c r="K550" s="221" t="s">
        <v>174</v>
      </c>
      <c r="L550" s="45"/>
      <c r="M550" s="226" t="s">
        <v>40</v>
      </c>
      <c r="N550" s="227" t="s">
        <v>48</v>
      </c>
      <c r="O550" s="85"/>
      <c r="P550" s="228">
        <f>O550*H550</f>
        <v>0</v>
      </c>
      <c r="Q550" s="228">
        <v>0.023199999999999998</v>
      </c>
      <c r="R550" s="228">
        <f>Q550*H550</f>
        <v>0.023199999999999998</v>
      </c>
      <c r="S550" s="228">
        <v>0</v>
      </c>
      <c r="T550" s="229">
        <f>S550*H550</f>
        <v>0</v>
      </c>
      <c r="U550" s="39"/>
      <c r="V550" s="39"/>
      <c r="W550" s="39"/>
      <c r="X550" s="39"/>
      <c r="Y550" s="39"/>
      <c r="Z550" s="39"/>
      <c r="AA550" s="39"/>
      <c r="AB550" s="39"/>
      <c r="AC550" s="39"/>
      <c r="AD550" s="39"/>
      <c r="AE550" s="39"/>
      <c r="AR550" s="230" t="s">
        <v>301</v>
      </c>
      <c r="AT550" s="230" t="s">
        <v>170</v>
      </c>
      <c r="AU550" s="230" t="s">
        <v>87</v>
      </c>
      <c r="AY550" s="18" t="s">
        <v>167</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301</v>
      </c>
      <c r="BM550" s="230" t="s">
        <v>625</v>
      </c>
    </row>
    <row r="551" s="2" customFormat="1">
      <c r="A551" s="39"/>
      <c r="B551" s="40"/>
      <c r="C551" s="41"/>
      <c r="D551" s="232" t="s">
        <v>177</v>
      </c>
      <c r="E551" s="41"/>
      <c r="F551" s="233" t="s">
        <v>626</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177</v>
      </c>
      <c r="AU551" s="18" t="s">
        <v>87</v>
      </c>
    </row>
    <row r="552" s="2" customFormat="1">
      <c r="A552" s="39"/>
      <c r="B552" s="40"/>
      <c r="C552" s="41"/>
      <c r="D552" s="232" t="s">
        <v>179</v>
      </c>
      <c r="E552" s="41"/>
      <c r="F552" s="236" t="s">
        <v>627</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179</v>
      </c>
      <c r="AU552" s="18" t="s">
        <v>87</v>
      </c>
    </row>
    <row r="553" s="2" customFormat="1" ht="16.5" customHeight="1">
      <c r="A553" s="39"/>
      <c r="B553" s="40"/>
      <c r="C553" s="219" t="s">
        <v>628</v>
      </c>
      <c r="D553" s="219" t="s">
        <v>170</v>
      </c>
      <c r="E553" s="220" t="s">
        <v>629</v>
      </c>
      <c r="F553" s="221" t="s">
        <v>630</v>
      </c>
      <c r="G553" s="222" t="s">
        <v>561</v>
      </c>
      <c r="H553" s="223">
        <v>1</v>
      </c>
      <c r="I553" s="224"/>
      <c r="J553" s="225">
        <f>ROUND(I553*H553,2)</f>
        <v>0</v>
      </c>
      <c r="K553" s="221" t="s">
        <v>174</v>
      </c>
      <c r="L553" s="45"/>
      <c r="M553" s="226" t="s">
        <v>40</v>
      </c>
      <c r="N553" s="227" t="s">
        <v>48</v>
      </c>
      <c r="O553" s="85"/>
      <c r="P553" s="228">
        <f>O553*H553</f>
        <v>0</v>
      </c>
      <c r="Q553" s="228">
        <v>0</v>
      </c>
      <c r="R553" s="228">
        <f>Q553*H553</f>
        <v>0</v>
      </c>
      <c r="S553" s="228">
        <v>0.019460000000000002</v>
      </c>
      <c r="T553" s="229">
        <f>S553*H553</f>
        <v>0.019460000000000002</v>
      </c>
      <c r="U553" s="39"/>
      <c r="V553" s="39"/>
      <c r="W553" s="39"/>
      <c r="X553" s="39"/>
      <c r="Y553" s="39"/>
      <c r="Z553" s="39"/>
      <c r="AA553" s="39"/>
      <c r="AB553" s="39"/>
      <c r="AC553" s="39"/>
      <c r="AD553" s="39"/>
      <c r="AE553" s="39"/>
      <c r="AR553" s="230" t="s">
        <v>301</v>
      </c>
      <c r="AT553" s="230" t="s">
        <v>170</v>
      </c>
      <c r="AU553" s="230" t="s">
        <v>87</v>
      </c>
      <c r="AY553" s="18" t="s">
        <v>167</v>
      </c>
      <c r="BE553" s="231">
        <f>IF(N553="základní",J553,0)</f>
        <v>0</v>
      </c>
      <c r="BF553" s="231">
        <f>IF(N553="snížená",J553,0)</f>
        <v>0</v>
      </c>
      <c r="BG553" s="231">
        <f>IF(N553="zákl. přenesená",J553,0)</f>
        <v>0</v>
      </c>
      <c r="BH553" s="231">
        <f>IF(N553="sníž. přenesená",J553,0)</f>
        <v>0</v>
      </c>
      <c r="BI553" s="231">
        <f>IF(N553="nulová",J553,0)</f>
        <v>0</v>
      </c>
      <c r="BJ553" s="18" t="s">
        <v>85</v>
      </c>
      <c r="BK553" s="231">
        <f>ROUND(I553*H553,2)</f>
        <v>0</v>
      </c>
      <c r="BL553" s="18" t="s">
        <v>301</v>
      </c>
      <c r="BM553" s="230" t="s">
        <v>631</v>
      </c>
    </row>
    <row r="554" s="2" customFormat="1">
      <c r="A554" s="39"/>
      <c r="B554" s="40"/>
      <c r="C554" s="41"/>
      <c r="D554" s="232" t="s">
        <v>177</v>
      </c>
      <c r="E554" s="41"/>
      <c r="F554" s="233" t="s">
        <v>632</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177</v>
      </c>
      <c r="AU554" s="18" t="s">
        <v>87</v>
      </c>
    </row>
    <row r="555" s="2" customFormat="1" ht="24" customHeight="1">
      <c r="A555" s="39"/>
      <c r="B555" s="40"/>
      <c r="C555" s="219" t="s">
        <v>633</v>
      </c>
      <c r="D555" s="219" t="s">
        <v>170</v>
      </c>
      <c r="E555" s="220" t="s">
        <v>634</v>
      </c>
      <c r="F555" s="221" t="s">
        <v>635</v>
      </c>
      <c r="G555" s="222" t="s">
        <v>561</v>
      </c>
      <c r="H555" s="223">
        <v>1</v>
      </c>
      <c r="I555" s="224"/>
      <c r="J555" s="225">
        <f>ROUND(I555*H555,2)</f>
        <v>0</v>
      </c>
      <c r="K555" s="221" t="s">
        <v>174</v>
      </c>
      <c r="L555" s="45"/>
      <c r="M555" s="226" t="s">
        <v>40</v>
      </c>
      <c r="N555" s="227" t="s">
        <v>48</v>
      </c>
      <c r="O555" s="85"/>
      <c r="P555" s="228">
        <f>O555*H555</f>
        <v>0</v>
      </c>
      <c r="Q555" s="228">
        <v>0.02775</v>
      </c>
      <c r="R555" s="228">
        <f>Q555*H555</f>
        <v>0.02775</v>
      </c>
      <c r="S555" s="228">
        <v>0</v>
      </c>
      <c r="T555" s="229">
        <f>S555*H555</f>
        <v>0</v>
      </c>
      <c r="U555" s="39"/>
      <c r="V555" s="39"/>
      <c r="W555" s="39"/>
      <c r="X555" s="39"/>
      <c r="Y555" s="39"/>
      <c r="Z555" s="39"/>
      <c r="AA555" s="39"/>
      <c r="AB555" s="39"/>
      <c r="AC555" s="39"/>
      <c r="AD555" s="39"/>
      <c r="AE555" s="39"/>
      <c r="AR555" s="230" t="s">
        <v>301</v>
      </c>
      <c r="AT555" s="230" t="s">
        <v>170</v>
      </c>
      <c r="AU555" s="230" t="s">
        <v>87</v>
      </c>
      <c r="AY555" s="18" t="s">
        <v>167</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301</v>
      </c>
      <c r="BM555" s="230" t="s">
        <v>636</v>
      </c>
    </row>
    <row r="556" s="2" customFormat="1">
      <c r="A556" s="39"/>
      <c r="B556" s="40"/>
      <c r="C556" s="41"/>
      <c r="D556" s="232" t="s">
        <v>177</v>
      </c>
      <c r="E556" s="41"/>
      <c r="F556" s="233" t="s">
        <v>637</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177</v>
      </c>
      <c r="AU556" s="18" t="s">
        <v>87</v>
      </c>
    </row>
    <row r="557" s="2" customFormat="1">
      <c r="A557" s="39"/>
      <c r="B557" s="40"/>
      <c r="C557" s="41"/>
      <c r="D557" s="232" t="s">
        <v>179</v>
      </c>
      <c r="E557" s="41"/>
      <c r="F557" s="236" t="s">
        <v>638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179</v>
      </c>
      <c r="AU557" s="18" t="s">
        <v>87</v>
      </c>
    </row>
    <row r="558" s="2" customFormat="1" ht="16.5" customHeight="1">
      <c r="A558" s="39"/>
      <c r="B558" s="40"/>
      <c r="C558" s="219" t="s">
        <v>639</v>
      </c>
      <c r="D558" s="219" t="s">
        <v>170</v>
      </c>
      <c r="E558" s="220" t="s">
        <v>640</v>
      </c>
      <c r="F558" s="221" t="s">
        <v>641</v>
      </c>
      <c r="G558" s="222" t="s">
        <v>561</v>
      </c>
      <c r="H558" s="223">
        <v>1</v>
      </c>
      <c r="I558" s="224"/>
      <c r="J558" s="225">
        <f>ROUND(I558*H558,2)</f>
        <v>0</v>
      </c>
      <c r="K558" s="221" t="s">
        <v>174</v>
      </c>
      <c r="L558" s="45"/>
      <c r="M558" s="226" t="s">
        <v>40</v>
      </c>
      <c r="N558" s="227" t="s">
        <v>48</v>
      </c>
      <c r="O558" s="85"/>
      <c r="P558" s="228">
        <f>O558*H558</f>
        <v>0</v>
      </c>
      <c r="Q558" s="228">
        <v>0.01452</v>
      </c>
      <c r="R558" s="228">
        <f>Q558*H558</f>
        <v>0.01452</v>
      </c>
      <c r="S558" s="228">
        <v>0</v>
      </c>
      <c r="T558" s="229">
        <f>S558*H558</f>
        <v>0</v>
      </c>
      <c r="U558" s="39"/>
      <c r="V558" s="39"/>
      <c r="W558" s="39"/>
      <c r="X558" s="39"/>
      <c r="Y558" s="39"/>
      <c r="Z558" s="39"/>
      <c r="AA558" s="39"/>
      <c r="AB558" s="39"/>
      <c r="AC558" s="39"/>
      <c r="AD558" s="39"/>
      <c r="AE558" s="39"/>
      <c r="AR558" s="230" t="s">
        <v>301</v>
      </c>
      <c r="AT558" s="230" t="s">
        <v>170</v>
      </c>
      <c r="AU558" s="230" t="s">
        <v>87</v>
      </c>
      <c r="AY558" s="18" t="s">
        <v>167</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301</v>
      </c>
      <c r="BM558" s="230" t="s">
        <v>642</v>
      </c>
    </row>
    <row r="559" s="2" customFormat="1">
      <c r="A559" s="39"/>
      <c r="B559" s="40"/>
      <c r="C559" s="41"/>
      <c r="D559" s="232" t="s">
        <v>177</v>
      </c>
      <c r="E559" s="41"/>
      <c r="F559" s="233" t="s">
        <v>643</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177</v>
      </c>
      <c r="AU559" s="18" t="s">
        <v>87</v>
      </c>
    </row>
    <row r="560" s="2" customFormat="1">
      <c r="A560" s="39"/>
      <c r="B560" s="40"/>
      <c r="C560" s="41"/>
      <c r="D560" s="232" t="s">
        <v>179</v>
      </c>
      <c r="E560" s="41"/>
      <c r="F560" s="236" t="s">
        <v>644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179</v>
      </c>
      <c r="AU560" s="18" t="s">
        <v>87</v>
      </c>
    </row>
    <row r="561" s="2" customFormat="1" ht="24" customHeight="1">
      <c r="A561" s="39"/>
      <c r="B561" s="40"/>
      <c r="C561" s="219" t="s">
        <v>645</v>
      </c>
      <c r="D561" s="219" t="s">
        <v>170</v>
      </c>
      <c r="E561" s="220" t="s">
        <v>646</v>
      </c>
      <c r="F561" s="221" t="s">
        <v>647</v>
      </c>
      <c r="G561" s="222" t="s">
        <v>561</v>
      </c>
      <c r="H561" s="223">
        <v>1</v>
      </c>
      <c r="I561" s="224"/>
      <c r="J561" s="225">
        <f>ROUND(I561*H561,2)</f>
        <v>0</v>
      </c>
      <c r="K561" s="221" t="s">
        <v>174</v>
      </c>
      <c r="L561" s="45"/>
      <c r="M561" s="226" t="s">
        <v>40</v>
      </c>
      <c r="N561" s="227" t="s">
        <v>48</v>
      </c>
      <c r="O561" s="85"/>
      <c r="P561" s="228">
        <f>O561*H561</f>
        <v>0</v>
      </c>
      <c r="Q561" s="228">
        <v>0.034209999999999997</v>
      </c>
      <c r="R561" s="228">
        <f>Q561*H561</f>
        <v>0.034209999999999997</v>
      </c>
      <c r="S561" s="228">
        <v>0</v>
      </c>
      <c r="T561" s="229">
        <f>S561*H561</f>
        <v>0</v>
      </c>
      <c r="U561" s="39"/>
      <c r="V561" s="39"/>
      <c r="W561" s="39"/>
      <c r="X561" s="39"/>
      <c r="Y561" s="39"/>
      <c r="Z561" s="39"/>
      <c r="AA561" s="39"/>
      <c r="AB561" s="39"/>
      <c r="AC561" s="39"/>
      <c r="AD561" s="39"/>
      <c r="AE561" s="39"/>
      <c r="AR561" s="230" t="s">
        <v>301</v>
      </c>
      <c r="AT561" s="230" t="s">
        <v>170</v>
      </c>
      <c r="AU561" s="230" t="s">
        <v>87</v>
      </c>
      <c r="AY561" s="18" t="s">
        <v>167</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301</v>
      </c>
      <c r="BM561" s="230" t="s">
        <v>648</v>
      </c>
    </row>
    <row r="562" s="2" customFormat="1">
      <c r="A562" s="39"/>
      <c r="B562" s="40"/>
      <c r="C562" s="41"/>
      <c r="D562" s="232" t="s">
        <v>177</v>
      </c>
      <c r="E562" s="41"/>
      <c r="F562" s="233" t="s">
        <v>649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177</v>
      </c>
      <c r="AU562" s="18" t="s">
        <v>87</v>
      </c>
    </row>
    <row r="563" s="2" customFormat="1">
      <c r="A563" s="39"/>
      <c r="B563" s="40"/>
      <c r="C563" s="41"/>
      <c r="D563" s="232" t="s">
        <v>179</v>
      </c>
      <c r="E563" s="41"/>
      <c r="F563" s="236" t="s">
        <v>650</v>
      </c>
      <c r="G563" s="41"/>
      <c r="H563" s="41"/>
      <c r="I563" s="137"/>
      <c r="J563" s="41"/>
      <c r="K563" s="41"/>
      <c r="L563" s="45"/>
      <c r="M563" s="234"/>
      <c r="N563" s="235"/>
      <c r="O563" s="85"/>
      <c r="P563" s="85"/>
      <c r="Q563" s="85"/>
      <c r="R563" s="85"/>
      <c r="S563" s="85"/>
      <c r="T563" s="86"/>
      <c r="U563" s="39"/>
      <c r="V563" s="39"/>
      <c r="W563" s="39"/>
      <c r="X563" s="39"/>
      <c r="Y563" s="39"/>
      <c r="Z563" s="39"/>
      <c r="AA563" s="39"/>
      <c r="AB563" s="39"/>
      <c r="AC563" s="39"/>
      <c r="AD563" s="39"/>
      <c r="AE563" s="39"/>
      <c r="AT563" s="18" t="s">
        <v>179</v>
      </c>
      <c r="AU563" s="18" t="s">
        <v>87</v>
      </c>
    </row>
    <row r="564" s="2" customFormat="1" ht="24" customHeight="1">
      <c r="A564" s="39"/>
      <c r="B564" s="40"/>
      <c r="C564" s="219" t="s">
        <v>651</v>
      </c>
      <c r="D564" s="219" t="s">
        <v>170</v>
      </c>
      <c r="E564" s="220" t="s">
        <v>652</v>
      </c>
      <c r="F564" s="221" t="s">
        <v>653</v>
      </c>
      <c r="G564" s="222" t="s">
        <v>561</v>
      </c>
      <c r="H564" s="223">
        <v>1</v>
      </c>
      <c r="I564" s="224"/>
      <c r="J564" s="225">
        <f>ROUND(I564*H564,2)</f>
        <v>0</v>
      </c>
      <c r="K564" s="221" t="s">
        <v>174</v>
      </c>
      <c r="L564" s="45"/>
      <c r="M564" s="226" t="s">
        <v>40</v>
      </c>
      <c r="N564" s="227" t="s">
        <v>48</v>
      </c>
      <c r="O564" s="85"/>
      <c r="P564" s="228">
        <f>O564*H564</f>
        <v>0</v>
      </c>
      <c r="Q564" s="228">
        <v>0.0024199999999999998</v>
      </c>
      <c r="R564" s="228">
        <f>Q564*H564</f>
        <v>0.0024199999999999998</v>
      </c>
      <c r="S564" s="228">
        <v>0</v>
      </c>
      <c r="T564" s="229">
        <f>S564*H564</f>
        <v>0</v>
      </c>
      <c r="U564" s="39"/>
      <c r="V564" s="39"/>
      <c r="W564" s="39"/>
      <c r="X564" s="39"/>
      <c r="Y564" s="39"/>
      <c r="Z564" s="39"/>
      <c r="AA564" s="39"/>
      <c r="AB564" s="39"/>
      <c r="AC564" s="39"/>
      <c r="AD564" s="39"/>
      <c r="AE564" s="39"/>
      <c r="AR564" s="230" t="s">
        <v>301</v>
      </c>
      <c r="AT564" s="230" t="s">
        <v>170</v>
      </c>
      <c r="AU564" s="230" t="s">
        <v>87</v>
      </c>
      <c r="AY564" s="18" t="s">
        <v>167</v>
      </c>
      <c r="BE564" s="231">
        <f>IF(N564="základní",J564,0)</f>
        <v>0</v>
      </c>
      <c r="BF564" s="231">
        <f>IF(N564="snížená",J564,0)</f>
        <v>0</v>
      </c>
      <c r="BG564" s="231">
        <f>IF(N564="zákl. přenesená",J564,0)</f>
        <v>0</v>
      </c>
      <c r="BH564" s="231">
        <f>IF(N564="sníž. přenesená",J564,0)</f>
        <v>0</v>
      </c>
      <c r="BI564" s="231">
        <f>IF(N564="nulová",J564,0)</f>
        <v>0</v>
      </c>
      <c r="BJ564" s="18" t="s">
        <v>85</v>
      </c>
      <c r="BK564" s="231">
        <f>ROUND(I564*H564,2)</f>
        <v>0</v>
      </c>
      <c r="BL564" s="18" t="s">
        <v>301</v>
      </c>
      <c r="BM564" s="230" t="s">
        <v>654</v>
      </c>
    </row>
    <row r="565" s="2" customFormat="1">
      <c r="A565" s="39"/>
      <c r="B565" s="40"/>
      <c r="C565" s="41"/>
      <c r="D565" s="232" t="s">
        <v>177</v>
      </c>
      <c r="E565" s="41"/>
      <c r="F565" s="233" t="s">
        <v>653</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177</v>
      </c>
      <c r="AU565" s="18" t="s">
        <v>87</v>
      </c>
    </row>
    <row r="566" s="2" customFormat="1" ht="24" customHeight="1">
      <c r="A566" s="39"/>
      <c r="B566" s="40"/>
      <c r="C566" s="219" t="s">
        <v>655</v>
      </c>
      <c r="D566" s="219" t="s">
        <v>170</v>
      </c>
      <c r="E566" s="220" t="s">
        <v>656</v>
      </c>
      <c r="F566" s="221" t="s">
        <v>657</v>
      </c>
      <c r="G566" s="222" t="s">
        <v>561</v>
      </c>
      <c r="H566" s="223">
        <v>1</v>
      </c>
      <c r="I566" s="224"/>
      <c r="J566" s="225">
        <f>ROUND(I566*H566,2)</f>
        <v>0</v>
      </c>
      <c r="K566" s="221" t="s">
        <v>174</v>
      </c>
      <c r="L566" s="45"/>
      <c r="M566" s="226" t="s">
        <v>40</v>
      </c>
      <c r="N566" s="227" t="s">
        <v>48</v>
      </c>
      <c r="O566" s="85"/>
      <c r="P566" s="228">
        <f>O566*H566</f>
        <v>0</v>
      </c>
      <c r="Q566" s="228">
        <v>0.00051999999999999995</v>
      </c>
      <c r="R566" s="228">
        <f>Q566*H566</f>
        <v>0.00051999999999999995</v>
      </c>
      <c r="S566" s="228">
        <v>0</v>
      </c>
      <c r="T566" s="229">
        <f>S566*H566</f>
        <v>0</v>
      </c>
      <c r="U566" s="39"/>
      <c r="V566" s="39"/>
      <c r="W566" s="39"/>
      <c r="X566" s="39"/>
      <c r="Y566" s="39"/>
      <c r="Z566" s="39"/>
      <c r="AA566" s="39"/>
      <c r="AB566" s="39"/>
      <c r="AC566" s="39"/>
      <c r="AD566" s="39"/>
      <c r="AE566" s="39"/>
      <c r="AR566" s="230" t="s">
        <v>301</v>
      </c>
      <c r="AT566" s="230" t="s">
        <v>170</v>
      </c>
      <c r="AU566" s="230" t="s">
        <v>87</v>
      </c>
      <c r="AY566" s="18" t="s">
        <v>167</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301</v>
      </c>
      <c r="BM566" s="230" t="s">
        <v>658</v>
      </c>
    </row>
    <row r="567" s="2" customFormat="1">
      <c r="A567" s="39"/>
      <c r="B567" s="40"/>
      <c r="C567" s="41"/>
      <c r="D567" s="232" t="s">
        <v>177</v>
      </c>
      <c r="E567" s="41"/>
      <c r="F567" s="233" t="s">
        <v>659</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177</v>
      </c>
      <c r="AU567" s="18" t="s">
        <v>87</v>
      </c>
    </row>
    <row r="568" s="2" customFormat="1" ht="24" customHeight="1">
      <c r="A568" s="39"/>
      <c r="B568" s="40"/>
      <c r="C568" s="219" t="s">
        <v>660</v>
      </c>
      <c r="D568" s="219" t="s">
        <v>170</v>
      </c>
      <c r="E568" s="220" t="s">
        <v>661</v>
      </c>
      <c r="F568" s="221" t="s">
        <v>662</v>
      </c>
      <c r="G568" s="222" t="s">
        <v>561</v>
      </c>
      <c r="H568" s="223">
        <v>1</v>
      </c>
      <c r="I568" s="224"/>
      <c r="J568" s="225">
        <f>ROUND(I568*H568,2)</f>
        <v>0</v>
      </c>
      <c r="K568" s="221" t="s">
        <v>174</v>
      </c>
      <c r="L568" s="45"/>
      <c r="M568" s="226" t="s">
        <v>40</v>
      </c>
      <c r="N568" s="227" t="s">
        <v>48</v>
      </c>
      <c r="O568" s="85"/>
      <c r="P568" s="228">
        <f>O568*H568</f>
        <v>0</v>
      </c>
      <c r="Q568" s="228">
        <v>0.0011000000000000001</v>
      </c>
      <c r="R568" s="228">
        <f>Q568*H568</f>
        <v>0.0011000000000000001</v>
      </c>
      <c r="S568" s="228">
        <v>0</v>
      </c>
      <c r="T568" s="229">
        <f>S568*H568</f>
        <v>0</v>
      </c>
      <c r="U568" s="39"/>
      <c r="V568" s="39"/>
      <c r="W568" s="39"/>
      <c r="X568" s="39"/>
      <c r="Y568" s="39"/>
      <c r="Z568" s="39"/>
      <c r="AA568" s="39"/>
      <c r="AB568" s="39"/>
      <c r="AC568" s="39"/>
      <c r="AD568" s="39"/>
      <c r="AE568" s="39"/>
      <c r="AR568" s="230" t="s">
        <v>301</v>
      </c>
      <c r="AT568" s="230" t="s">
        <v>170</v>
      </c>
      <c r="AU568" s="230" t="s">
        <v>87</v>
      </c>
      <c r="AY568" s="18" t="s">
        <v>167</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301</v>
      </c>
      <c r="BM568" s="230" t="s">
        <v>663</v>
      </c>
    </row>
    <row r="569" s="2" customFormat="1">
      <c r="A569" s="39"/>
      <c r="B569" s="40"/>
      <c r="C569" s="41"/>
      <c r="D569" s="232" t="s">
        <v>177</v>
      </c>
      <c r="E569" s="41"/>
      <c r="F569" s="233" t="s">
        <v>662</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177</v>
      </c>
      <c r="AU569" s="18" t="s">
        <v>87</v>
      </c>
    </row>
    <row r="570" s="2" customFormat="1" ht="16.5" customHeight="1">
      <c r="A570" s="39"/>
      <c r="B570" s="40"/>
      <c r="C570" s="219" t="s">
        <v>664</v>
      </c>
      <c r="D570" s="219" t="s">
        <v>170</v>
      </c>
      <c r="E570" s="220" t="s">
        <v>665</v>
      </c>
      <c r="F570" s="221" t="s">
        <v>666</v>
      </c>
      <c r="G570" s="222" t="s">
        <v>561</v>
      </c>
      <c r="H570" s="223">
        <v>2</v>
      </c>
      <c r="I570" s="224"/>
      <c r="J570" s="225">
        <f>ROUND(I570*H570,2)</f>
        <v>0</v>
      </c>
      <c r="K570" s="221" t="s">
        <v>174</v>
      </c>
      <c r="L570" s="45"/>
      <c r="M570" s="226" t="s">
        <v>40</v>
      </c>
      <c r="N570" s="227" t="s">
        <v>48</v>
      </c>
      <c r="O570" s="85"/>
      <c r="P570" s="228">
        <f>O570*H570</f>
        <v>0</v>
      </c>
      <c r="Q570" s="228">
        <v>0.00189</v>
      </c>
      <c r="R570" s="228">
        <f>Q570*H570</f>
        <v>0.0037799999999999999</v>
      </c>
      <c r="S570" s="228">
        <v>0</v>
      </c>
      <c r="T570" s="229">
        <f>S570*H570</f>
        <v>0</v>
      </c>
      <c r="U570" s="39"/>
      <c r="V570" s="39"/>
      <c r="W570" s="39"/>
      <c r="X570" s="39"/>
      <c r="Y570" s="39"/>
      <c r="Z570" s="39"/>
      <c r="AA570" s="39"/>
      <c r="AB570" s="39"/>
      <c r="AC570" s="39"/>
      <c r="AD570" s="39"/>
      <c r="AE570" s="39"/>
      <c r="AR570" s="230" t="s">
        <v>301</v>
      </c>
      <c r="AT570" s="230" t="s">
        <v>170</v>
      </c>
      <c r="AU570" s="230" t="s">
        <v>87</v>
      </c>
      <c r="AY570" s="18" t="s">
        <v>167</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301</v>
      </c>
      <c r="BM570" s="230" t="s">
        <v>667</v>
      </c>
    </row>
    <row r="571" s="2" customFormat="1">
      <c r="A571" s="39"/>
      <c r="B571" s="40"/>
      <c r="C571" s="41"/>
      <c r="D571" s="232" t="s">
        <v>177</v>
      </c>
      <c r="E571" s="41"/>
      <c r="F571" s="233" t="s">
        <v>668</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177</v>
      </c>
      <c r="AU571" s="18" t="s">
        <v>87</v>
      </c>
    </row>
    <row r="572" s="14" customFormat="1">
      <c r="A572" s="14"/>
      <c r="B572" s="247"/>
      <c r="C572" s="248"/>
      <c r="D572" s="232" t="s">
        <v>181</v>
      </c>
      <c r="E572" s="249" t="s">
        <v>40</v>
      </c>
      <c r="F572" s="250" t="s">
        <v>87</v>
      </c>
      <c r="G572" s="248"/>
      <c r="H572" s="251">
        <v>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181</v>
      </c>
      <c r="AU572" s="257" t="s">
        <v>87</v>
      </c>
      <c r="AV572" s="14" t="s">
        <v>87</v>
      </c>
      <c r="AW572" s="14" t="s">
        <v>38</v>
      </c>
      <c r="AX572" s="14" t="s">
        <v>77</v>
      </c>
      <c r="AY572" s="257" t="s">
        <v>167</v>
      </c>
    </row>
    <row r="573" s="15" customFormat="1">
      <c r="A573" s="15"/>
      <c r="B573" s="258"/>
      <c r="C573" s="259"/>
      <c r="D573" s="232" t="s">
        <v>181</v>
      </c>
      <c r="E573" s="260" t="s">
        <v>40</v>
      </c>
      <c r="F573" s="261" t="s">
        <v>184</v>
      </c>
      <c r="G573" s="259"/>
      <c r="H573" s="262">
        <v>2</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181</v>
      </c>
      <c r="AU573" s="268" t="s">
        <v>87</v>
      </c>
      <c r="AV573" s="15" t="s">
        <v>175</v>
      </c>
      <c r="AW573" s="15" t="s">
        <v>38</v>
      </c>
      <c r="AX573" s="15" t="s">
        <v>85</v>
      </c>
      <c r="AY573" s="268" t="s">
        <v>167</v>
      </c>
    </row>
    <row r="574" s="2" customFormat="1" ht="24" customHeight="1">
      <c r="A574" s="39"/>
      <c r="B574" s="40"/>
      <c r="C574" s="219" t="s">
        <v>669</v>
      </c>
      <c r="D574" s="219" t="s">
        <v>170</v>
      </c>
      <c r="E574" s="220" t="s">
        <v>670</v>
      </c>
      <c r="F574" s="221" t="s">
        <v>671</v>
      </c>
      <c r="G574" s="222" t="s">
        <v>561</v>
      </c>
      <c r="H574" s="223">
        <v>1</v>
      </c>
      <c r="I574" s="224"/>
      <c r="J574" s="225">
        <f>ROUND(I574*H574,2)</f>
        <v>0</v>
      </c>
      <c r="K574" s="221" t="s">
        <v>174</v>
      </c>
      <c r="L574" s="45"/>
      <c r="M574" s="226" t="s">
        <v>40</v>
      </c>
      <c r="N574" s="227" t="s">
        <v>48</v>
      </c>
      <c r="O574" s="85"/>
      <c r="P574" s="228">
        <f>O574*H574</f>
        <v>0</v>
      </c>
      <c r="Q574" s="228">
        <v>0.0019599999999999999</v>
      </c>
      <c r="R574" s="228">
        <f>Q574*H574</f>
        <v>0.0019599999999999999</v>
      </c>
      <c r="S574" s="228">
        <v>0</v>
      </c>
      <c r="T574" s="229">
        <f>S574*H574</f>
        <v>0</v>
      </c>
      <c r="U574" s="39"/>
      <c r="V574" s="39"/>
      <c r="W574" s="39"/>
      <c r="X574" s="39"/>
      <c r="Y574" s="39"/>
      <c r="Z574" s="39"/>
      <c r="AA574" s="39"/>
      <c r="AB574" s="39"/>
      <c r="AC574" s="39"/>
      <c r="AD574" s="39"/>
      <c r="AE574" s="39"/>
      <c r="AR574" s="230" t="s">
        <v>301</v>
      </c>
      <c r="AT574" s="230" t="s">
        <v>170</v>
      </c>
      <c r="AU574" s="230" t="s">
        <v>87</v>
      </c>
      <c r="AY574" s="18" t="s">
        <v>167</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301</v>
      </c>
      <c r="BM574" s="230" t="s">
        <v>672</v>
      </c>
    </row>
    <row r="575" s="2" customFormat="1">
      <c r="A575" s="39"/>
      <c r="B575" s="40"/>
      <c r="C575" s="41"/>
      <c r="D575" s="232" t="s">
        <v>177</v>
      </c>
      <c r="E575" s="41"/>
      <c r="F575" s="233" t="s">
        <v>673</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177</v>
      </c>
      <c r="AU575" s="18" t="s">
        <v>87</v>
      </c>
    </row>
    <row r="576" s="2" customFormat="1">
      <c r="A576" s="39"/>
      <c r="B576" s="40"/>
      <c r="C576" s="41"/>
      <c r="D576" s="232" t="s">
        <v>179</v>
      </c>
      <c r="E576" s="41"/>
      <c r="F576" s="236" t="s">
        <v>674</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179</v>
      </c>
      <c r="AU576" s="18" t="s">
        <v>87</v>
      </c>
    </row>
    <row r="577" s="2" customFormat="1" ht="16.5" customHeight="1">
      <c r="A577" s="39"/>
      <c r="B577" s="40"/>
      <c r="C577" s="219" t="s">
        <v>675</v>
      </c>
      <c r="D577" s="219" t="s">
        <v>170</v>
      </c>
      <c r="E577" s="220" t="s">
        <v>676</v>
      </c>
      <c r="F577" s="221" t="s">
        <v>677</v>
      </c>
      <c r="G577" s="222" t="s">
        <v>561</v>
      </c>
      <c r="H577" s="223">
        <v>1</v>
      </c>
      <c r="I577" s="224"/>
      <c r="J577" s="225">
        <f>ROUND(I577*H577,2)</f>
        <v>0</v>
      </c>
      <c r="K577" s="221" t="s">
        <v>174</v>
      </c>
      <c r="L577" s="45"/>
      <c r="M577" s="226" t="s">
        <v>40</v>
      </c>
      <c r="N577" s="227" t="s">
        <v>48</v>
      </c>
      <c r="O577" s="85"/>
      <c r="P577" s="228">
        <f>O577*H577</f>
        <v>0</v>
      </c>
      <c r="Q577" s="228">
        <v>0.0018400000000000001</v>
      </c>
      <c r="R577" s="228">
        <f>Q577*H577</f>
        <v>0.0018400000000000001</v>
      </c>
      <c r="S577" s="228">
        <v>0</v>
      </c>
      <c r="T577" s="229">
        <f>S577*H577</f>
        <v>0</v>
      </c>
      <c r="U577" s="39"/>
      <c r="V577" s="39"/>
      <c r="W577" s="39"/>
      <c r="X577" s="39"/>
      <c r="Y577" s="39"/>
      <c r="Z577" s="39"/>
      <c r="AA577" s="39"/>
      <c r="AB577" s="39"/>
      <c r="AC577" s="39"/>
      <c r="AD577" s="39"/>
      <c r="AE577" s="39"/>
      <c r="AR577" s="230" t="s">
        <v>301</v>
      </c>
      <c r="AT577" s="230" t="s">
        <v>170</v>
      </c>
      <c r="AU577" s="230" t="s">
        <v>87</v>
      </c>
      <c r="AY577" s="18" t="s">
        <v>167</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301</v>
      </c>
      <c r="BM577" s="230" t="s">
        <v>678</v>
      </c>
    </row>
    <row r="578" s="2" customFormat="1">
      <c r="A578" s="39"/>
      <c r="B578" s="40"/>
      <c r="C578" s="41"/>
      <c r="D578" s="232" t="s">
        <v>177</v>
      </c>
      <c r="E578" s="41"/>
      <c r="F578" s="233" t="s">
        <v>679</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177</v>
      </c>
      <c r="AU578" s="18" t="s">
        <v>87</v>
      </c>
    </row>
    <row r="579" s="2" customFormat="1">
      <c r="A579" s="39"/>
      <c r="B579" s="40"/>
      <c r="C579" s="41"/>
      <c r="D579" s="232" t="s">
        <v>179</v>
      </c>
      <c r="E579" s="41"/>
      <c r="F579" s="236" t="s">
        <v>680</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179</v>
      </c>
      <c r="AU579" s="18" t="s">
        <v>87</v>
      </c>
    </row>
    <row r="580" s="2" customFormat="1" ht="24" customHeight="1">
      <c r="A580" s="39"/>
      <c r="B580" s="40"/>
      <c r="C580" s="219" t="s">
        <v>681</v>
      </c>
      <c r="D580" s="219" t="s">
        <v>170</v>
      </c>
      <c r="E580" s="220" t="s">
        <v>682</v>
      </c>
      <c r="F580" s="221" t="s">
        <v>683</v>
      </c>
      <c r="G580" s="222" t="s">
        <v>561</v>
      </c>
      <c r="H580" s="223">
        <v>1</v>
      </c>
      <c r="I580" s="224"/>
      <c r="J580" s="225">
        <f>ROUND(I580*H580,2)</f>
        <v>0</v>
      </c>
      <c r="K580" s="221" t="s">
        <v>174</v>
      </c>
      <c r="L580" s="45"/>
      <c r="M580" s="226" t="s">
        <v>40</v>
      </c>
      <c r="N580" s="227" t="s">
        <v>48</v>
      </c>
      <c r="O580" s="85"/>
      <c r="P580" s="228">
        <f>O580*H580</f>
        <v>0</v>
      </c>
      <c r="Q580" s="228">
        <v>0.0019599999999999999</v>
      </c>
      <c r="R580" s="228">
        <f>Q580*H580</f>
        <v>0.0019599999999999999</v>
      </c>
      <c r="S580" s="228">
        <v>0</v>
      </c>
      <c r="T580" s="229">
        <f>S580*H580</f>
        <v>0</v>
      </c>
      <c r="U580" s="39"/>
      <c r="V580" s="39"/>
      <c r="W580" s="39"/>
      <c r="X580" s="39"/>
      <c r="Y580" s="39"/>
      <c r="Z580" s="39"/>
      <c r="AA580" s="39"/>
      <c r="AB580" s="39"/>
      <c r="AC580" s="39"/>
      <c r="AD580" s="39"/>
      <c r="AE580" s="39"/>
      <c r="AR580" s="230" t="s">
        <v>301</v>
      </c>
      <c r="AT580" s="230" t="s">
        <v>170</v>
      </c>
      <c r="AU580" s="230" t="s">
        <v>87</v>
      </c>
      <c r="AY580" s="18" t="s">
        <v>167</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301</v>
      </c>
      <c r="BM580" s="230" t="s">
        <v>684</v>
      </c>
    </row>
    <row r="581" s="2" customFormat="1">
      <c r="A581" s="39"/>
      <c r="B581" s="40"/>
      <c r="C581" s="41"/>
      <c r="D581" s="232" t="s">
        <v>177</v>
      </c>
      <c r="E581" s="41"/>
      <c r="F581" s="233" t="s">
        <v>685</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177</v>
      </c>
      <c r="AU581" s="18" t="s">
        <v>87</v>
      </c>
    </row>
    <row r="582" s="2" customFormat="1" ht="16.5" customHeight="1">
      <c r="A582" s="39"/>
      <c r="B582" s="40"/>
      <c r="C582" s="219" t="s">
        <v>686</v>
      </c>
      <c r="D582" s="219" t="s">
        <v>170</v>
      </c>
      <c r="E582" s="220" t="s">
        <v>687</v>
      </c>
      <c r="F582" s="221" t="s">
        <v>688</v>
      </c>
      <c r="G582" s="222" t="s">
        <v>291</v>
      </c>
      <c r="H582" s="223">
        <v>1</v>
      </c>
      <c r="I582" s="224"/>
      <c r="J582" s="225">
        <f>ROUND(I582*H582,2)</f>
        <v>0</v>
      </c>
      <c r="K582" s="221" t="s">
        <v>174</v>
      </c>
      <c r="L582" s="45"/>
      <c r="M582" s="226" t="s">
        <v>40</v>
      </c>
      <c r="N582" s="227" t="s">
        <v>48</v>
      </c>
      <c r="O582" s="85"/>
      <c r="P582" s="228">
        <f>O582*H582</f>
        <v>0</v>
      </c>
      <c r="Q582" s="228">
        <v>0.00031</v>
      </c>
      <c r="R582" s="228">
        <f>Q582*H582</f>
        <v>0.00031</v>
      </c>
      <c r="S582" s="228">
        <v>0</v>
      </c>
      <c r="T582" s="229">
        <f>S582*H582</f>
        <v>0</v>
      </c>
      <c r="U582" s="39"/>
      <c r="V582" s="39"/>
      <c r="W582" s="39"/>
      <c r="X582" s="39"/>
      <c r="Y582" s="39"/>
      <c r="Z582" s="39"/>
      <c r="AA582" s="39"/>
      <c r="AB582" s="39"/>
      <c r="AC582" s="39"/>
      <c r="AD582" s="39"/>
      <c r="AE582" s="39"/>
      <c r="AR582" s="230" t="s">
        <v>301</v>
      </c>
      <c r="AT582" s="230" t="s">
        <v>170</v>
      </c>
      <c r="AU582" s="230" t="s">
        <v>87</v>
      </c>
      <c r="AY582" s="18" t="s">
        <v>167</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301</v>
      </c>
      <c r="BM582" s="230" t="s">
        <v>689</v>
      </c>
    </row>
    <row r="583" s="2" customFormat="1">
      <c r="A583" s="39"/>
      <c r="B583" s="40"/>
      <c r="C583" s="41"/>
      <c r="D583" s="232" t="s">
        <v>177</v>
      </c>
      <c r="E583" s="41"/>
      <c r="F583" s="233" t="s">
        <v>688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177</v>
      </c>
      <c r="AU583" s="18" t="s">
        <v>87</v>
      </c>
    </row>
    <row r="584" s="2" customFormat="1" ht="24" customHeight="1">
      <c r="A584" s="39"/>
      <c r="B584" s="40"/>
      <c r="C584" s="269" t="s">
        <v>690</v>
      </c>
      <c r="D584" s="269" t="s">
        <v>297</v>
      </c>
      <c r="E584" s="270" t="s">
        <v>691</v>
      </c>
      <c r="F584" s="271" t="s">
        <v>692</v>
      </c>
      <c r="G584" s="272" t="s">
        <v>291</v>
      </c>
      <c r="H584" s="273">
        <v>1</v>
      </c>
      <c r="I584" s="274"/>
      <c r="J584" s="275">
        <f>ROUND(I584*H584,2)</f>
        <v>0</v>
      </c>
      <c r="K584" s="271" t="s">
        <v>174</v>
      </c>
      <c r="L584" s="276"/>
      <c r="M584" s="277" t="s">
        <v>40</v>
      </c>
      <c r="N584" s="278" t="s">
        <v>48</v>
      </c>
      <c r="O584" s="85"/>
      <c r="P584" s="228">
        <f>O584*H584</f>
        <v>0</v>
      </c>
      <c r="Q584" s="228">
        <v>0.0060000000000000001</v>
      </c>
      <c r="R584" s="228">
        <f>Q584*H584</f>
        <v>0.0060000000000000001</v>
      </c>
      <c r="S584" s="228">
        <v>0</v>
      </c>
      <c r="T584" s="229">
        <f>S584*H584</f>
        <v>0</v>
      </c>
      <c r="U584" s="39"/>
      <c r="V584" s="39"/>
      <c r="W584" s="39"/>
      <c r="X584" s="39"/>
      <c r="Y584" s="39"/>
      <c r="Z584" s="39"/>
      <c r="AA584" s="39"/>
      <c r="AB584" s="39"/>
      <c r="AC584" s="39"/>
      <c r="AD584" s="39"/>
      <c r="AE584" s="39"/>
      <c r="AR584" s="230" t="s">
        <v>407</v>
      </c>
      <c r="AT584" s="230" t="s">
        <v>297</v>
      </c>
      <c r="AU584" s="230" t="s">
        <v>87</v>
      </c>
      <c r="AY584" s="18" t="s">
        <v>167</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301</v>
      </c>
      <c r="BM584" s="230" t="s">
        <v>693</v>
      </c>
    </row>
    <row r="585" s="2" customFormat="1">
      <c r="A585" s="39"/>
      <c r="B585" s="40"/>
      <c r="C585" s="41"/>
      <c r="D585" s="232" t="s">
        <v>177</v>
      </c>
      <c r="E585" s="41"/>
      <c r="F585" s="233" t="s">
        <v>692</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177</v>
      </c>
      <c r="AU585" s="18" t="s">
        <v>87</v>
      </c>
    </row>
    <row r="586" s="2" customFormat="1" ht="24" customHeight="1">
      <c r="A586" s="39"/>
      <c r="B586" s="40"/>
      <c r="C586" s="219" t="s">
        <v>694</v>
      </c>
      <c r="D586" s="219" t="s">
        <v>170</v>
      </c>
      <c r="E586" s="220" t="s">
        <v>695</v>
      </c>
      <c r="F586" s="221" t="s">
        <v>696</v>
      </c>
      <c r="G586" s="222" t="s">
        <v>398</v>
      </c>
      <c r="H586" s="223">
        <v>0.12</v>
      </c>
      <c r="I586" s="224"/>
      <c r="J586" s="225">
        <f>ROUND(I586*H586,2)</f>
        <v>0</v>
      </c>
      <c r="K586" s="221" t="s">
        <v>174</v>
      </c>
      <c r="L586" s="45"/>
      <c r="M586" s="226" t="s">
        <v>40</v>
      </c>
      <c r="N586" s="227" t="s">
        <v>48</v>
      </c>
      <c r="O586" s="85"/>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301</v>
      </c>
      <c r="AT586" s="230" t="s">
        <v>170</v>
      </c>
      <c r="AU586" s="230" t="s">
        <v>87</v>
      </c>
      <c r="AY586" s="18" t="s">
        <v>167</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301</v>
      </c>
      <c r="BM586" s="230" t="s">
        <v>697</v>
      </c>
    </row>
    <row r="587" s="2" customFormat="1">
      <c r="A587" s="39"/>
      <c r="B587" s="40"/>
      <c r="C587" s="41"/>
      <c r="D587" s="232" t="s">
        <v>177</v>
      </c>
      <c r="E587" s="41"/>
      <c r="F587" s="233" t="s">
        <v>698</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177</v>
      </c>
      <c r="AU587" s="18" t="s">
        <v>87</v>
      </c>
    </row>
    <row r="588" s="2" customFormat="1">
      <c r="A588" s="39"/>
      <c r="B588" s="40"/>
      <c r="C588" s="41"/>
      <c r="D588" s="232" t="s">
        <v>179</v>
      </c>
      <c r="E588" s="41"/>
      <c r="F588" s="236" t="s">
        <v>699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179</v>
      </c>
      <c r="AU588" s="18" t="s">
        <v>87</v>
      </c>
    </row>
    <row r="589" s="2" customFormat="1" ht="24" customHeight="1">
      <c r="A589" s="39"/>
      <c r="B589" s="40"/>
      <c r="C589" s="219" t="s">
        <v>700</v>
      </c>
      <c r="D589" s="219" t="s">
        <v>170</v>
      </c>
      <c r="E589" s="220" t="s">
        <v>701</v>
      </c>
      <c r="F589" s="221" t="s">
        <v>702</v>
      </c>
      <c r="G589" s="222" t="s">
        <v>398</v>
      </c>
      <c r="H589" s="223">
        <v>0.12</v>
      </c>
      <c r="I589" s="224"/>
      <c r="J589" s="225">
        <f>ROUND(I589*H589,2)</f>
        <v>0</v>
      </c>
      <c r="K589" s="221" t="s">
        <v>174</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301</v>
      </c>
      <c r="AT589" s="230" t="s">
        <v>170</v>
      </c>
      <c r="AU589" s="230" t="s">
        <v>87</v>
      </c>
      <c r="AY589" s="18" t="s">
        <v>167</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301</v>
      </c>
      <c r="BM589" s="230" t="s">
        <v>703</v>
      </c>
    </row>
    <row r="590" s="2" customFormat="1">
      <c r="A590" s="39"/>
      <c r="B590" s="40"/>
      <c r="C590" s="41"/>
      <c r="D590" s="232" t="s">
        <v>177</v>
      </c>
      <c r="E590" s="41"/>
      <c r="F590" s="233" t="s">
        <v>704</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177</v>
      </c>
      <c r="AU590" s="18" t="s">
        <v>87</v>
      </c>
    </row>
    <row r="591" s="2" customFormat="1">
      <c r="A591" s="39"/>
      <c r="B591" s="40"/>
      <c r="C591" s="41"/>
      <c r="D591" s="232" t="s">
        <v>179</v>
      </c>
      <c r="E591" s="41"/>
      <c r="F591" s="236" t="s">
        <v>699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179</v>
      </c>
      <c r="AU591" s="18" t="s">
        <v>87</v>
      </c>
    </row>
    <row r="592" s="2" customFormat="1" ht="24" customHeight="1">
      <c r="A592" s="39"/>
      <c r="B592" s="40"/>
      <c r="C592" s="219" t="s">
        <v>705</v>
      </c>
      <c r="D592" s="219" t="s">
        <v>170</v>
      </c>
      <c r="E592" s="220" t="s">
        <v>706</v>
      </c>
      <c r="F592" s="221" t="s">
        <v>707</v>
      </c>
      <c r="G592" s="222" t="s">
        <v>398</v>
      </c>
      <c r="H592" s="223">
        <v>0.12</v>
      </c>
      <c r="I592" s="224"/>
      <c r="J592" s="225">
        <f>ROUND(I592*H592,2)</f>
        <v>0</v>
      </c>
      <c r="K592" s="221" t="s">
        <v>174</v>
      </c>
      <c r="L592" s="45"/>
      <c r="M592" s="226" t="s">
        <v>40</v>
      </c>
      <c r="N592" s="227" t="s">
        <v>48</v>
      </c>
      <c r="O592" s="85"/>
      <c r="P592" s="228">
        <f>O592*H592</f>
        <v>0</v>
      </c>
      <c r="Q592" s="228">
        <v>0</v>
      </c>
      <c r="R592" s="228">
        <f>Q592*H592</f>
        <v>0</v>
      </c>
      <c r="S592" s="228">
        <v>0</v>
      </c>
      <c r="T592" s="229">
        <f>S592*H592</f>
        <v>0</v>
      </c>
      <c r="U592" s="39"/>
      <c r="V592" s="39"/>
      <c r="W592" s="39"/>
      <c r="X592" s="39"/>
      <c r="Y592" s="39"/>
      <c r="Z592" s="39"/>
      <c r="AA592" s="39"/>
      <c r="AB592" s="39"/>
      <c r="AC592" s="39"/>
      <c r="AD592" s="39"/>
      <c r="AE592" s="39"/>
      <c r="AR592" s="230" t="s">
        <v>301</v>
      </c>
      <c r="AT592" s="230" t="s">
        <v>170</v>
      </c>
      <c r="AU592" s="230" t="s">
        <v>87</v>
      </c>
      <c r="AY592" s="18" t="s">
        <v>167</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301</v>
      </c>
      <c r="BM592" s="230" t="s">
        <v>708</v>
      </c>
    </row>
    <row r="593" s="2" customFormat="1">
      <c r="A593" s="39"/>
      <c r="B593" s="40"/>
      <c r="C593" s="41"/>
      <c r="D593" s="232" t="s">
        <v>177</v>
      </c>
      <c r="E593" s="41"/>
      <c r="F593" s="233" t="s">
        <v>709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177</v>
      </c>
      <c r="AU593" s="18" t="s">
        <v>87</v>
      </c>
    </row>
    <row r="594" s="2" customFormat="1">
      <c r="A594" s="39"/>
      <c r="B594" s="40"/>
      <c r="C594" s="41"/>
      <c r="D594" s="232" t="s">
        <v>179</v>
      </c>
      <c r="E594" s="41"/>
      <c r="F594" s="236" t="s">
        <v>699</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179</v>
      </c>
      <c r="AU594" s="18" t="s">
        <v>87</v>
      </c>
    </row>
    <row r="595" s="12" customFormat="1" ht="22.8" customHeight="1">
      <c r="A595" s="12"/>
      <c r="B595" s="203"/>
      <c r="C595" s="204"/>
      <c r="D595" s="205" t="s">
        <v>76</v>
      </c>
      <c r="E595" s="217" t="s">
        <v>710</v>
      </c>
      <c r="F595" s="217" t="s">
        <v>711</v>
      </c>
      <c r="G595" s="204"/>
      <c r="H595" s="204"/>
      <c r="I595" s="207"/>
      <c r="J595" s="218">
        <f>BK595</f>
        <v>0</v>
      </c>
      <c r="K595" s="204"/>
      <c r="L595" s="209"/>
      <c r="M595" s="210"/>
      <c r="N595" s="211"/>
      <c r="O595" s="211"/>
      <c r="P595" s="212">
        <f>SUM(P596:P622)</f>
        <v>0</v>
      </c>
      <c r="Q595" s="211"/>
      <c r="R595" s="212">
        <f>SUM(R596:R622)</f>
        <v>0.013397999999999999</v>
      </c>
      <c r="S595" s="211"/>
      <c r="T595" s="213">
        <f>SUM(T596:T622)</f>
        <v>0.044195999999999999</v>
      </c>
      <c r="U595" s="12"/>
      <c r="V595" s="12"/>
      <c r="W595" s="12"/>
      <c r="X595" s="12"/>
      <c r="Y595" s="12"/>
      <c r="Z595" s="12"/>
      <c r="AA595" s="12"/>
      <c r="AB595" s="12"/>
      <c r="AC595" s="12"/>
      <c r="AD595" s="12"/>
      <c r="AE595" s="12"/>
      <c r="AR595" s="214" t="s">
        <v>87</v>
      </c>
      <c r="AT595" s="215" t="s">
        <v>76</v>
      </c>
      <c r="AU595" s="215" t="s">
        <v>85</v>
      </c>
      <c r="AY595" s="214" t="s">
        <v>167</v>
      </c>
      <c r="BK595" s="216">
        <f>SUM(BK596:BK622)</f>
        <v>0</v>
      </c>
    </row>
    <row r="596" s="2" customFormat="1" ht="16.5" customHeight="1">
      <c r="A596" s="39"/>
      <c r="B596" s="40"/>
      <c r="C596" s="219" t="s">
        <v>712</v>
      </c>
      <c r="D596" s="219" t="s">
        <v>170</v>
      </c>
      <c r="E596" s="220" t="s">
        <v>713</v>
      </c>
      <c r="F596" s="221" t="s">
        <v>714</v>
      </c>
      <c r="G596" s="222" t="s">
        <v>187</v>
      </c>
      <c r="H596" s="223">
        <v>17.399999999999999</v>
      </c>
      <c r="I596" s="224"/>
      <c r="J596" s="225">
        <f>ROUND(I596*H596,2)</f>
        <v>0</v>
      </c>
      <c r="K596" s="221" t="s">
        <v>174</v>
      </c>
      <c r="L596" s="45"/>
      <c r="M596" s="226" t="s">
        <v>40</v>
      </c>
      <c r="N596" s="227" t="s">
        <v>48</v>
      </c>
      <c r="O596" s="85"/>
      <c r="P596" s="228">
        <f>O596*H596</f>
        <v>0</v>
      </c>
      <c r="Q596" s="228">
        <v>4.0000000000000003E-05</v>
      </c>
      <c r="R596" s="228">
        <f>Q596*H596</f>
        <v>0.000696</v>
      </c>
      <c r="S596" s="228">
        <v>0.0025400000000000002</v>
      </c>
      <c r="T596" s="229">
        <f>S596*H596</f>
        <v>0.044195999999999999</v>
      </c>
      <c r="U596" s="39"/>
      <c r="V596" s="39"/>
      <c r="W596" s="39"/>
      <c r="X596" s="39"/>
      <c r="Y596" s="39"/>
      <c r="Z596" s="39"/>
      <c r="AA596" s="39"/>
      <c r="AB596" s="39"/>
      <c r="AC596" s="39"/>
      <c r="AD596" s="39"/>
      <c r="AE596" s="39"/>
      <c r="AR596" s="230" t="s">
        <v>301</v>
      </c>
      <c r="AT596" s="230" t="s">
        <v>170</v>
      </c>
      <c r="AU596" s="230" t="s">
        <v>87</v>
      </c>
      <c r="AY596" s="18" t="s">
        <v>167</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301</v>
      </c>
      <c r="BM596" s="230" t="s">
        <v>715</v>
      </c>
    </row>
    <row r="597" s="2" customFormat="1">
      <c r="A597" s="39"/>
      <c r="B597" s="40"/>
      <c r="C597" s="41"/>
      <c r="D597" s="232" t="s">
        <v>177</v>
      </c>
      <c r="E597" s="41"/>
      <c r="F597" s="233" t="s">
        <v>716</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177</v>
      </c>
      <c r="AU597" s="18" t="s">
        <v>87</v>
      </c>
    </row>
    <row r="598" s="14" customFormat="1">
      <c r="A598" s="14"/>
      <c r="B598" s="247"/>
      <c r="C598" s="248"/>
      <c r="D598" s="232" t="s">
        <v>181</v>
      </c>
      <c r="E598" s="249" t="s">
        <v>40</v>
      </c>
      <c r="F598" s="250" t="s">
        <v>717</v>
      </c>
      <c r="G598" s="248"/>
      <c r="H598" s="251">
        <v>11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181</v>
      </c>
      <c r="AU598" s="257" t="s">
        <v>87</v>
      </c>
      <c r="AV598" s="14" t="s">
        <v>87</v>
      </c>
      <c r="AW598" s="14" t="s">
        <v>38</v>
      </c>
      <c r="AX598" s="14" t="s">
        <v>77</v>
      </c>
      <c r="AY598" s="257" t="s">
        <v>167</v>
      </c>
    </row>
    <row r="599" s="14" customFormat="1">
      <c r="A599" s="14"/>
      <c r="B599" s="247"/>
      <c r="C599" s="248"/>
      <c r="D599" s="232" t="s">
        <v>181</v>
      </c>
      <c r="E599" s="249" t="s">
        <v>40</v>
      </c>
      <c r="F599" s="250" t="s">
        <v>480</v>
      </c>
      <c r="G599" s="248"/>
      <c r="H599" s="251">
        <v>6.4000000000000004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181</v>
      </c>
      <c r="AU599" s="257" t="s">
        <v>87</v>
      </c>
      <c r="AV599" s="14" t="s">
        <v>87</v>
      </c>
      <c r="AW599" s="14" t="s">
        <v>38</v>
      </c>
      <c r="AX599" s="14" t="s">
        <v>77</v>
      </c>
      <c r="AY599" s="257" t="s">
        <v>167</v>
      </c>
    </row>
    <row r="600" s="15" customFormat="1">
      <c r="A600" s="15"/>
      <c r="B600" s="258"/>
      <c r="C600" s="259"/>
      <c r="D600" s="232" t="s">
        <v>181</v>
      </c>
      <c r="E600" s="260" t="s">
        <v>40</v>
      </c>
      <c r="F600" s="261" t="s">
        <v>184</v>
      </c>
      <c r="G600" s="259"/>
      <c r="H600" s="262">
        <v>17.399999999999999</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181</v>
      </c>
      <c r="AU600" s="268" t="s">
        <v>87</v>
      </c>
      <c r="AV600" s="15" t="s">
        <v>175</v>
      </c>
      <c r="AW600" s="15" t="s">
        <v>38</v>
      </c>
      <c r="AX600" s="15" t="s">
        <v>85</v>
      </c>
      <c r="AY600" s="268" t="s">
        <v>167</v>
      </c>
    </row>
    <row r="601" s="2" customFormat="1" ht="24" customHeight="1">
      <c r="A601" s="39"/>
      <c r="B601" s="40"/>
      <c r="C601" s="219" t="s">
        <v>718</v>
      </c>
      <c r="D601" s="219" t="s">
        <v>170</v>
      </c>
      <c r="E601" s="220" t="s">
        <v>719</v>
      </c>
      <c r="F601" s="221" t="s">
        <v>720</v>
      </c>
      <c r="G601" s="222" t="s">
        <v>187</v>
      </c>
      <c r="H601" s="223">
        <v>17.399999999999999</v>
      </c>
      <c r="I601" s="224"/>
      <c r="J601" s="225">
        <f>ROUND(I601*H601,2)</f>
        <v>0</v>
      </c>
      <c r="K601" s="221" t="s">
        <v>174</v>
      </c>
      <c r="L601" s="45"/>
      <c r="M601" s="226" t="s">
        <v>40</v>
      </c>
      <c r="N601" s="227" t="s">
        <v>48</v>
      </c>
      <c r="O601" s="85"/>
      <c r="P601" s="228">
        <f>O601*H601</f>
        <v>0</v>
      </c>
      <c r="Q601" s="228">
        <v>0.00056999999999999998</v>
      </c>
      <c r="R601" s="228">
        <f>Q601*H601</f>
        <v>0.009917999999999998</v>
      </c>
      <c r="S601" s="228">
        <v>0</v>
      </c>
      <c r="T601" s="229">
        <f>S601*H601</f>
        <v>0</v>
      </c>
      <c r="U601" s="39"/>
      <c r="V601" s="39"/>
      <c r="W601" s="39"/>
      <c r="X601" s="39"/>
      <c r="Y601" s="39"/>
      <c r="Z601" s="39"/>
      <c r="AA601" s="39"/>
      <c r="AB601" s="39"/>
      <c r="AC601" s="39"/>
      <c r="AD601" s="39"/>
      <c r="AE601" s="39"/>
      <c r="AR601" s="230" t="s">
        <v>301</v>
      </c>
      <c r="AT601" s="230" t="s">
        <v>170</v>
      </c>
      <c r="AU601" s="230" t="s">
        <v>87</v>
      </c>
      <c r="AY601" s="18" t="s">
        <v>167</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301</v>
      </c>
      <c r="BM601" s="230" t="s">
        <v>721</v>
      </c>
    </row>
    <row r="602" s="2" customFormat="1">
      <c r="A602" s="39"/>
      <c r="B602" s="40"/>
      <c r="C602" s="41"/>
      <c r="D602" s="232" t="s">
        <v>177</v>
      </c>
      <c r="E602" s="41"/>
      <c r="F602" s="233" t="s">
        <v>722</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177</v>
      </c>
      <c r="AU602" s="18" t="s">
        <v>87</v>
      </c>
    </row>
    <row r="603" s="14" customFormat="1">
      <c r="A603" s="14"/>
      <c r="B603" s="247"/>
      <c r="C603" s="248"/>
      <c r="D603" s="232" t="s">
        <v>181</v>
      </c>
      <c r="E603" s="249" t="s">
        <v>40</v>
      </c>
      <c r="F603" s="250" t="s">
        <v>717</v>
      </c>
      <c r="G603" s="248"/>
      <c r="H603" s="251">
        <v>11</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181</v>
      </c>
      <c r="AU603" s="257" t="s">
        <v>87</v>
      </c>
      <c r="AV603" s="14" t="s">
        <v>87</v>
      </c>
      <c r="AW603" s="14" t="s">
        <v>38</v>
      </c>
      <c r="AX603" s="14" t="s">
        <v>77</v>
      </c>
      <c r="AY603" s="257" t="s">
        <v>167</v>
      </c>
    </row>
    <row r="604" s="14" customFormat="1">
      <c r="A604" s="14"/>
      <c r="B604" s="247"/>
      <c r="C604" s="248"/>
      <c r="D604" s="232" t="s">
        <v>181</v>
      </c>
      <c r="E604" s="249" t="s">
        <v>40</v>
      </c>
      <c r="F604" s="250" t="s">
        <v>480</v>
      </c>
      <c r="G604" s="248"/>
      <c r="H604" s="251">
        <v>6.4000000000000004</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181</v>
      </c>
      <c r="AU604" s="257" t="s">
        <v>87</v>
      </c>
      <c r="AV604" s="14" t="s">
        <v>87</v>
      </c>
      <c r="AW604" s="14" t="s">
        <v>38</v>
      </c>
      <c r="AX604" s="14" t="s">
        <v>77</v>
      </c>
      <c r="AY604" s="257" t="s">
        <v>167</v>
      </c>
    </row>
    <row r="605" s="15" customFormat="1">
      <c r="A605" s="15"/>
      <c r="B605" s="258"/>
      <c r="C605" s="259"/>
      <c r="D605" s="232" t="s">
        <v>181</v>
      </c>
      <c r="E605" s="260" t="s">
        <v>40</v>
      </c>
      <c r="F605" s="261" t="s">
        <v>184</v>
      </c>
      <c r="G605" s="259"/>
      <c r="H605" s="262">
        <v>17.399999999999999</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181</v>
      </c>
      <c r="AU605" s="268" t="s">
        <v>87</v>
      </c>
      <c r="AV605" s="15" t="s">
        <v>175</v>
      </c>
      <c r="AW605" s="15" t="s">
        <v>38</v>
      </c>
      <c r="AX605" s="15" t="s">
        <v>85</v>
      </c>
      <c r="AY605" s="268" t="s">
        <v>167</v>
      </c>
    </row>
    <row r="606" s="2" customFormat="1" ht="16.5" customHeight="1">
      <c r="A606" s="39"/>
      <c r="B606" s="40"/>
      <c r="C606" s="219" t="s">
        <v>723</v>
      </c>
      <c r="D606" s="219" t="s">
        <v>170</v>
      </c>
      <c r="E606" s="220" t="s">
        <v>724</v>
      </c>
      <c r="F606" s="221" t="s">
        <v>725</v>
      </c>
      <c r="G606" s="222" t="s">
        <v>187</v>
      </c>
      <c r="H606" s="223">
        <v>17.399999999999999</v>
      </c>
      <c r="I606" s="224"/>
      <c r="J606" s="225">
        <f>ROUND(I606*H606,2)</f>
        <v>0</v>
      </c>
      <c r="K606" s="221" t="s">
        <v>174</v>
      </c>
      <c r="L606" s="45"/>
      <c r="M606" s="226" t="s">
        <v>40</v>
      </c>
      <c r="N606" s="227" t="s">
        <v>48</v>
      </c>
      <c r="O606" s="85"/>
      <c r="P606" s="228">
        <f>O606*H606</f>
        <v>0</v>
      </c>
      <c r="Q606" s="228">
        <v>0</v>
      </c>
      <c r="R606" s="228">
        <f>Q606*H606</f>
        <v>0</v>
      </c>
      <c r="S606" s="228">
        <v>0</v>
      </c>
      <c r="T606" s="229">
        <f>S606*H606</f>
        <v>0</v>
      </c>
      <c r="U606" s="39"/>
      <c r="V606" s="39"/>
      <c r="W606" s="39"/>
      <c r="X606" s="39"/>
      <c r="Y606" s="39"/>
      <c r="Z606" s="39"/>
      <c r="AA606" s="39"/>
      <c r="AB606" s="39"/>
      <c r="AC606" s="39"/>
      <c r="AD606" s="39"/>
      <c r="AE606" s="39"/>
      <c r="AR606" s="230" t="s">
        <v>301</v>
      </c>
      <c r="AT606" s="230" t="s">
        <v>170</v>
      </c>
      <c r="AU606" s="230" t="s">
        <v>87</v>
      </c>
      <c r="AY606" s="18" t="s">
        <v>167</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301</v>
      </c>
      <c r="BM606" s="230" t="s">
        <v>726</v>
      </c>
    </row>
    <row r="607" s="2" customFormat="1">
      <c r="A607" s="39"/>
      <c r="B607" s="40"/>
      <c r="C607" s="41"/>
      <c r="D607" s="232" t="s">
        <v>177</v>
      </c>
      <c r="E607" s="41"/>
      <c r="F607" s="233" t="s">
        <v>727</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177</v>
      </c>
      <c r="AU607" s="18" t="s">
        <v>87</v>
      </c>
    </row>
    <row r="608" s="14" customFormat="1">
      <c r="A608" s="14"/>
      <c r="B608" s="247"/>
      <c r="C608" s="248"/>
      <c r="D608" s="232" t="s">
        <v>181</v>
      </c>
      <c r="E608" s="249" t="s">
        <v>40</v>
      </c>
      <c r="F608" s="250" t="s">
        <v>717</v>
      </c>
      <c r="G608" s="248"/>
      <c r="H608" s="251">
        <v>11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181</v>
      </c>
      <c r="AU608" s="257" t="s">
        <v>87</v>
      </c>
      <c r="AV608" s="14" t="s">
        <v>87</v>
      </c>
      <c r="AW608" s="14" t="s">
        <v>38</v>
      </c>
      <c r="AX608" s="14" t="s">
        <v>77</v>
      </c>
      <c r="AY608" s="257" t="s">
        <v>167</v>
      </c>
    </row>
    <row r="609" s="14" customFormat="1">
      <c r="A609" s="14"/>
      <c r="B609" s="247"/>
      <c r="C609" s="248"/>
      <c r="D609" s="232" t="s">
        <v>181</v>
      </c>
      <c r="E609" s="249" t="s">
        <v>40</v>
      </c>
      <c r="F609" s="250" t="s">
        <v>480</v>
      </c>
      <c r="G609" s="248"/>
      <c r="H609" s="251">
        <v>6.4000000000000004</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181</v>
      </c>
      <c r="AU609" s="257" t="s">
        <v>87</v>
      </c>
      <c r="AV609" s="14" t="s">
        <v>87</v>
      </c>
      <c r="AW609" s="14" t="s">
        <v>38</v>
      </c>
      <c r="AX609" s="14" t="s">
        <v>77</v>
      </c>
      <c r="AY609" s="257" t="s">
        <v>167</v>
      </c>
    </row>
    <row r="610" s="15" customFormat="1">
      <c r="A610" s="15"/>
      <c r="B610" s="258"/>
      <c r="C610" s="259"/>
      <c r="D610" s="232" t="s">
        <v>181</v>
      </c>
      <c r="E610" s="260" t="s">
        <v>40</v>
      </c>
      <c r="F610" s="261" t="s">
        <v>184</v>
      </c>
      <c r="G610" s="259"/>
      <c r="H610" s="262">
        <v>17.399999999999999</v>
      </c>
      <c r="I610" s="263"/>
      <c r="J610" s="259"/>
      <c r="K610" s="259"/>
      <c r="L610" s="264"/>
      <c r="M610" s="265"/>
      <c r="N610" s="266"/>
      <c r="O610" s="266"/>
      <c r="P610" s="266"/>
      <c r="Q610" s="266"/>
      <c r="R610" s="266"/>
      <c r="S610" s="266"/>
      <c r="T610" s="267"/>
      <c r="U610" s="15"/>
      <c r="V610" s="15"/>
      <c r="W610" s="15"/>
      <c r="X610" s="15"/>
      <c r="Y610" s="15"/>
      <c r="Z610" s="15"/>
      <c r="AA610" s="15"/>
      <c r="AB610" s="15"/>
      <c r="AC610" s="15"/>
      <c r="AD610" s="15"/>
      <c r="AE610" s="15"/>
      <c r="AT610" s="268" t="s">
        <v>181</v>
      </c>
      <c r="AU610" s="268" t="s">
        <v>87</v>
      </c>
      <c r="AV610" s="15" t="s">
        <v>175</v>
      </c>
      <c r="AW610" s="15" t="s">
        <v>38</v>
      </c>
      <c r="AX610" s="15" t="s">
        <v>85</v>
      </c>
      <c r="AY610" s="268" t="s">
        <v>167</v>
      </c>
    </row>
    <row r="611" s="2" customFormat="1" ht="24" customHeight="1">
      <c r="A611" s="39"/>
      <c r="B611" s="40"/>
      <c r="C611" s="219" t="s">
        <v>728</v>
      </c>
      <c r="D611" s="219" t="s">
        <v>170</v>
      </c>
      <c r="E611" s="220" t="s">
        <v>729</v>
      </c>
      <c r="F611" s="221" t="s">
        <v>730</v>
      </c>
      <c r="G611" s="222" t="s">
        <v>187</v>
      </c>
      <c r="H611" s="223">
        <v>17.399999999999999</v>
      </c>
      <c r="I611" s="224"/>
      <c r="J611" s="225">
        <f>ROUND(I611*H611,2)</f>
        <v>0</v>
      </c>
      <c r="K611" s="221" t="s">
        <v>174</v>
      </c>
      <c r="L611" s="45"/>
      <c r="M611" s="226" t="s">
        <v>40</v>
      </c>
      <c r="N611" s="227" t="s">
        <v>48</v>
      </c>
      <c r="O611" s="85"/>
      <c r="P611" s="228">
        <f>O611*H611</f>
        <v>0</v>
      </c>
      <c r="Q611" s="228">
        <v>0.00016000000000000001</v>
      </c>
      <c r="R611" s="228">
        <f>Q611*H611</f>
        <v>0.002784</v>
      </c>
      <c r="S611" s="228">
        <v>0</v>
      </c>
      <c r="T611" s="229">
        <f>S611*H611</f>
        <v>0</v>
      </c>
      <c r="U611" s="39"/>
      <c r="V611" s="39"/>
      <c r="W611" s="39"/>
      <c r="X611" s="39"/>
      <c r="Y611" s="39"/>
      <c r="Z611" s="39"/>
      <c r="AA611" s="39"/>
      <c r="AB611" s="39"/>
      <c r="AC611" s="39"/>
      <c r="AD611" s="39"/>
      <c r="AE611" s="39"/>
      <c r="AR611" s="230" t="s">
        <v>301</v>
      </c>
      <c r="AT611" s="230" t="s">
        <v>170</v>
      </c>
      <c r="AU611" s="230" t="s">
        <v>87</v>
      </c>
      <c r="AY611" s="18" t="s">
        <v>167</v>
      </c>
      <c r="BE611" s="231">
        <f>IF(N611="základní",J611,0)</f>
        <v>0</v>
      </c>
      <c r="BF611" s="231">
        <f>IF(N611="snížená",J611,0)</f>
        <v>0</v>
      </c>
      <c r="BG611" s="231">
        <f>IF(N611="zákl. přenesená",J611,0)</f>
        <v>0</v>
      </c>
      <c r="BH611" s="231">
        <f>IF(N611="sníž. přenesená",J611,0)</f>
        <v>0</v>
      </c>
      <c r="BI611" s="231">
        <f>IF(N611="nulová",J611,0)</f>
        <v>0</v>
      </c>
      <c r="BJ611" s="18" t="s">
        <v>85</v>
      </c>
      <c r="BK611" s="231">
        <f>ROUND(I611*H611,2)</f>
        <v>0</v>
      </c>
      <c r="BL611" s="18" t="s">
        <v>301</v>
      </c>
      <c r="BM611" s="230" t="s">
        <v>731</v>
      </c>
    </row>
    <row r="612" s="2" customFormat="1">
      <c r="A612" s="39"/>
      <c r="B612" s="40"/>
      <c r="C612" s="41"/>
      <c r="D612" s="232" t="s">
        <v>177</v>
      </c>
      <c r="E612" s="41"/>
      <c r="F612" s="233" t="s">
        <v>732</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177</v>
      </c>
      <c r="AU612" s="18" t="s">
        <v>87</v>
      </c>
    </row>
    <row r="613" s="2" customFormat="1">
      <c r="A613" s="39"/>
      <c r="B613" s="40"/>
      <c r="C613" s="41"/>
      <c r="D613" s="232" t="s">
        <v>179</v>
      </c>
      <c r="E613" s="41"/>
      <c r="F613" s="236" t="s">
        <v>570</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179</v>
      </c>
      <c r="AU613" s="18" t="s">
        <v>87</v>
      </c>
    </row>
    <row r="614" s="14" customFormat="1">
      <c r="A614" s="14"/>
      <c r="B614" s="247"/>
      <c r="C614" s="248"/>
      <c r="D614" s="232" t="s">
        <v>181</v>
      </c>
      <c r="E614" s="249" t="s">
        <v>40</v>
      </c>
      <c r="F614" s="250" t="s">
        <v>717</v>
      </c>
      <c r="G614" s="248"/>
      <c r="H614" s="251">
        <v>11</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181</v>
      </c>
      <c r="AU614" s="257" t="s">
        <v>87</v>
      </c>
      <c r="AV614" s="14" t="s">
        <v>87</v>
      </c>
      <c r="AW614" s="14" t="s">
        <v>38</v>
      </c>
      <c r="AX614" s="14" t="s">
        <v>77</v>
      </c>
      <c r="AY614" s="257" t="s">
        <v>167</v>
      </c>
    </row>
    <row r="615" s="14" customFormat="1">
      <c r="A615" s="14"/>
      <c r="B615" s="247"/>
      <c r="C615" s="248"/>
      <c r="D615" s="232" t="s">
        <v>181</v>
      </c>
      <c r="E615" s="249" t="s">
        <v>40</v>
      </c>
      <c r="F615" s="250" t="s">
        <v>480</v>
      </c>
      <c r="G615" s="248"/>
      <c r="H615" s="251">
        <v>6.4000000000000004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181</v>
      </c>
      <c r="AU615" s="257" t="s">
        <v>87</v>
      </c>
      <c r="AV615" s="14" t="s">
        <v>87</v>
      </c>
      <c r="AW615" s="14" t="s">
        <v>38</v>
      </c>
      <c r="AX615" s="14" t="s">
        <v>77</v>
      </c>
      <c r="AY615" s="257" t="s">
        <v>167</v>
      </c>
    </row>
    <row r="616" s="15" customFormat="1">
      <c r="A616" s="15"/>
      <c r="B616" s="258"/>
      <c r="C616" s="259"/>
      <c r="D616" s="232" t="s">
        <v>181</v>
      </c>
      <c r="E616" s="260" t="s">
        <v>40</v>
      </c>
      <c r="F616" s="261" t="s">
        <v>184</v>
      </c>
      <c r="G616" s="259"/>
      <c r="H616" s="262">
        <v>17.399999999999999</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181</v>
      </c>
      <c r="AU616" s="268" t="s">
        <v>87</v>
      </c>
      <c r="AV616" s="15" t="s">
        <v>175</v>
      </c>
      <c r="AW616" s="15" t="s">
        <v>38</v>
      </c>
      <c r="AX616" s="15" t="s">
        <v>85</v>
      </c>
      <c r="AY616" s="268" t="s">
        <v>167</v>
      </c>
    </row>
    <row r="617" s="2" customFormat="1" ht="24" customHeight="1">
      <c r="A617" s="39"/>
      <c r="B617" s="40"/>
      <c r="C617" s="219" t="s">
        <v>733</v>
      </c>
      <c r="D617" s="219" t="s">
        <v>170</v>
      </c>
      <c r="E617" s="220" t="s">
        <v>734</v>
      </c>
      <c r="F617" s="221" t="s">
        <v>735</v>
      </c>
      <c r="G617" s="222" t="s">
        <v>398</v>
      </c>
      <c r="H617" s="223">
        <v>0.012999999999999999</v>
      </c>
      <c r="I617" s="224"/>
      <c r="J617" s="225">
        <f>ROUND(I617*H617,2)</f>
        <v>0</v>
      </c>
      <c r="K617" s="221" t="s">
        <v>174</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301</v>
      </c>
      <c r="AT617" s="230" t="s">
        <v>170</v>
      </c>
      <c r="AU617" s="230" t="s">
        <v>87</v>
      </c>
      <c r="AY617" s="18" t="s">
        <v>167</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301</v>
      </c>
      <c r="BM617" s="230" t="s">
        <v>736</v>
      </c>
    </row>
    <row r="618" s="2" customFormat="1">
      <c r="A618" s="39"/>
      <c r="B618" s="40"/>
      <c r="C618" s="41"/>
      <c r="D618" s="232" t="s">
        <v>177</v>
      </c>
      <c r="E618" s="41"/>
      <c r="F618" s="233" t="s">
        <v>737</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177</v>
      </c>
      <c r="AU618" s="18" t="s">
        <v>87</v>
      </c>
    </row>
    <row r="619" s="2" customFormat="1">
      <c r="A619" s="39"/>
      <c r="B619" s="40"/>
      <c r="C619" s="41"/>
      <c r="D619" s="232" t="s">
        <v>179</v>
      </c>
      <c r="E619" s="41"/>
      <c r="F619" s="236" t="s">
        <v>472</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179</v>
      </c>
      <c r="AU619" s="18" t="s">
        <v>87</v>
      </c>
    </row>
    <row r="620" s="2" customFormat="1" ht="24" customHeight="1">
      <c r="A620" s="39"/>
      <c r="B620" s="40"/>
      <c r="C620" s="219" t="s">
        <v>738</v>
      </c>
      <c r="D620" s="219" t="s">
        <v>170</v>
      </c>
      <c r="E620" s="220" t="s">
        <v>739</v>
      </c>
      <c r="F620" s="221" t="s">
        <v>740</v>
      </c>
      <c r="G620" s="222" t="s">
        <v>398</v>
      </c>
      <c r="H620" s="223">
        <v>0.012999999999999999</v>
      </c>
      <c r="I620" s="224"/>
      <c r="J620" s="225">
        <f>ROUND(I620*H620,2)</f>
        <v>0</v>
      </c>
      <c r="K620" s="221" t="s">
        <v>174</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301</v>
      </c>
      <c r="AT620" s="230" t="s">
        <v>170</v>
      </c>
      <c r="AU620" s="230" t="s">
        <v>87</v>
      </c>
      <c r="AY620" s="18" t="s">
        <v>167</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301</v>
      </c>
      <c r="BM620" s="230" t="s">
        <v>741</v>
      </c>
    </row>
    <row r="621" s="2" customFormat="1">
      <c r="A621" s="39"/>
      <c r="B621" s="40"/>
      <c r="C621" s="41"/>
      <c r="D621" s="232" t="s">
        <v>177</v>
      </c>
      <c r="E621" s="41"/>
      <c r="F621" s="233" t="s">
        <v>742</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177</v>
      </c>
      <c r="AU621" s="18" t="s">
        <v>87</v>
      </c>
    </row>
    <row r="622" s="2" customFormat="1">
      <c r="A622" s="39"/>
      <c r="B622" s="40"/>
      <c r="C622" s="41"/>
      <c r="D622" s="232" t="s">
        <v>179</v>
      </c>
      <c r="E622" s="41"/>
      <c r="F622" s="236" t="s">
        <v>472</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179</v>
      </c>
      <c r="AU622" s="18" t="s">
        <v>87</v>
      </c>
    </row>
    <row r="623" s="12" customFormat="1" ht="22.8" customHeight="1">
      <c r="A623" s="12"/>
      <c r="B623" s="203"/>
      <c r="C623" s="204"/>
      <c r="D623" s="205" t="s">
        <v>76</v>
      </c>
      <c r="E623" s="217" t="s">
        <v>743</v>
      </c>
      <c r="F623" s="217" t="s">
        <v>744</v>
      </c>
      <c r="G623" s="204"/>
      <c r="H623" s="204"/>
      <c r="I623" s="207"/>
      <c r="J623" s="218">
        <f>BK623</f>
        <v>0</v>
      </c>
      <c r="K623" s="204"/>
      <c r="L623" s="209"/>
      <c r="M623" s="210"/>
      <c r="N623" s="211"/>
      <c r="O623" s="211"/>
      <c r="P623" s="212">
        <f>SUM(P624:P632)</f>
        <v>0</v>
      </c>
      <c r="Q623" s="211"/>
      <c r="R623" s="212">
        <f>SUM(R624:R632)</f>
        <v>0.00066</v>
      </c>
      <c r="S623" s="211"/>
      <c r="T623" s="213">
        <f>SUM(T624:T632)</f>
        <v>0</v>
      </c>
      <c r="U623" s="12"/>
      <c r="V623" s="12"/>
      <c r="W623" s="12"/>
      <c r="X623" s="12"/>
      <c r="Y623" s="12"/>
      <c r="Z623" s="12"/>
      <c r="AA623" s="12"/>
      <c r="AB623" s="12"/>
      <c r="AC623" s="12"/>
      <c r="AD623" s="12"/>
      <c r="AE623" s="12"/>
      <c r="AR623" s="214" t="s">
        <v>87</v>
      </c>
      <c r="AT623" s="215" t="s">
        <v>76</v>
      </c>
      <c r="AU623" s="215" t="s">
        <v>85</v>
      </c>
      <c r="AY623" s="214" t="s">
        <v>167</v>
      </c>
      <c r="BK623" s="216">
        <f>SUM(BK624:BK632)</f>
        <v>0</v>
      </c>
    </row>
    <row r="624" s="2" customFormat="1" ht="24" customHeight="1">
      <c r="A624" s="39"/>
      <c r="B624" s="40"/>
      <c r="C624" s="219" t="s">
        <v>745</v>
      </c>
      <c r="D624" s="219" t="s">
        <v>170</v>
      </c>
      <c r="E624" s="220" t="s">
        <v>746</v>
      </c>
      <c r="F624" s="221" t="s">
        <v>747</v>
      </c>
      <c r="G624" s="222" t="s">
        <v>291</v>
      </c>
      <c r="H624" s="223">
        <v>2</v>
      </c>
      <c r="I624" s="224"/>
      <c r="J624" s="225">
        <f>ROUND(I624*H624,2)</f>
        <v>0</v>
      </c>
      <c r="K624" s="221" t="s">
        <v>458</v>
      </c>
      <c r="L624" s="45"/>
      <c r="M624" s="226" t="s">
        <v>40</v>
      </c>
      <c r="N624" s="227" t="s">
        <v>48</v>
      </c>
      <c r="O624" s="85"/>
      <c r="P624" s="228">
        <f>O624*H624</f>
        <v>0</v>
      </c>
      <c r="Q624" s="228">
        <v>0.00023000000000000001</v>
      </c>
      <c r="R624" s="228">
        <f>Q624*H624</f>
        <v>0.00046000000000000001</v>
      </c>
      <c r="S624" s="228">
        <v>0</v>
      </c>
      <c r="T624" s="229">
        <f>S624*H624</f>
        <v>0</v>
      </c>
      <c r="U624" s="39"/>
      <c r="V624" s="39"/>
      <c r="W624" s="39"/>
      <c r="X624" s="39"/>
      <c r="Y624" s="39"/>
      <c r="Z624" s="39"/>
      <c r="AA624" s="39"/>
      <c r="AB624" s="39"/>
      <c r="AC624" s="39"/>
      <c r="AD624" s="39"/>
      <c r="AE624" s="39"/>
      <c r="AR624" s="230" t="s">
        <v>301</v>
      </c>
      <c r="AT624" s="230" t="s">
        <v>170</v>
      </c>
      <c r="AU624" s="230" t="s">
        <v>87</v>
      </c>
      <c r="AY624" s="18" t="s">
        <v>167</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301</v>
      </c>
      <c r="BM624" s="230" t="s">
        <v>1373</v>
      </c>
    </row>
    <row r="625" s="2" customFormat="1">
      <c r="A625" s="39"/>
      <c r="B625" s="40"/>
      <c r="C625" s="41"/>
      <c r="D625" s="232" t="s">
        <v>177</v>
      </c>
      <c r="E625" s="41"/>
      <c r="F625" s="233" t="s">
        <v>749</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177</v>
      </c>
      <c r="AU625" s="18" t="s">
        <v>87</v>
      </c>
    </row>
    <row r="626" s="2" customFormat="1">
      <c r="A626" s="39"/>
      <c r="B626" s="40"/>
      <c r="C626" s="41"/>
      <c r="D626" s="232" t="s">
        <v>179</v>
      </c>
      <c r="E626" s="41"/>
      <c r="F626" s="236" t="s">
        <v>750</v>
      </c>
      <c r="G626" s="41"/>
      <c r="H626" s="41"/>
      <c r="I626" s="137"/>
      <c r="J626" s="41"/>
      <c r="K626" s="41"/>
      <c r="L626" s="45"/>
      <c r="M626" s="234"/>
      <c r="N626" s="235"/>
      <c r="O626" s="85"/>
      <c r="P626" s="85"/>
      <c r="Q626" s="85"/>
      <c r="R626" s="85"/>
      <c r="S626" s="85"/>
      <c r="T626" s="86"/>
      <c r="U626" s="39"/>
      <c r="V626" s="39"/>
      <c r="W626" s="39"/>
      <c r="X626" s="39"/>
      <c r="Y626" s="39"/>
      <c r="Z626" s="39"/>
      <c r="AA626" s="39"/>
      <c r="AB626" s="39"/>
      <c r="AC626" s="39"/>
      <c r="AD626" s="39"/>
      <c r="AE626" s="39"/>
      <c r="AT626" s="18" t="s">
        <v>179</v>
      </c>
      <c r="AU626" s="18" t="s">
        <v>87</v>
      </c>
    </row>
    <row r="627" s="2" customFormat="1" ht="24" customHeight="1">
      <c r="A627" s="39"/>
      <c r="B627" s="40"/>
      <c r="C627" s="219" t="s">
        <v>751</v>
      </c>
      <c r="D627" s="219" t="s">
        <v>170</v>
      </c>
      <c r="E627" s="220" t="s">
        <v>752</v>
      </c>
      <c r="F627" s="221" t="s">
        <v>753</v>
      </c>
      <c r="G627" s="222" t="s">
        <v>291</v>
      </c>
      <c r="H627" s="223">
        <v>2</v>
      </c>
      <c r="I627" s="224"/>
      <c r="J627" s="225">
        <f>ROUND(I627*H627,2)</f>
        <v>0</v>
      </c>
      <c r="K627" s="221" t="s">
        <v>458</v>
      </c>
      <c r="L627" s="45"/>
      <c r="M627" s="226" t="s">
        <v>40</v>
      </c>
      <c r="N627" s="227" t="s">
        <v>48</v>
      </c>
      <c r="O627" s="85"/>
      <c r="P627" s="228">
        <f>O627*H627</f>
        <v>0</v>
      </c>
      <c r="Q627" s="228">
        <v>0.00010000000000000001</v>
      </c>
      <c r="R627" s="228">
        <f>Q627*H627</f>
        <v>0.00020000000000000001</v>
      </c>
      <c r="S627" s="228">
        <v>0</v>
      </c>
      <c r="T627" s="229">
        <f>S627*H627</f>
        <v>0</v>
      </c>
      <c r="U627" s="39"/>
      <c r="V627" s="39"/>
      <c r="W627" s="39"/>
      <c r="X627" s="39"/>
      <c r="Y627" s="39"/>
      <c r="Z627" s="39"/>
      <c r="AA627" s="39"/>
      <c r="AB627" s="39"/>
      <c r="AC627" s="39"/>
      <c r="AD627" s="39"/>
      <c r="AE627" s="39"/>
      <c r="AR627" s="230" t="s">
        <v>301</v>
      </c>
      <c r="AT627" s="230" t="s">
        <v>170</v>
      </c>
      <c r="AU627" s="230" t="s">
        <v>87</v>
      </c>
      <c r="AY627" s="18" t="s">
        <v>167</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301</v>
      </c>
      <c r="BM627" s="230" t="s">
        <v>1374</v>
      </c>
    </row>
    <row r="628" s="2" customFormat="1">
      <c r="A628" s="39"/>
      <c r="B628" s="40"/>
      <c r="C628" s="41"/>
      <c r="D628" s="232" t="s">
        <v>177</v>
      </c>
      <c r="E628" s="41"/>
      <c r="F628" s="233" t="s">
        <v>755</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177</v>
      </c>
      <c r="AU628" s="18" t="s">
        <v>87</v>
      </c>
    </row>
    <row r="629" s="2" customFormat="1">
      <c r="A629" s="39"/>
      <c r="B629" s="40"/>
      <c r="C629" s="41"/>
      <c r="D629" s="232" t="s">
        <v>179</v>
      </c>
      <c r="E629" s="41"/>
      <c r="F629" s="236" t="s">
        <v>756</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179</v>
      </c>
      <c r="AU629" s="18" t="s">
        <v>87</v>
      </c>
    </row>
    <row r="630" s="2" customFormat="1" ht="24" customHeight="1">
      <c r="A630" s="39"/>
      <c r="B630" s="40"/>
      <c r="C630" s="219" t="s">
        <v>757</v>
      </c>
      <c r="D630" s="219" t="s">
        <v>170</v>
      </c>
      <c r="E630" s="220" t="s">
        <v>758</v>
      </c>
      <c r="F630" s="221" t="s">
        <v>759</v>
      </c>
      <c r="G630" s="222" t="s">
        <v>398</v>
      </c>
      <c r="H630" s="223">
        <v>0.001</v>
      </c>
      <c r="I630" s="224"/>
      <c r="J630" s="225">
        <f>ROUND(I630*H630,2)</f>
        <v>0</v>
      </c>
      <c r="K630" s="221" t="s">
        <v>458</v>
      </c>
      <c r="L630" s="45"/>
      <c r="M630" s="226" t="s">
        <v>40</v>
      </c>
      <c r="N630" s="227" t="s">
        <v>48</v>
      </c>
      <c r="O630" s="85"/>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301</v>
      </c>
      <c r="AT630" s="230" t="s">
        <v>170</v>
      </c>
      <c r="AU630" s="230" t="s">
        <v>87</v>
      </c>
      <c r="AY630" s="18" t="s">
        <v>167</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301</v>
      </c>
      <c r="BM630" s="230" t="s">
        <v>1375</v>
      </c>
    </row>
    <row r="631" s="2" customFormat="1">
      <c r="A631" s="39"/>
      <c r="B631" s="40"/>
      <c r="C631" s="41"/>
      <c r="D631" s="232" t="s">
        <v>177</v>
      </c>
      <c r="E631" s="41"/>
      <c r="F631" s="233" t="s">
        <v>761</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177</v>
      </c>
      <c r="AU631" s="18" t="s">
        <v>87</v>
      </c>
    </row>
    <row r="632" s="2" customFormat="1">
      <c r="A632" s="39"/>
      <c r="B632" s="40"/>
      <c r="C632" s="41"/>
      <c r="D632" s="232" t="s">
        <v>179</v>
      </c>
      <c r="E632" s="41"/>
      <c r="F632" s="236" t="s">
        <v>762</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179</v>
      </c>
      <c r="AU632" s="18" t="s">
        <v>87</v>
      </c>
    </row>
    <row r="633" s="12" customFormat="1" ht="22.8" customHeight="1">
      <c r="A633" s="12"/>
      <c r="B633" s="203"/>
      <c r="C633" s="204"/>
      <c r="D633" s="205" t="s">
        <v>76</v>
      </c>
      <c r="E633" s="217" t="s">
        <v>763</v>
      </c>
      <c r="F633" s="217" t="s">
        <v>764</v>
      </c>
      <c r="G633" s="204"/>
      <c r="H633" s="204"/>
      <c r="I633" s="207"/>
      <c r="J633" s="218">
        <f>BK633</f>
        <v>0</v>
      </c>
      <c r="K633" s="204"/>
      <c r="L633" s="209"/>
      <c r="M633" s="210"/>
      <c r="N633" s="211"/>
      <c r="O633" s="211"/>
      <c r="P633" s="212">
        <f>SUM(P634:P647)</f>
        <v>0</v>
      </c>
      <c r="Q633" s="211"/>
      <c r="R633" s="212">
        <f>SUM(R634:R647)</f>
        <v>0.073840000000000003</v>
      </c>
      <c r="S633" s="211"/>
      <c r="T633" s="213">
        <f>SUM(T634:T647)</f>
        <v>0.039983999999999999</v>
      </c>
      <c r="U633" s="12"/>
      <c r="V633" s="12"/>
      <c r="W633" s="12"/>
      <c r="X633" s="12"/>
      <c r="Y633" s="12"/>
      <c r="Z633" s="12"/>
      <c r="AA633" s="12"/>
      <c r="AB633" s="12"/>
      <c r="AC633" s="12"/>
      <c r="AD633" s="12"/>
      <c r="AE633" s="12"/>
      <c r="AR633" s="214" t="s">
        <v>87</v>
      </c>
      <c r="AT633" s="215" t="s">
        <v>76</v>
      </c>
      <c r="AU633" s="215" t="s">
        <v>85</v>
      </c>
      <c r="AY633" s="214" t="s">
        <v>167</v>
      </c>
      <c r="BK633" s="216">
        <f>SUM(BK634:BK647)</f>
        <v>0</v>
      </c>
    </row>
    <row r="634" s="2" customFormat="1" ht="16.5" customHeight="1">
      <c r="A634" s="39"/>
      <c r="B634" s="40"/>
      <c r="C634" s="219" t="s">
        <v>765</v>
      </c>
      <c r="D634" s="219" t="s">
        <v>170</v>
      </c>
      <c r="E634" s="220" t="s">
        <v>766</v>
      </c>
      <c r="F634" s="221" t="s">
        <v>767</v>
      </c>
      <c r="G634" s="222" t="s">
        <v>173</v>
      </c>
      <c r="H634" s="223">
        <v>1.6799999999999999</v>
      </c>
      <c r="I634" s="224"/>
      <c r="J634" s="225">
        <f>ROUND(I634*H634,2)</f>
        <v>0</v>
      </c>
      <c r="K634" s="221" t="s">
        <v>174</v>
      </c>
      <c r="L634" s="45"/>
      <c r="M634" s="226" t="s">
        <v>40</v>
      </c>
      <c r="N634" s="227" t="s">
        <v>48</v>
      </c>
      <c r="O634" s="85"/>
      <c r="P634" s="228">
        <f>O634*H634</f>
        <v>0</v>
      </c>
      <c r="Q634" s="228">
        <v>0</v>
      </c>
      <c r="R634" s="228">
        <f>Q634*H634</f>
        <v>0</v>
      </c>
      <c r="S634" s="228">
        <v>0.023800000000000002</v>
      </c>
      <c r="T634" s="229">
        <f>S634*H634</f>
        <v>0.039983999999999999</v>
      </c>
      <c r="U634" s="39"/>
      <c r="V634" s="39"/>
      <c r="W634" s="39"/>
      <c r="X634" s="39"/>
      <c r="Y634" s="39"/>
      <c r="Z634" s="39"/>
      <c r="AA634" s="39"/>
      <c r="AB634" s="39"/>
      <c r="AC634" s="39"/>
      <c r="AD634" s="39"/>
      <c r="AE634" s="39"/>
      <c r="AR634" s="230" t="s">
        <v>301</v>
      </c>
      <c r="AT634" s="230" t="s">
        <v>170</v>
      </c>
      <c r="AU634" s="230" t="s">
        <v>87</v>
      </c>
      <c r="AY634" s="18" t="s">
        <v>167</v>
      </c>
      <c r="BE634" s="231">
        <f>IF(N634="základní",J634,0)</f>
        <v>0</v>
      </c>
      <c r="BF634" s="231">
        <f>IF(N634="snížená",J634,0)</f>
        <v>0</v>
      </c>
      <c r="BG634" s="231">
        <f>IF(N634="zákl. přenesená",J634,0)</f>
        <v>0</v>
      </c>
      <c r="BH634" s="231">
        <f>IF(N634="sníž. přenesená",J634,0)</f>
        <v>0</v>
      </c>
      <c r="BI634" s="231">
        <f>IF(N634="nulová",J634,0)</f>
        <v>0</v>
      </c>
      <c r="BJ634" s="18" t="s">
        <v>85</v>
      </c>
      <c r="BK634" s="231">
        <f>ROUND(I634*H634,2)</f>
        <v>0</v>
      </c>
      <c r="BL634" s="18" t="s">
        <v>301</v>
      </c>
      <c r="BM634" s="230" t="s">
        <v>768</v>
      </c>
    </row>
    <row r="635" s="2" customFormat="1">
      <c r="A635" s="39"/>
      <c r="B635" s="40"/>
      <c r="C635" s="41"/>
      <c r="D635" s="232" t="s">
        <v>177</v>
      </c>
      <c r="E635" s="41"/>
      <c r="F635" s="233" t="s">
        <v>769</v>
      </c>
      <c r="G635" s="41"/>
      <c r="H635" s="41"/>
      <c r="I635" s="137"/>
      <c r="J635" s="41"/>
      <c r="K635" s="41"/>
      <c r="L635" s="45"/>
      <c r="M635" s="234"/>
      <c r="N635" s="235"/>
      <c r="O635" s="85"/>
      <c r="P635" s="85"/>
      <c r="Q635" s="85"/>
      <c r="R635" s="85"/>
      <c r="S635" s="85"/>
      <c r="T635" s="86"/>
      <c r="U635" s="39"/>
      <c r="V635" s="39"/>
      <c r="W635" s="39"/>
      <c r="X635" s="39"/>
      <c r="Y635" s="39"/>
      <c r="Z635" s="39"/>
      <c r="AA635" s="39"/>
      <c r="AB635" s="39"/>
      <c r="AC635" s="39"/>
      <c r="AD635" s="39"/>
      <c r="AE635" s="39"/>
      <c r="AT635" s="18" t="s">
        <v>177</v>
      </c>
      <c r="AU635" s="18" t="s">
        <v>87</v>
      </c>
    </row>
    <row r="636" s="14" customFormat="1">
      <c r="A636" s="14"/>
      <c r="B636" s="247"/>
      <c r="C636" s="248"/>
      <c r="D636" s="232" t="s">
        <v>181</v>
      </c>
      <c r="E636" s="249" t="s">
        <v>40</v>
      </c>
      <c r="F636" s="250" t="s">
        <v>770</v>
      </c>
      <c r="G636" s="248"/>
      <c r="H636" s="251">
        <v>1.6799999999999999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181</v>
      </c>
      <c r="AU636" s="257" t="s">
        <v>87</v>
      </c>
      <c r="AV636" s="14" t="s">
        <v>87</v>
      </c>
      <c r="AW636" s="14" t="s">
        <v>38</v>
      </c>
      <c r="AX636" s="14" t="s">
        <v>77</v>
      </c>
      <c r="AY636" s="257" t="s">
        <v>167</v>
      </c>
    </row>
    <row r="637" s="15" customFormat="1">
      <c r="A637" s="15"/>
      <c r="B637" s="258"/>
      <c r="C637" s="259"/>
      <c r="D637" s="232" t="s">
        <v>181</v>
      </c>
      <c r="E637" s="260" t="s">
        <v>40</v>
      </c>
      <c r="F637" s="261" t="s">
        <v>184</v>
      </c>
      <c r="G637" s="259"/>
      <c r="H637" s="262">
        <v>1.6799999999999999</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181</v>
      </c>
      <c r="AU637" s="268" t="s">
        <v>87</v>
      </c>
      <c r="AV637" s="15" t="s">
        <v>175</v>
      </c>
      <c r="AW637" s="15" t="s">
        <v>38</v>
      </c>
      <c r="AX637" s="15" t="s">
        <v>85</v>
      </c>
      <c r="AY637" s="268" t="s">
        <v>167</v>
      </c>
    </row>
    <row r="638" s="2" customFormat="1" ht="36" customHeight="1">
      <c r="A638" s="39"/>
      <c r="B638" s="40"/>
      <c r="C638" s="219" t="s">
        <v>771</v>
      </c>
      <c r="D638" s="219" t="s">
        <v>170</v>
      </c>
      <c r="E638" s="220" t="s">
        <v>772</v>
      </c>
      <c r="F638" s="221" t="s">
        <v>773</v>
      </c>
      <c r="G638" s="222" t="s">
        <v>291</v>
      </c>
      <c r="H638" s="223">
        <v>2</v>
      </c>
      <c r="I638" s="224"/>
      <c r="J638" s="225">
        <f>ROUND(I638*H638,2)</f>
        <v>0</v>
      </c>
      <c r="K638" s="221" t="s">
        <v>174</v>
      </c>
      <c r="L638" s="45"/>
      <c r="M638" s="226" t="s">
        <v>40</v>
      </c>
      <c r="N638" s="227" t="s">
        <v>48</v>
      </c>
      <c r="O638" s="85"/>
      <c r="P638" s="228">
        <f>O638*H638</f>
        <v>0</v>
      </c>
      <c r="Q638" s="228">
        <v>0.036920000000000001</v>
      </c>
      <c r="R638" s="228">
        <f>Q638*H638</f>
        <v>0.073840000000000003</v>
      </c>
      <c r="S638" s="228">
        <v>0</v>
      </c>
      <c r="T638" s="229">
        <f>S638*H638</f>
        <v>0</v>
      </c>
      <c r="U638" s="39"/>
      <c r="V638" s="39"/>
      <c r="W638" s="39"/>
      <c r="X638" s="39"/>
      <c r="Y638" s="39"/>
      <c r="Z638" s="39"/>
      <c r="AA638" s="39"/>
      <c r="AB638" s="39"/>
      <c r="AC638" s="39"/>
      <c r="AD638" s="39"/>
      <c r="AE638" s="39"/>
      <c r="AR638" s="230" t="s">
        <v>301</v>
      </c>
      <c r="AT638" s="230" t="s">
        <v>170</v>
      </c>
      <c r="AU638" s="230" t="s">
        <v>87</v>
      </c>
      <c r="AY638" s="18" t="s">
        <v>167</v>
      </c>
      <c r="BE638" s="231">
        <f>IF(N638="základní",J638,0)</f>
        <v>0</v>
      </c>
      <c r="BF638" s="231">
        <f>IF(N638="snížená",J638,0)</f>
        <v>0</v>
      </c>
      <c r="BG638" s="231">
        <f>IF(N638="zákl. přenesená",J638,0)</f>
        <v>0</v>
      </c>
      <c r="BH638" s="231">
        <f>IF(N638="sníž. přenesená",J638,0)</f>
        <v>0</v>
      </c>
      <c r="BI638" s="231">
        <f>IF(N638="nulová",J638,0)</f>
        <v>0</v>
      </c>
      <c r="BJ638" s="18" t="s">
        <v>85</v>
      </c>
      <c r="BK638" s="231">
        <f>ROUND(I638*H638,2)</f>
        <v>0</v>
      </c>
      <c r="BL638" s="18" t="s">
        <v>301</v>
      </c>
      <c r="BM638" s="230" t="s">
        <v>774</v>
      </c>
    </row>
    <row r="639" s="2" customFormat="1">
      <c r="A639" s="39"/>
      <c r="B639" s="40"/>
      <c r="C639" s="41"/>
      <c r="D639" s="232" t="s">
        <v>177</v>
      </c>
      <c r="E639" s="41"/>
      <c r="F639" s="233" t="s">
        <v>775</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177</v>
      </c>
      <c r="AU639" s="18" t="s">
        <v>87</v>
      </c>
    </row>
    <row r="640" s="14" customFormat="1">
      <c r="A640" s="14"/>
      <c r="B640" s="247"/>
      <c r="C640" s="248"/>
      <c r="D640" s="232" t="s">
        <v>181</v>
      </c>
      <c r="E640" s="249" t="s">
        <v>40</v>
      </c>
      <c r="F640" s="250" t="s">
        <v>87</v>
      </c>
      <c r="G640" s="248"/>
      <c r="H640" s="251">
        <v>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181</v>
      </c>
      <c r="AU640" s="257" t="s">
        <v>87</v>
      </c>
      <c r="AV640" s="14" t="s">
        <v>87</v>
      </c>
      <c r="AW640" s="14" t="s">
        <v>38</v>
      </c>
      <c r="AX640" s="14" t="s">
        <v>77</v>
      </c>
      <c r="AY640" s="257" t="s">
        <v>167</v>
      </c>
    </row>
    <row r="641" s="15" customFormat="1">
      <c r="A641" s="15"/>
      <c r="B641" s="258"/>
      <c r="C641" s="259"/>
      <c r="D641" s="232" t="s">
        <v>181</v>
      </c>
      <c r="E641" s="260" t="s">
        <v>40</v>
      </c>
      <c r="F641" s="261" t="s">
        <v>184</v>
      </c>
      <c r="G641" s="259"/>
      <c r="H641" s="262">
        <v>2</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181</v>
      </c>
      <c r="AU641" s="268" t="s">
        <v>87</v>
      </c>
      <c r="AV641" s="15" t="s">
        <v>175</v>
      </c>
      <c r="AW641" s="15" t="s">
        <v>38</v>
      </c>
      <c r="AX641" s="15" t="s">
        <v>85</v>
      </c>
      <c r="AY641" s="268" t="s">
        <v>167</v>
      </c>
    </row>
    <row r="642" s="2" customFormat="1" ht="24" customHeight="1">
      <c r="A642" s="39"/>
      <c r="B642" s="40"/>
      <c r="C642" s="219" t="s">
        <v>776</v>
      </c>
      <c r="D642" s="219" t="s">
        <v>170</v>
      </c>
      <c r="E642" s="220" t="s">
        <v>777</v>
      </c>
      <c r="F642" s="221" t="s">
        <v>778</v>
      </c>
      <c r="G642" s="222" t="s">
        <v>398</v>
      </c>
      <c r="H642" s="223">
        <v>0.073999999999999996</v>
      </c>
      <c r="I642" s="224"/>
      <c r="J642" s="225">
        <f>ROUND(I642*H642,2)</f>
        <v>0</v>
      </c>
      <c r="K642" s="221" t="s">
        <v>174</v>
      </c>
      <c r="L642" s="45"/>
      <c r="M642" s="226" t="s">
        <v>40</v>
      </c>
      <c r="N642" s="227" t="s">
        <v>48</v>
      </c>
      <c r="O642" s="85"/>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301</v>
      </c>
      <c r="AT642" s="230" t="s">
        <v>170</v>
      </c>
      <c r="AU642" s="230" t="s">
        <v>87</v>
      </c>
      <c r="AY642" s="18" t="s">
        <v>167</v>
      </c>
      <c r="BE642" s="231">
        <f>IF(N642="základní",J642,0)</f>
        <v>0</v>
      </c>
      <c r="BF642" s="231">
        <f>IF(N642="snížená",J642,0)</f>
        <v>0</v>
      </c>
      <c r="BG642" s="231">
        <f>IF(N642="zákl. přenesená",J642,0)</f>
        <v>0</v>
      </c>
      <c r="BH642" s="231">
        <f>IF(N642="sníž. přenesená",J642,0)</f>
        <v>0</v>
      </c>
      <c r="BI642" s="231">
        <f>IF(N642="nulová",J642,0)</f>
        <v>0</v>
      </c>
      <c r="BJ642" s="18" t="s">
        <v>85</v>
      </c>
      <c r="BK642" s="231">
        <f>ROUND(I642*H642,2)</f>
        <v>0</v>
      </c>
      <c r="BL642" s="18" t="s">
        <v>301</v>
      </c>
      <c r="BM642" s="230" t="s">
        <v>779</v>
      </c>
    </row>
    <row r="643" s="2" customFormat="1">
      <c r="A643" s="39"/>
      <c r="B643" s="40"/>
      <c r="C643" s="41"/>
      <c r="D643" s="232" t="s">
        <v>177</v>
      </c>
      <c r="E643" s="41"/>
      <c r="F643" s="233" t="s">
        <v>780</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177</v>
      </c>
      <c r="AU643" s="18" t="s">
        <v>87</v>
      </c>
    </row>
    <row r="644" s="2" customFormat="1">
      <c r="A644" s="39"/>
      <c r="B644" s="40"/>
      <c r="C644" s="41"/>
      <c r="D644" s="232" t="s">
        <v>179</v>
      </c>
      <c r="E644" s="41"/>
      <c r="F644" s="236" t="s">
        <v>699</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179</v>
      </c>
      <c r="AU644" s="18" t="s">
        <v>87</v>
      </c>
    </row>
    <row r="645" s="2" customFormat="1" ht="24" customHeight="1">
      <c r="A645" s="39"/>
      <c r="B645" s="40"/>
      <c r="C645" s="219" t="s">
        <v>781</v>
      </c>
      <c r="D645" s="219" t="s">
        <v>170</v>
      </c>
      <c r="E645" s="220" t="s">
        <v>782</v>
      </c>
      <c r="F645" s="221" t="s">
        <v>783</v>
      </c>
      <c r="G645" s="222" t="s">
        <v>398</v>
      </c>
      <c r="H645" s="223">
        <v>0.073999999999999996</v>
      </c>
      <c r="I645" s="224"/>
      <c r="J645" s="225">
        <f>ROUND(I645*H645,2)</f>
        <v>0</v>
      </c>
      <c r="K645" s="221" t="s">
        <v>174</v>
      </c>
      <c r="L645" s="45"/>
      <c r="M645" s="226" t="s">
        <v>40</v>
      </c>
      <c r="N645" s="227" t="s">
        <v>48</v>
      </c>
      <c r="O645" s="85"/>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301</v>
      </c>
      <c r="AT645" s="230" t="s">
        <v>170</v>
      </c>
      <c r="AU645" s="230" t="s">
        <v>87</v>
      </c>
      <c r="AY645" s="18" t="s">
        <v>167</v>
      </c>
      <c r="BE645" s="231">
        <f>IF(N645="základní",J645,0)</f>
        <v>0</v>
      </c>
      <c r="BF645" s="231">
        <f>IF(N645="snížená",J645,0)</f>
        <v>0</v>
      </c>
      <c r="BG645" s="231">
        <f>IF(N645="zákl. přenesená",J645,0)</f>
        <v>0</v>
      </c>
      <c r="BH645" s="231">
        <f>IF(N645="sníž. přenesená",J645,0)</f>
        <v>0</v>
      </c>
      <c r="BI645" s="231">
        <f>IF(N645="nulová",J645,0)</f>
        <v>0</v>
      </c>
      <c r="BJ645" s="18" t="s">
        <v>85</v>
      </c>
      <c r="BK645" s="231">
        <f>ROUND(I645*H645,2)</f>
        <v>0</v>
      </c>
      <c r="BL645" s="18" t="s">
        <v>301</v>
      </c>
      <c r="BM645" s="230" t="s">
        <v>784</v>
      </c>
    </row>
    <row r="646" s="2" customFormat="1">
      <c r="A646" s="39"/>
      <c r="B646" s="40"/>
      <c r="C646" s="41"/>
      <c r="D646" s="232" t="s">
        <v>177</v>
      </c>
      <c r="E646" s="41"/>
      <c r="F646" s="233" t="s">
        <v>785</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177</v>
      </c>
      <c r="AU646" s="18" t="s">
        <v>87</v>
      </c>
    </row>
    <row r="647" s="2" customFormat="1">
      <c r="A647" s="39"/>
      <c r="B647" s="40"/>
      <c r="C647" s="41"/>
      <c r="D647" s="232" t="s">
        <v>179</v>
      </c>
      <c r="E647" s="41"/>
      <c r="F647" s="236" t="s">
        <v>699</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179</v>
      </c>
      <c r="AU647" s="18" t="s">
        <v>87</v>
      </c>
    </row>
    <row r="648" s="12" customFormat="1" ht="22.8" customHeight="1">
      <c r="A648" s="12"/>
      <c r="B648" s="203"/>
      <c r="C648" s="204"/>
      <c r="D648" s="205" t="s">
        <v>76</v>
      </c>
      <c r="E648" s="217" t="s">
        <v>786</v>
      </c>
      <c r="F648" s="217" t="s">
        <v>787</v>
      </c>
      <c r="G648" s="204"/>
      <c r="H648" s="204"/>
      <c r="I648" s="207"/>
      <c r="J648" s="218">
        <f>BK648</f>
        <v>0</v>
      </c>
      <c r="K648" s="204"/>
      <c r="L648" s="209"/>
      <c r="M648" s="210"/>
      <c r="N648" s="211"/>
      <c r="O648" s="211"/>
      <c r="P648" s="212">
        <f>SUM(P649:P683)</f>
        <v>0</v>
      </c>
      <c r="Q648" s="211"/>
      <c r="R648" s="212">
        <f>SUM(R649:R683)</f>
        <v>0.069640000000000007</v>
      </c>
      <c r="S648" s="211"/>
      <c r="T648" s="213">
        <f>SUM(T649:T683)</f>
        <v>0</v>
      </c>
      <c r="U648" s="12"/>
      <c r="V648" s="12"/>
      <c r="W648" s="12"/>
      <c r="X648" s="12"/>
      <c r="Y648" s="12"/>
      <c r="Z648" s="12"/>
      <c r="AA648" s="12"/>
      <c r="AB648" s="12"/>
      <c r="AC648" s="12"/>
      <c r="AD648" s="12"/>
      <c r="AE648" s="12"/>
      <c r="AR648" s="214" t="s">
        <v>87</v>
      </c>
      <c r="AT648" s="215" t="s">
        <v>76</v>
      </c>
      <c r="AU648" s="215" t="s">
        <v>85</v>
      </c>
      <c r="AY648" s="214" t="s">
        <v>167</v>
      </c>
      <c r="BK648" s="216">
        <f>SUM(BK649:BK683)</f>
        <v>0</v>
      </c>
    </row>
    <row r="649" s="2" customFormat="1" ht="24" customHeight="1">
      <c r="A649" s="39"/>
      <c r="B649" s="40"/>
      <c r="C649" s="219" t="s">
        <v>788</v>
      </c>
      <c r="D649" s="219" t="s">
        <v>170</v>
      </c>
      <c r="E649" s="220" t="s">
        <v>789</v>
      </c>
      <c r="F649" s="221" t="s">
        <v>790</v>
      </c>
      <c r="G649" s="222" t="s">
        <v>187</v>
      </c>
      <c r="H649" s="223">
        <v>54</v>
      </c>
      <c r="I649" s="224"/>
      <c r="J649" s="225">
        <f>ROUND(I649*H649,2)</f>
        <v>0</v>
      </c>
      <c r="K649" s="221" t="s">
        <v>174</v>
      </c>
      <c r="L649" s="45"/>
      <c r="M649" s="226" t="s">
        <v>40</v>
      </c>
      <c r="N649" s="227" t="s">
        <v>48</v>
      </c>
      <c r="O649" s="85"/>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301</v>
      </c>
      <c r="AT649" s="230" t="s">
        <v>170</v>
      </c>
      <c r="AU649" s="230" t="s">
        <v>87</v>
      </c>
      <c r="AY649" s="18" t="s">
        <v>167</v>
      </c>
      <c r="BE649" s="231">
        <f>IF(N649="základní",J649,0)</f>
        <v>0</v>
      </c>
      <c r="BF649" s="231">
        <f>IF(N649="snížená",J649,0)</f>
        <v>0</v>
      </c>
      <c r="BG649" s="231">
        <f>IF(N649="zákl. přenesená",J649,0)</f>
        <v>0</v>
      </c>
      <c r="BH649" s="231">
        <f>IF(N649="sníž. přenesená",J649,0)</f>
        <v>0</v>
      </c>
      <c r="BI649" s="231">
        <f>IF(N649="nulová",J649,0)</f>
        <v>0</v>
      </c>
      <c r="BJ649" s="18" t="s">
        <v>85</v>
      </c>
      <c r="BK649" s="231">
        <f>ROUND(I649*H649,2)</f>
        <v>0</v>
      </c>
      <c r="BL649" s="18" t="s">
        <v>301</v>
      </c>
      <c r="BM649" s="230" t="s">
        <v>791</v>
      </c>
    </row>
    <row r="650" s="2" customFormat="1">
      <c r="A650" s="39"/>
      <c r="B650" s="40"/>
      <c r="C650" s="41"/>
      <c r="D650" s="232" t="s">
        <v>177</v>
      </c>
      <c r="E650" s="41"/>
      <c r="F650" s="233" t="s">
        <v>792</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177</v>
      </c>
      <c r="AU650" s="18" t="s">
        <v>87</v>
      </c>
    </row>
    <row r="651" s="14" customFormat="1">
      <c r="A651" s="14"/>
      <c r="B651" s="247"/>
      <c r="C651" s="248"/>
      <c r="D651" s="232" t="s">
        <v>181</v>
      </c>
      <c r="E651" s="249" t="s">
        <v>40</v>
      </c>
      <c r="F651" s="250" t="s">
        <v>552</v>
      </c>
      <c r="G651" s="248"/>
      <c r="H651" s="251">
        <v>54</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181</v>
      </c>
      <c r="AU651" s="257" t="s">
        <v>87</v>
      </c>
      <c r="AV651" s="14" t="s">
        <v>87</v>
      </c>
      <c r="AW651" s="14" t="s">
        <v>38</v>
      </c>
      <c r="AX651" s="14" t="s">
        <v>77</v>
      </c>
      <c r="AY651" s="257" t="s">
        <v>167</v>
      </c>
    </row>
    <row r="652" s="15" customFormat="1">
      <c r="A652" s="15"/>
      <c r="B652" s="258"/>
      <c r="C652" s="259"/>
      <c r="D652" s="232" t="s">
        <v>181</v>
      </c>
      <c r="E652" s="260" t="s">
        <v>40</v>
      </c>
      <c r="F652" s="261" t="s">
        <v>184</v>
      </c>
      <c r="G652" s="259"/>
      <c r="H652" s="262">
        <v>54</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181</v>
      </c>
      <c r="AU652" s="268" t="s">
        <v>87</v>
      </c>
      <c r="AV652" s="15" t="s">
        <v>175</v>
      </c>
      <c r="AW652" s="15" t="s">
        <v>38</v>
      </c>
      <c r="AX652" s="15" t="s">
        <v>85</v>
      </c>
      <c r="AY652" s="268" t="s">
        <v>167</v>
      </c>
    </row>
    <row r="653" s="2" customFormat="1" ht="24" customHeight="1">
      <c r="A653" s="39"/>
      <c r="B653" s="40"/>
      <c r="C653" s="269" t="s">
        <v>793</v>
      </c>
      <c r="D653" s="269" t="s">
        <v>297</v>
      </c>
      <c r="E653" s="270" t="s">
        <v>794</v>
      </c>
      <c r="F653" s="271" t="s">
        <v>795</v>
      </c>
      <c r="G653" s="272" t="s">
        <v>187</v>
      </c>
      <c r="H653" s="273">
        <v>54</v>
      </c>
      <c r="I653" s="274"/>
      <c r="J653" s="275">
        <f>ROUND(I653*H653,2)</f>
        <v>0</v>
      </c>
      <c r="K653" s="271" t="s">
        <v>174</v>
      </c>
      <c r="L653" s="276"/>
      <c r="M653" s="277" t="s">
        <v>40</v>
      </c>
      <c r="N653" s="278" t="s">
        <v>48</v>
      </c>
      <c r="O653" s="85"/>
      <c r="P653" s="228">
        <f>O653*H653</f>
        <v>0</v>
      </c>
      <c r="Q653" s="228">
        <v>0.00012999999999999999</v>
      </c>
      <c r="R653" s="228">
        <f>Q653*H653</f>
        <v>0.0070199999999999993</v>
      </c>
      <c r="S653" s="228">
        <v>0</v>
      </c>
      <c r="T653" s="229">
        <f>S653*H653</f>
        <v>0</v>
      </c>
      <c r="U653" s="39"/>
      <c r="V653" s="39"/>
      <c r="W653" s="39"/>
      <c r="X653" s="39"/>
      <c r="Y653" s="39"/>
      <c r="Z653" s="39"/>
      <c r="AA653" s="39"/>
      <c r="AB653" s="39"/>
      <c r="AC653" s="39"/>
      <c r="AD653" s="39"/>
      <c r="AE653" s="39"/>
      <c r="AR653" s="230" t="s">
        <v>407</v>
      </c>
      <c r="AT653" s="230" t="s">
        <v>297</v>
      </c>
      <c r="AU653" s="230" t="s">
        <v>87</v>
      </c>
      <c r="AY653" s="18" t="s">
        <v>167</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301</v>
      </c>
      <c r="BM653" s="230" t="s">
        <v>796</v>
      </c>
    </row>
    <row r="654" s="2" customFormat="1">
      <c r="A654" s="39"/>
      <c r="B654" s="40"/>
      <c r="C654" s="41"/>
      <c r="D654" s="232" t="s">
        <v>177</v>
      </c>
      <c r="E654" s="41"/>
      <c r="F654" s="233" t="s">
        <v>795</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177</v>
      </c>
      <c r="AU654" s="18" t="s">
        <v>87</v>
      </c>
    </row>
    <row r="655" s="2" customFormat="1" ht="24" customHeight="1">
      <c r="A655" s="39"/>
      <c r="B655" s="40"/>
      <c r="C655" s="219" t="s">
        <v>797</v>
      </c>
      <c r="D655" s="219" t="s">
        <v>170</v>
      </c>
      <c r="E655" s="220" t="s">
        <v>798</v>
      </c>
      <c r="F655" s="221" t="s">
        <v>799</v>
      </c>
      <c r="G655" s="222" t="s">
        <v>291</v>
      </c>
      <c r="H655" s="223">
        <v>24</v>
      </c>
      <c r="I655" s="224"/>
      <c r="J655" s="225">
        <f>ROUND(I655*H655,2)</f>
        <v>0</v>
      </c>
      <c r="K655" s="221" t="s">
        <v>174</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301</v>
      </c>
      <c r="AT655" s="230" t="s">
        <v>170</v>
      </c>
      <c r="AU655" s="230" t="s">
        <v>87</v>
      </c>
      <c r="AY655" s="18" t="s">
        <v>167</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301</v>
      </c>
      <c r="BM655" s="230" t="s">
        <v>800</v>
      </c>
    </row>
    <row r="656" s="2" customFormat="1">
      <c r="A656" s="39"/>
      <c r="B656" s="40"/>
      <c r="C656" s="41"/>
      <c r="D656" s="232" t="s">
        <v>177</v>
      </c>
      <c r="E656" s="41"/>
      <c r="F656" s="233" t="s">
        <v>801</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177</v>
      </c>
      <c r="AU656" s="18" t="s">
        <v>87</v>
      </c>
    </row>
    <row r="657" s="14" customFormat="1">
      <c r="A657" s="14"/>
      <c r="B657" s="247"/>
      <c r="C657" s="248"/>
      <c r="D657" s="232" t="s">
        <v>181</v>
      </c>
      <c r="E657" s="249" t="s">
        <v>40</v>
      </c>
      <c r="F657" s="250" t="s">
        <v>345</v>
      </c>
      <c r="G657" s="248"/>
      <c r="H657" s="251">
        <v>24</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181</v>
      </c>
      <c r="AU657" s="257" t="s">
        <v>87</v>
      </c>
      <c r="AV657" s="14" t="s">
        <v>87</v>
      </c>
      <c r="AW657" s="14" t="s">
        <v>38</v>
      </c>
      <c r="AX657" s="14" t="s">
        <v>77</v>
      </c>
      <c r="AY657" s="257" t="s">
        <v>167</v>
      </c>
    </row>
    <row r="658" s="15" customFormat="1">
      <c r="A658" s="15"/>
      <c r="B658" s="258"/>
      <c r="C658" s="259"/>
      <c r="D658" s="232" t="s">
        <v>181</v>
      </c>
      <c r="E658" s="260" t="s">
        <v>40</v>
      </c>
      <c r="F658" s="261" t="s">
        <v>184</v>
      </c>
      <c r="G658" s="259"/>
      <c r="H658" s="262">
        <v>24</v>
      </c>
      <c r="I658" s="263"/>
      <c r="J658" s="259"/>
      <c r="K658" s="259"/>
      <c r="L658" s="264"/>
      <c r="M658" s="265"/>
      <c r="N658" s="266"/>
      <c r="O658" s="266"/>
      <c r="P658" s="266"/>
      <c r="Q658" s="266"/>
      <c r="R658" s="266"/>
      <c r="S658" s="266"/>
      <c r="T658" s="267"/>
      <c r="U658" s="15"/>
      <c r="V658" s="15"/>
      <c r="W658" s="15"/>
      <c r="X658" s="15"/>
      <c r="Y658" s="15"/>
      <c r="Z658" s="15"/>
      <c r="AA658" s="15"/>
      <c r="AB658" s="15"/>
      <c r="AC658" s="15"/>
      <c r="AD658" s="15"/>
      <c r="AE658" s="15"/>
      <c r="AT658" s="268" t="s">
        <v>181</v>
      </c>
      <c r="AU658" s="268" t="s">
        <v>87</v>
      </c>
      <c r="AV658" s="15" t="s">
        <v>175</v>
      </c>
      <c r="AW658" s="15" t="s">
        <v>38</v>
      </c>
      <c r="AX658" s="15" t="s">
        <v>85</v>
      </c>
      <c r="AY658" s="268" t="s">
        <v>167</v>
      </c>
    </row>
    <row r="659" s="2" customFormat="1" ht="24" customHeight="1">
      <c r="A659" s="39"/>
      <c r="B659" s="40"/>
      <c r="C659" s="219" t="s">
        <v>802</v>
      </c>
      <c r="D659" s="219" t="s">
        <v>170</v>
      </c>
      <c r="E659" s="220" t="s">
        <v>803</v>
      </c>
      <c r="F659" s="221" t="s">
        <v>804</v>
      </c>
      <c r="G659" s="222" t="s">
        <v>291</v>
      </c>
      <c r="H659" s="223">
        <v>1</v>
      </c>
      <c r="I659" s="224"/>
      <c r="J659" s="225">
        <f>ROUND(I659*H659,2)</f>
        <v>0</v>
      </c>
      <c r="K659" s="221" t="s">
        <v>174</v>
      </c>
      <c r="L659" s="45"/>
      <c r="M659" s="226" t="s">
        <v>40</v>
      </c>
      <c r="N659" s="227" t="s">
        <v>48</v>
      </c>
      <c r="O659" s="85"/>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301</v>
      </c>
      <c r="AT659" s="230" t="s">
        <v>170</v>
      </c>
      <c r="AU659" s="230" t="s">
        <v>87</v>
      </c>
      <c r="AY659" s="18" t="s">
        <v>167</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301</v>
      </c>
      <c r="BM659" s="230" t="s">
        <v>805</v>
      </c>
    </row>
    <row r="660" s="2" customFormat="1">
      <c r="A660" s="39"/>
      <c r="B660" s="40"/>
      <c r="C660" s="41"/>
      <c r="D660" s="232" t="s">
        <v>177</v>
      </c>
      <c r="E660" s="41"/>
      <c r="F660" s="233" t="s">
        <v>806</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177</v>
      </c>
      <c r="AU660" s="18" t="s">
        <v>87</v>
      </c>
    </row>
    <row r="661" s="2" customFormat="1" ht="24" customHeight="1">
      <c r="A661" s="39"/>
      <c r="B661" s="40"/>
      <c r="C661" s="269" t="s">
        <v>807</v>
      </c>
      <c r="D661" s="269" t="s">
        <v>297</v>
      </c>
      <c r="E661" s="270" t="s">
        <v>808</v>
      </c>
      <c r="F661" s="271" t="s">
        <v>809</v>
      </c>
      <c r="G661" s="272" t="s">
        <v>291</v>
      </c>
      <c r="H661" s="273">
        <v>1</v>
      </c>
      <c r="I661" s="274"/>
      <c r="J661" s="275">
        <f>ROUND(I661*H661,2)</f>
        <v>0</v>
      </c>
      <c r="K661" s="271" t="s">
        <v>174</v>
      </c>
      <c r="L661" s="276"/>
      <c r="M661" s="277" t="s">
        <v>40</v>
      </c>
      <c r="N661" s="278" t="s">
        <v>48</v>
      </c>
      <c r="O661" s="85"/>
      <c r="P661" s="228">
        <f>O661*H661</f>
        <v>0</v>
      </c>
      <c r="Q661" s="228">
        <v>0.00282</v>
      </c>
      <c r="R661" s="228">
        <f>Q661*H661</f>
        <v>0.00282</v>
      </c>
      <c r="S661" s="228">
        <v>0</v>
      </c>
      <c r="T661" s="229">
        <f>S661*H661</f>
        <v>0</v>
      </c>
      <c r="U661" s="39"/>
      <c r="V661" s="39"/>
      <c r="W661" s="39"/>
      <c r="X661" s="39"/>
      <c r="Y661" s="39"/>
      <c r="Z661" s="39"/>
      <c r="AA661" s="39"/>
      <c r="AB661" s="39"/>
      <c r="AC661" s="39"/>
      <c r="AD661" s="39"/>
      <c r="AE661" s="39"/>
      <c r="AR661" s="230" t="s">
        <v>407</v>
      </c>
      <c r="AT661" s="230" t="s">
        <v>297</v>
      </c>
      <c r="AU661" s="230" t="s">
        <v>87</v>
      </c>
      <c r="AY661" s="18" t="s">
        <v>167</v>
      </c>
      <c r="BE661" s="231">
        <f>IF(N661="základní",J661,0)</f>
        <v>0</v>
      </c>
      <c r="BF661" s="231">
        <f>IF(N661="snížená",J661,0)</f>
        <v>0</v>
      </c>
      <c r="BG661" s="231">
        <f>IF(N661="zákl. přenesená",J661,0)</f>
        <v>0</v>
      </c>
      <c r="BH661" s="231">
        <f>IF(N661="sníž. přenesená",J661,0)</f>
        <v>0</v>
      </c>
      <c r="BI661" s="231">
        <f>IF(N661="nulová",J661,0)</f>
        <v>0</v>
      </c>
      <c r="BJ661" s="18" t="s">
        <v>85</v>
      </c>
      <c r="BK661" s="231">
        <f>ROUND(I661*H661,2)</f>
        <v>0</v>
      </c>
      <c r="BL661" s="18" t="s">
        <v>301</v>
      </c>
      <c r="BM661" s="230" t="s">
        <v>810</v>
      </c>
    </row>
    <row r="662" s="2" customFormat="1">
      <c r="A662" s="39"/>
      <c r="B662" s="40"/>
      <c r="C662" s="41"/>
      <c r="D662" s="232" t="s">
        <v>177</v>
      </c>
      <c r="E662" s="41"/>
      <c r="F662" s="233" t="s">
        <v>809</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177</v>
      </c>
      <c r="AU662" s="18" t="s">
        <v>87</v>
      </c>
    </row>
    <row r="663" s="2" customFormat="1" ht="24" customHeight="1">
      <c r="A663" s="39"/>
      <c r="B663" s="40"/>
      <c r="C663" s="219" t="s">
        <v>811</v>
      </c>
      <c r="D663" s="219" t="s">
        <v>170</v>
      </c>
      <c r="E663" s="220" t="s">
        <v>812</v>
      </c>
      <c r="F663" s="221" t="s">
        <v>813</v>
      </c>
      <c r="G663" s="222" t="s">
        <v>291</v>
      </c>
      <c r="H663" s="223">
        <v>4</v>
      </c>
      <c r="I663" s="224"/>
      <c r="J663" s="225">
        <f>ROUND(I663*H663,2)</f>
        <v>0</v>
      </c>
      <c r="K663" s="221" t="s">
        <v>174</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301</v>
      </c>
      <c r="AT663" s="230" t="s">
        <v>170</v>
      </c>
      <c r="AU663" s="230" t="s">
        <v>87</v>
      </c>
      <c r="AY663" s="18" t="s">
        <v>167</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301</v>
      </c>
      <c r="BM663" s="230" t="s">
        <v>814</v>
      </c>
    </row>
    <row r="664" s="2" customFormat="1">
      <c r="A664" s="39"/>
      <c r="B664" s="40"/>
      <c r="C664" s="41"/>
      <c r="D664" s="232" t="s">
        <v>177</v>
      </c>
      <c r="E664" s="41"/>
      <c r="F664" s="233" t="s">
        <v>815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177</v>
      </c>
      <c r="AU664" s="18" t="s">
        <v>87</v>
      </c>
    </row>
    <row r="665" s="14" customFormat="1">
      <c r="A665" s="14"/>
      <c r="B665" s="247"/>
      <c r="C665" s="248"/>
      <c r="D665" s="232" t="s">
        <v>181</v>
      </c>
      <c r="E665" s="249" t="s">
        <v>40</v>
      </c>
      <c r="F665" s="250" t="s">
        <v>175</v>
      </c>
      <c r="G665" s="248"/>
      <c r="H665" s="251">
        <v>4</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181</v>
      </c>
      <c r="AU665" s="257" t="s">
        <v>87</v>
      </c>
      <c r="AV665" s="14" t="s">
        <v>87</v>
      </c>
      <c r="AW665" s="14" t="s">
        <v>38</v>
      </c>
      <c r="AX665" s="14" t="s">
        <v>77</v>
      </c>
      <c r="AY665" s="257" t="s">
        <v>167</v>
      </c>
    </row>
    <row r="666" s="15" customFormat="1">
      <c r="A666" s="15"/>
      <c r="B666" s="258"/>
      <c r="C666" s="259"/>
      <c r="D666" s="232" t="s">
        <v>181</v>
      </c>
      <c r="E666" s="260" t="s">
        <v>40</v>
      </c>
      <c r="F666" s="261" t="s">
        <v>184</v>
      </c>
      <c r="G666" s="259"/>
      <c r="H666" s="262">
        <v>4</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181</v>
      </c>
      <c r="AU666" s="268" t="s">
        <v>87</v>
      </c>
      <c r="AV666" s="15" t="s">
        <v>175</v>
      </c>
      <c r="AW666" s="15" t="s">
        <v>38</v>
      </c>
      <c r="AX666" s="15" t="s">
        <v>85</v>
      </c>
      <c r="AY666" s="268" t="s">
        <v>167</v>
      </c>
    </row>
    <row r="667" s="2" customFormat="1" ht="24" customHeight="1">
      <c r="A667" s="39"/>
      <c r="B667" s="40"/>
      <c r="C667" s="269" t="s">
        <v>816</v>
      </c>
      <c r="D667" s="269" t="s">
        <v>297</v>
      </c>
      <c r="E667" s="270" t="s">
        <v>817</v>
      </c>
      <c r="F667" s="271" t="s">
        <v>818</v>
      </c>
      <c r="G667" s="272" t="s">
        <v>291</v>
      </c>
      <c r="H667" s="273">
        <v>4</v>
      </c>
      <c r="I667" s="274"/>
      <c r="J667" s="275">
        <f>ROUND(I667*H667,2)</f>
        <v>0</v>
      </c>
      <c r="K667" s="271" t="s">
        <v>174</v>
      </c>
      <c r="L667" s="276"/>
      <c r="M667" s="277" t="s">
        <v>40</v>
      </c>
      <c r="N667" s="278" t="s">
        <v>48</v>
      </c>
      <c r="O667" s="85"/>
      <c r="P667" s="228">
        <f>O667*H667</f>
        <v>0</v>
      </c>
      <c r="Q667" s="228">
        <v>0.00038999999999999999</v>
      </c>
      <c r="R667" s="228">
        <f>Q667*H667</f>
        <v>0.00156</v>
      </c>
      <c r="S667" s="228">
        <v>0</v>
      </c>
      <c r="T667" s="229">
        <f>S667*H667</f>
        <v>0</v>
      </c>
      <c r="U667" s="39"/>
      <c r="V667" s="39"/>
      <c r="W667" s="39"/>
      <c r="X667" s="39"/>
      <c r="Y667" s="39"/>
      <c r="Z667" s="39"/>
      <c r="AA667" s="39"/>
      <c r="AB667" s="39"/>
      <c r="AC667" s="39"/>
      <c r="AD667" s="39"/>
      <c r="AE667" s="39"/>
      <c r="AR667" s="230" t="s">
        <v>407</v>
      </c>
      <c r="AT667" s="230" t="s">
        <v>297</v>
      </c>
      <c r="AU667" s="230" t="s">
        <v>87</v>
      </c>
      <c r="AY667" s="18" t="s">
        <v>167</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301</v>
      </c>
      <c r="BM667" s="230" t="s">
        <v>819</v>
      </c>
    </row>
    <row r="668" s="2" customFormat="1">
      <c r="A668" s="39"/>
      <c r="B668" s="40"/>
      <c r="C668" s="41"/>
      <c r="D668" s="232" t="s">
        <v>177</v>
      </c>
      <c r="E668" s="41"/>
      <c r="F668" s="233" t="s">
        <v>818</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177</v>
      </c>
      <c r="AU668" s="18" t="s">
        <v>87</v>
      </c>
    </row>
    <row r="669" s="2" customFormat="1" ht="24" customHeight="1">
      <c r="A669" s="39"/>
      <c r="B669" s="40"/>
      <c r="C669" s="219" t="s">
        <v>820</v>
      </c>
      <c r="D669" s="219" t="s">
        <v>170</v>
      </c>
      <c r="E669" s="220" t="s">
        <v>821</v>
      </c>
      <c r="F669" s="221" t="s">
        <v>822</v>
      </c>
      <c r="G669" s="222" t="s">
        <v>291</v>
      </c>
      <c r="H669" s="223">
        <v>8</v>
      </c>
      <c r="I669" s="224"/>
      <c r="J669" s="225">
        <f>ROUND(I669*H669,2)</f>
        <v>0</v>
      </c>
      <c r="K669" s="221" t="s">
        <v>174</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301</v>
      </c>
      <c r="AT669" s="230" t="s">
        <v>170</v>
      </c>
      <c r="AU669" s="230" t="s">
        <v>87</v>
      </c>
      <c r="AY669" s="18" t="s">
        <v>167</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301</v>
      </c>
      <c r="BM669" s="230" t="s">
        <v>823</v>
      </c>
    </row>
    <row r="670" s="2" customFormat="1">
      <c r="A670" s="39"/>
      <c r="B670" s="40"/>
      <c r="C670" s="41"/>
      <c r="D670" s="232" t="s">
        <v>177</v>
      </c>
      <c r="E670" s="41"/>
      <c r="F670" s="233" t="s">
        <v>824</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177</v>
      </c>
      <c r="AU670" s="18" t="s">
        <v>87</v>
      </c>
    </row>
    <row r="671" s="14" customFormat="1">
      <c r="A671" s="14"/>
      <c r="B671" s="247"/>
      <c r="C671" s="248"/>
      <c r="D671" s="232" t="s">
        <v>181</v>
      </c>
      <c r="E671" s="249" t="s">
        <v>40</v>
      </c>
      <c r="F671" s="250" t="s">
        <v>244</v>
      </c>
      <c r="G671" s="248"/>
      <c r="H671" s="251">
        <v>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181</v>
      </c>
      <c r="AU671" s="257" t="s">
        <v>87</v>
      </c>
      <c r="AV671" s="14" t="s">
        <v>87</v>
      </c>
      <c r="AW671" s="14" t="s">
        <v>38</v>
      </c>
      <c r="AX671" s="14" t="s">
        <v>77</v>
      </c>
      <c r="AY671" s="257" t="s">
        <v>167</v>
      </c>
    </row>
    <row r="672" s="15" customFormat="1">
      <c r="A672" s="15"/>
      <c r="B672" s="258"/>
      <c r="C672" s="259"/>
      <c r="D672" s="232" t="s">
        <v>181</v>
      </c>
      <c r="E672" s="260" t="s">
        <v>40</v>
      </c>
      <c r="F672" s="261" t="s">
        <v>184</v>
      </c>
      <c r="G672" s="259"/>
      <c r="H672" s="262">
        <v>8</v>
      </c>
      <c r="I672" s="263"/>
      <c r="J672" s="259"/>
      <c r="K672" s="259"/>
      <c r="L672" s="264"/>
      <c r="M672" s="265"/>
      <c r="N672" s="266"/>
      <c r="O672" s="266"/>
      <c r="P672" s="266"/>
      <c r="Q672" s="266"/>
      <c r="R672" s="266"/>
      <c r="S672" s="266"/>
      <c r="T672" s="267"/>
      <c r="U672" s="15"/>
      <c r="V672" s="15"/>
      <c r="W672" s="15"/>
      <c r="X672" s="15"/>
      <c r="Y672" s="15"/>
      <c r="Z672" s="15"/>
      <c r="AA672" s="15"/>
      <c r="AB672" s="15"/>
      <c r="AC672" s="15"/>
      <c r="AD672" s="15"/>
      <c r="AE672" s="15"/>
      <c r="AT672" s="268" t="s">
        <v>181</v>
      </c>
      <c r="AU672" s="268" t="s">
        <v>87</v>
      </c>
      <c r="AV672" s="15" t="s">
        <v>175</v>
      </c>
      <c r="AW672" s="15" t="s">
        <v>38</v>
      </c>
      <c r="AX672" s="15" t="s">
        <v>85</v>
      </c>
      <c r="AY672" s="268" t="s">
        <v>167</v>
      </c>
    </row>
    <row r="673" s="2" customFormat="1" ht="16.5" customHeight="1">
      <c r="A673" s="39"/>
      <c r="B673" s="40"/>
      <c r="C673" s="269" t="s">
        <v>825</v>
      </c>
      <c r="D673" s="269" t="s">
        <v>297</v>
      </c>
      <c r="E673" s="270" t="s">
        <v>826</v>
      </c>
      <c r="F673" s="271" t="s">
        <v>827</v>
      </c>
      <c r="G673" s="272" t="s">
        <v>291</v>
      </c>
      <c r="H673" s="273">
        <v>8</v>
      </c>
      <c r="I673" s="274"/>
      <c r="J673" s="275">
        <f>ROUND(I673*H673,2)</f>
        <v>0</v>
      </c>
      <c r="K673" s="271" t="s">
        <v>174</v>
      </c>
      <c r="L673" s="276"/>
      <c r="M673" s="277" t="s">
        <v>40</v>
      </c>
      <c r="N673" s="278" t="s">
        <v>48</v>
      </c>
      <c r="O673" s="85"/>
      <c r="P673" s="228">
        <f>O673*H673</f>
        <v>0</v>
      </c>
      <c r="Q673" s="228">
        <v>0.00027999999999999998</v>
      </c>
      <c r="R673" s="228">
        <f>Q673*H673</f>
        <v>0.0022399999999999998</v>
      </c>
      <c r="S673" s="228">
        <v>0</v>
      </c>
      <c r="T673" s="229">
        <f>S673*H673</f>
        <v>0</v>
      </c>
      <c r="U673" s="39"/>
      <c r="V673" s="39"/>
      <c r="W673" s="39"/>
      <c r="X673" s="39"/>
      <c r="Y673" s="39"/>
      <c r="Z673" s="39"/>
      <c r="AA673" s="39"/>
      <c r="AB673" s="39"/>
      <c r="AC673" s="39"/>
      <c r="AD673" s="39"/>
      <c r="AE673" s="39"/>
      <c r="AR673" s="230" t="s">
        <v>407</v>
      </c>
      <c r="AT673" s="230" t="s">
        <v>297</v>
      </c>
      <c r="AU673" s="230" t="s">
        <v>87</v>
      </c>
      <c r="AY673" s="18" t="s">
        <v>167</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301</v>
      </c>
      <c r="BM673" s="230" t="s">
        <v>828</v>
      </c>
    </row>
    <row r="674" s="2" customFormat="1">
      <c r="A674" s="39"/>
      <c r="B674" s="40"/>
      <c r="C674" s="41"/>
      <c r="D674" s="232" t="s">
        <v>177</v>
      </c>
      <c r="E674" s="41"/>
      <c r="F674" s="233" t="s">
        <v>827</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177</v>
      </c>
      <c r="AU674" s="18" t="s">
        <v>87</v>
      </c>
    </row>
    <row r="675" s="2" customFormat="1" ht="24" customHeight="1">
      <c r="A675" s="39"/>
      <c r="B675" s="40"/>
      <c r="C675" s="219" t="s">
        <v>829</v>
      </c>
      <c r="D675" s="219" t="s">
        <v>170</v>
      </c>
      <c r="E675" s="220" t="s">
        <v>830</v>
      </c>
      <c r="F675" s="221" t="s">
        <v>831</v>
      </c>
      <c r="G675" s="222" t="s">
        <v>291</v>
      </c>
      <c r="H675" s="223">
        <v>5</v>
      </c>
      <c r="I675" s="224"/>
      <c r="J675" s="225">
        <f>ROUND(I675*H675,2)</f>
        <v>0</v>
      </c>
      <c r="K675" s="221" t="s">
        <v>174</v>
      </c>
      <c r="L675" s="45"/>
      <c r="M675" s="226" t="s">
        <v>40</v>
      </c>
      <c r="N675" s="227" t="s">
        <v>48</v>
      </c>
      <c r="O675" s="85"/>
      <c r="P675" s="228">
        <f>O675*H675</f>
        <v>0</v>
      </c>
      <c r="Q675" s="228">
        <v>0</v>
      </c>
      <c r="R675" s="228">
        <f>Q675*H675</f>
        <v>0</v>
      </c>
      <c r="S675" s="228">
        <v>0</v>
      </c>
      <c r="T675" s="229">
        <f>S675*H675</f>
        <v>0</v>
      </c>
      <c r="U675" s="39"/>
      <c r="V675" s="39"/>
      <c r="W675" s="39"/>
      <c r="X675" s="39"/>
      <c r="Y675" s="39"/>
      <c r="Z675" s="39"/>
      <c r="AA675" s="39"/>
      <c r="AB675" s="39"/>
      <c r="AC675" s="39"/>
      <c r="AD675" s="39"/>
      <c r="AE675" s="39"/>
      <c r="AR675" s="230" t="s">
        <v>301</v>
      </c>
      <c r="AT675" s="230" t="s">
        <v>170</v>
      </c>
      <c r="AU675" s="230" t="s">
        <v>87</v>
      </c>
      <c r="AY675" s="18" t="s">
        <v>167</v>
      </c>
      <c r="BE675" s="231">
        <f>IF(N675="základní",J675,0)</f>
        <v>0</v>
      </c>
      <c r="BF675" s="231">
        <f>IF(N675="snížená",J675,0)</f>
        <v>0</v>
      </c>
      <c r="BG675" s="231">
        <f>IF(N675="zákl. přenesená",J675,0)</f>
        <v>0</v>
      </c>
      <c r="BH675" s="231">
        <f>IF(N675="sníž. přenesená",J675,0)</f>
        <v>0</v>
      </c>
      <c r="BI675" s="231">
        <f>IF(N675="nulová",J675,0)</f>
        <v>0</v>
      </c>
      <c r="BJ675" s="18" t="s">
        <v>85</v>
      </c>
      <c r="BK675" s="231">
        <f>ROUND(I675*H675,2)</f>
        <v>0</v>
      </c>
      <c r="BL675" s="18" t="s">
        <v>301</v>
      </c>
      <c r="BM675" s="230" t="s">
        <v>832</v>
      </c>
    </row>
    <row r="676" s="2" customFormat="1">
      <c r="A676" s="39"/>
      <c r="B676" s="40"/>
      <c r="C676" s="41"/>
      <c r="D676" s="232" t="s">
        <v>177</v>
      </c>
      <c r="E676" s="41"/>
      <c r="F676" s="233" t="s">
        <v>833</v>
      </c>
      <c r="G676" s="41"/>
      <c r="H676" s="41"/>
      <c r="I676" s="137"/>
      <c r="J676" s="41"/>
      <c r="K676" s="41"/>
      <c r="L676" s="45"/>
      <c r="M676" s="234"/>
      <c r="N676" s="235"/>
      <c r="O676" s="85"/>
      <c r="P676" s="85"/>
      <c r="Q676" s="85"/>
      <c r="R676" s="85"/>
      <c r="S676" s="85"/>
      <c r="T676" s="86"/>
      <c r="U676" s="39"/>
      <c r="V676" s="39"/>
      <c r="W676" s="39"/>
      <c r="X676" s="39"/>
      <c r="Y676" s="39"/>
      <c r="Z676" s="39"/>
      <c r="AA676" s="39"/>
      <c r="AB676" s="39"/>
      <c r="AC676" s="39"/>
      <c r="AD676" s="39"/>
      <c r="AE676" s="39"/>
      <c r="AT676" s="18" t="s">
        <v>177</v>
      </c>
      <c r="AU676" s="18" t="s">
        <v>87</v>
      </c>
    </row>
    <row r="677" s="14" customFormat="1">
      <c r="A677" s="14"/>
      <c r="B677" s="247"/>
      <c r="C677" s="248"/>
      <c r="D677" s="232" t="s">
        <v>181</v>
      </c>
      <c r="E677" s="249" t="s">
        <v>40</v>
      </c>
      <c r="F677" s="250" t="s">
        <v>212</v>
      </c>
      <c r="G677" s="248"/>
      <c r="H677" s="251">
        <v>5</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181</v>
      </c>
      <c r="AU677" s="257" t="s">
        <v>87</v>
      </c>
      <c r="AV677" s="14" t="s">
        <v>87</v>
      </c>
      <c r="AW677" s="14" t="s">
        <v>38</v>
      </c>
      <c r="AX677" s="14" t="s">
        <v>77</v>
      </c>
      <c r="AY677" s="257" t="s">
        <v>167</v>
      </c>
    </row>
    <row r="678" s="15" customFormat="1">
      <c r="A678" s="15"/>
      <c r="B678" s="258"/>
      <c r="C678" s="259"/>
      <c r="D678" s="232" t="s">
        <v>181</v>
      </c>
      <c r="E678" s="260" t="s">
        <v>40</v>
      </c>
      <c r="F678" s="261" t="s">
        <v>184</v>
      </c>
      <c r="G678" s="259"/>
      <c r="H678" s="262">
        <v>5</v>
      </c>
      <c r="I678" s="263"/>
      <c r="J678" s="259"/>
      <c r="K678" s="259"/>
      <c r="L678" s="264"/>
      <c r="M678" s="265"/>
      <c r="N678" s="266"/>
      <c r="O678" s="266"/>
      <c r="P678" s="266"/>
      <c r="Q678" s="266"/>
      <c r="R678" s="266"/>
      <c r="S678" s="266"/>
      <c r="T678" s="267"/>
      <c r="U678" s="15"/>
      <c r="V678" s="15"/>
      <c r="W678" s="15"/>
      <c r="X678" s="15"/>
      <c r="Y678" s="15"/>
      <c r="Z678" s="15"/>
      <c r="AA678" s="15"/>
      <c r="AB678" s="15"/>
      <c r="AC678" s="15"/>
      <c r="AD678" s="15"/>
      <c r="AE678" s="15"/>
      <c r="AT678" s="268" t="s">
        <v>181</v>
      </c>
      <c r="AU678" s="268" t="s">
        <v>87</v>
      </c>
      <c r="AV678" s="15" t="s">
        <v>175</v>
      </c>
      <c r="AW678" s="15" t="s">
        <v>38</v>
      </c>
      <c r="AX678" s="15" t="s">
        <v>85</v>
      </c>
      <c r="AY678" s="268" t="s">
        <v>167</v>
      </c>
    </row>
    <row r="679" s="2" customFormat="1" ht="24" customHeight="1">
      <c r="A679" s="39"/>
      <c r="B679" s="40"/>
      <c r="C679" s="269" t="s">
        <v>834</v>
      </c>
      <c r="D679" s="269" t="s">
        <v>297</v>
      </c>
      <c r="E679" s="270" t="s">
        <v>835</v>
      </c>
      <c r="F679" s="271" t="s">
        <v>836</v>
      </c>
      <c r="G679" s="272" t="s">
        <v>291</v>
      </c>
      <c r="H679" s="273">
        <v>5</v>
      </c>
      <c r="I679" s="274"/>
      <c r="J679" s="275">
        <f>ROUND(I679*H679,2)</f>
        <v>0</v>
      </c>
      <c r="K679" s="271" t="s">
        <v>174</v>
      </c>
      <c r="L679" s="276"/>
      <c r="M679" s="277" t="s">
        <v>40</v>
      </c>
      <c r="N679" s="278" t="s">
        <v>48</v>
      </c>
      <c r="O679" s="85"/>
      <c r="P679" s="228">
        <f>O679*H679</f>
        <v>0</v>
      </c>
      <c r="Q679" s="228">
        <v>0.0112</v>
      </c>
      <c r="R679" s="228">
        <f>Q679*H679</f>
        <v>0.056000000000000001</v>
      </c>
      <c r="S679" s="228">
        <v>0</v>
      </c>
      <c r="T679" s="229">
        <f>S679*H679</f>
        <v>0</v>
      </c>
      <c r="U679" s="39"/>
      <c r="V679" s="39"/>
      <c r="W679" s="39"/>
      <c r="X679" s="39"/>
      <c r="Y679" s="39"/>
      <c r="Z679" s="39"/>
      <c r="AA679" s="39"/>
      <c r="AB679" s="39"/>
      <c r="AC679" s="39"/>
      <c r="AD679" s="39"/>
      <c r="AE679" s="39"/>
      <c r="AR679" s="230" t="s">
        <v>407</v>
      </c>
      <c r="AT679" s="230" t="s">
        <v>297</v>
      </c>
      <c r="AU679" s="230" t="s">
        <v>87</v>
      </c>
      <c r="AY679" s="18" t="s">
        <v>167</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301</v>
      </c>
      <c r="BM679" s="230" t="s">
        <v>837</v>
      </c>
    </row>
    <row r="680" s="2" customFormat="1">
      <c r="A680" s="39"/>
      <c r="B680" s="40"/>
      <c r="C680" s="41"/>
      <c r="D680" s="232" t="s">
        <v>177</v>
      </c>
      <c r="E680" s="41"/>
      <c r="F680" s="233" t="s">
        <v>836</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177</v>
      </c>
      <c r="AU680" s="18" t="s">
        <v>87</v>
      </c>
    </row>
    <row r="681" s="2" customFormat="1" ht="24" customHeight="1">
      <c r="A681" s="39"/>
      <c r="B681" s="40"/>
      <c r="C681" s="219" t="s">
        <v>838</v>
      </c>
      <c r="D681" s="219" t="s">
        <v>170</v>
      </c>
      <c r="E681" s="220" t="s">
        <v>839</v>
      </c>
      <c r="F681" s="221" t="s">
        <v>840</v>
      </c>
      <c r="G681" s="222" t="s">
        <v>291</v>
      </c>
      <c r="H681" s="223">
        <v>8</v>
      </c>
      <c r="I681" s="224"/>
      <c r="J681" s="225">
        <f>ROUND(I681*H681,2)</f>
        <v>0</v>
      </c>
      <c r="K681" s="221" t="s">
        <v>174</v>
      </c>
      <c r="L681" s="45"/>
      <c r="M681" s="226" t="s">
        <v>40</v>
      </c>
      <c r="N681" s="227" t="s">
        <v>48</v>
      </c>
      <c r="O681" s="85"/>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301</v>
      </c>
      <c r="AT681" s="230" t="s">
        <v>170</v>
      </c>
      <c r="AU681" s="230" t="s">
        <v>87</v>
      </c>
      <c r="AY681" s="18" t="s">
        <v>167</v>
      </c>
      <c r="BE681" s="231">
        <f>IF(N681="základní",J681,0)</f>
        <v>0</v>
      </c>
      <c r="BF681" s="231">
        <f>IF(N681="snížená",J681,0)</f>
        <v>0</v>
      </c>
      <c r="BG681" s="231">
        <f>IF(N681="zákl. přenesená",J681,0)</f>
        <v>0</v>
      </c>
      <c r="BH681" s="231">
        <f>IF(N681="sníž. přenesená",J681,0)</f>
        <v>0</v>
      </c>
      <c r="BI681" s="231">
        <f>IF(N681="nulová",J681,0)</f>
        <v>0</v>
      </c>
      <c r="BJ681" s="18" t="s">
        <v>85</v>
      </c>
      <c r="BK681" s="231">
        <f>ROUND(I681*H681,2)</f>
        <v>0</v>
      </c>
      <c r="BL681" s="18" t="s">
        <v>301</v>
      </c>
      <c r="BM681" s="230" t="s">
        <v>841</v>
      </c>
    </row>
    <row r="682" s="2" customFormat="1">
      <c r="A682" s="39"/>
      <c r="B682" s="40"/>
      <c r="C682" s="41"/>
      <c r="D682" s="232" t="s">
        <v>177</v>
      </c>
      <c r="E682" s="41"/>
      <c r="F682" s="233" t="s">
        <v>842</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177</v>
      </c>
      <c r="AU682" s="18" t="s">
        <v>87</v>
      </c>
    </row>
    <row r="683" s="2" customFormat="1">
      <c r="A683" s="39"/>
      <c r="B683" s="40"/>
      <c r="C683" s="41"/>
      <c r="D683" s="232" t="s">
        <v>179</v>
      </c>
      <c r="E683" s="41"/>
      <c r="F683" s="236" t="s">
        <v>843</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179</v>
      </c>
      <c r="AU683" s="18" t="s">
        <v>87</v>
      </c>
    </row>
    <row r="684" s="12" customFormat="1" ht="22.8" customHeight="1">
      <c r="A684" s="12"/>
      <c r="B684" s="203"/>
      <c r="C684" s="204"/>
      <c r="D684" s="205" t="s">
        <v>76</v>
      </c>
      <c r="E684" s="217" t="s">
        <v>844</v>
      </c>
      <c r="F684" s="217" t="s">
        <v>845</v>
      </c>
      <c r="G684" s="204"/>
      <c r="H684" s="204"/>
      <c r="I684" s="207"/>
      <c r="J684" s="218">
        <f>BK684</f>
        <v>0</v>
      </c>
      <c r="K684" s="204"/>
      <c r="L684" s="209"/>
      <c r="M684" s="210"/>
      <c r="N684" s="211"/>
      <c r="O684" s="211"/>
      <c r="P684" s="212">
        <f>SUM(P685:P704)</f>
        <v>0</v>
      </c>
      <c r="Q684" s="211"/>
      <c r="R684" s="212">
        <f>SUM(R685:R704)</f>
        <v>0.0061899999999999993</v>
      </c>
      <c r="S684" s="211"/>
      <c r="T684" s="213">
        <f>SUM(T685:T704)</f>
        <v>0</v>
      </c>
      <c r="U684" s="12"/>
      <c r="V684" s="12"/>
      <c r="W684" s="12"/>
      <c r="X684" s="12"/>
      <c r="Y684" s="12"/>
      <c r="Z684" s="12"/>
      <c r="AA684" s="12"/>
      <c r="AB684" s="12"/>
      <c r="AC684" s="12"/>
      <c r="AD684" s="12"/>
      <c r="AE684" s="12"/>
      <c r="AR684" s="214" t="s">
        <v>87</v>
      </c>
      <c r="AT684" s="215" t="s">
        <v>76</v>
      </c>
      <c r="AU684" s="215" t="s">
        <v>85</v>
      </c>
      <c r="AY684" s="214" t="s">
        <v>167</v>
      </c>
      <c r="BK684" s="216">
        <f>SUM(BK685:BK704)</f>
        <v>0</v>
      </c>
    </row>
    <row r="685" s="2" customFormat="1" ht="24" customHeight="1">
      <c r="A685" s="39"/>
      <c r="B685" s="40"/>
      <c r="C685" s="219" t="s">
        <v>846</v>
      </c>
      <c r="D685" s="219" t="s">
        <v>170</v>
      </c>
      <c r="E685" s="220" t="s">
        <v>847</v>
      </c>
      <c r="F685" s="221" t="s">
        <v>848</v>
      </c>
      <c r="G685" s="222" t="s">
        <v>291</v>
      </c>
      <c r="H685" s="223">
        <v>5</v>
      </c>
      <c r="I685" s="224"/>
      <c r="J685" s="225">
        <f>ROUND(I685*H685,2)</f>
        <v>0</v>
      </c>
      <c r="K685" s="221" t="s">
        <v>174</v>
      </c>
      <c r="L685" s="45"/>
      <c r="M685" s="226" t="s">
        <v>40</v>
      </c>
      <c r="N685" s="227" t="s">
        <v>48</v>
      </c>
      <c r="O685" s="85"/>
      <c r="P685" s="228">
        <f>O685*H685</f>
        <v>0</v>
      </c>
      <c r="Q685" s="228">
        <v>0</v>
      </c>
      <c r="R685" s="228">
        <f>Q685*H685</f>
        <v>0</v>
      </c>
      <c r="S685" s="228">
        <v>0</v>
      </c>
      <c r="T685" s="229">
        <f>S685*H685</f>
        <v>0</v>
      </c>
      <c r="U685" s="39"/>
      <c r="V685" s="39"/>
      <c r="W685" s="39"/>
      <c r="X685" s="39"/>
      <c r="Y685" s="39"/>
      <c r="Z685" s="39"/>
      <c r="AA685" s="39"/>
      <c r="AB685" s="39"/>
      <c r="AC685" s="39"/>
      <c r="AD685" s="39"/>
      <c r="AE685" s="39"/>
      <c r="AR685" s="230" t="s">
        <v>301</v>
      </c>
      <c r="AT685" s="230" t="s">
        <v>170</v>
      </c>
      <c r="AU685" s="230" t="s">
        <v>87</v>
      </c>
      <c r="AY685" s="18" t="s">
        <v>167</v>
      </c>
      <c r="BE685" s="231">
        <f>IF(N685="základní",J685,0)</f>
        <v>0</v>
      </c>
      <c r="BF685" s="231">
        <f>IF(N685="snížená",J685,0)</f>
        <v>0</v>
      </c>
      <c r="BG685" s="231">
        <f>IF(N685="zákl. přenesená",J685,0)</f>
        <v>0</v>
      </c>
      <c r="BH685" s="231">
        <f>IF(N685="sníž. přenesená",J685,0)</f>
        <v>0</v>
      </c>
      <c r="BI685" s="231">
        <f>IF(N685="nulová",J685,0)</f>
        <v>0</v>
      </c>
      <c r="BJ685" s="18" t="s">
        <v>85</v>
      </c>
      <c r="BK685" s="231">
        <f>ROUND(I685*H685,2)</f>
        <v>0</v>
      </c>
      <c r="BL685" s="18" t="s">
        <v>301</v>
      </c>
      <c r="BM685" s="230" t="s">
        <v>849</v>
      </c>
    </row>
    <row r="686" s="2" customFormat="1">
      <c r="A686" s="39"/>
      <c r="B686" s="40"/>
      <c r="C686" s="41"/>
      <c r="D686" s="232" t="s">
        <v>177</v>
      </c>
      <c r="E686" s="41"/>
      <c r="F686" s="233" t="s">
        <v>850</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177</v>
      </c>
      <c r="AU686" s="18" t="s">
        <v>87</v>
      </c>
    </row>
    <row r="687" s="14" customFormat="1">
      <c r="A687" s="14"/>
      <c r="B687" s="247"/>
      <c r="C687" s="248"/>
      <c r="D687" s="232" t="s">
        <v>181</v>
      </c>
      <c r="E687" s="249" t="s">
        <v>40</v>
      </c>
      <c r="F687" s="250" t="s">
        <v>212</v>
      </c>
      <c r="G687" s="248"/>
      <c r="H687" s="251">
        <v>5</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181</v>
      </c>
      <c r="AU687" s="257" t="s">
        <v>87</v>
      </c>
      <c r="AV687" s="14" t="s">
        <v>87</v>
      </c>
      <c r="AW687" s="14" t="s">
        <v>38</v>
      </c>
      <c r="AX687" s="14" t="s">
        <v>77</v>
      </c>
      <c r="AY687" s="257" t="s">
        <v>167</v>
      </c>
    </row>
    <row r="688" s="15" customFormat="1">
      <c r="A688" s="15"/>
      <c r="B688" s="258"/>
      <c r="C688" s="259"/>
      <c r="D688" s="232" t="s">
        <v>181</v>
      </c>
      <c r="E688" s="260" t="s">
        <v>40</v>
      </c>
      <c r="F688" s="261" t="s">
        <v>184</v>
      </c>
      <c r="G688" s="259"/>
      <c r="H688" s="262">
        <v>5</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181</v>
      </c>
      <c r="AU688" s="268" t="s">
        <v>87</v>
      </c>
      <c r="AV688" s="15" t="s">
        <v>175</v>
      </c>
      <c r="AW688" s="15" t="s">
        <v>38</v>
      </c>
      <c r="AX688" s="15" t="s">
        <v>85</v>
      </c>
      <c r="AY688" s="268" t="s">
        <v>167</v>
      </c>
    </row>
    <row r="689" s="2" customFormat="1" ht="16.5" customHeight="1">
      <c r="A689" s="39"/>
      <c r="B689" s="40"/>
      <c r="C689" s="269" t="s">
        <v>851</v>
      </c>
      <c r="D689" s="269" t="s">
        <v>297</v>
      </c>
      <c r="E689" s="270" t="s">
        <v>852</v>
      </c>
      <c r="F689" s="271" t="s">
        <v>853</v>
      </c>
      <c r="G689" s="272" t="s">
        <v>291</v>
      </c>
      <c r="H689" s="273">
        <v>5</v>
      </c>
      <c r="I689" s="274"/>
      <c r="J689" s="275">
        <f>ROUND(I689*H689,2)</f>
        <v>0</v>
      </c>
      <c r="K689" s="271" t="s">
        <v>174</v>
      </c>
      <c r="L689" s="276"/>
      <c r="M689" s="277" t="s">
        <v>40</v>
      </c>
      <c r="N689" s="278" t="s">
        <v>48</v>
      </c>
      <c r="O689" s="85"/>
      <c r="P689" s="228">
        <f>O689*H689</f>
        <v>0</v>
      </c>
      <c r="Q689" s="228">
        <v>6.0000000000000002E-05</v>
      </c>
      <c r="R689" s="228">
        <f>Q689*H689</f>
        <v>0.00030000000000000003</v>
      </c>
      <c r="S689" s="228">
        <v>0</v>
      </c>
      <c r="T689" s="229">
        <f>S689*H689</f>
        <v>0</v>
      </c>
      <c r="U689" s="39"/>
      <c r="V689" s="39"/>
      <c r="W689" s="39"/>
      <c r="X689" s="39"/>
      <c r="Y689" s="39"/>
      <c r="Z689" s="39"/>
      <c r="AA689" s="39"/>
      <c r="AB689" s="39"/>
      <c r="AC689" s="39"/>
      <c r="AD689" s="39"/>
      <c r="AE689" s="39"/>
      <c r="AR689" s="230" t="s">
        <v>407</v>
      </c>
      <c r="AT689" s="230" t="s">
        <v>297</v>
      </c>
      <c r="AU689" s="230" t="s">
        <v>87</v>
      </c>
      <c r="AY689" s="18" t="s">
        <v>167</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301</v>
      </c>
      <c r="BM689" s="230" t="s">
        <v>854</v>
      </c>
    </row>
    <row r="690" s="2" customFormat="1">
      <c r="A690" s="39"/>
      <c r="B690" s="40"/>
      <c r="C690" s="41"/>
      <c r="D690" s="232" t="s">
        <v>177</v>
      </c>
      <c r="E690" s="41"/>
      <c r="F690" s="233" t="s">
        <v>853</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177</v>
      </c>
      <c r="AU690" s="18" t="s">
        <v>87</v>
      </c>
    </row>
    <row r="691" s="2" customFormat="1" ht="16.5" customHeight="1">
      <c r="A691" s="39"/>
      <c r="B691" s="40"/>
      <c r="C691" s="219" t="s">
        <v>855</v>
      </c>
      <c r="D691" s="219" t="s">
        <v>170</v>
      </c>
      <c r="E691" s="220" t="s">
        <v>856</v>
      </c>
      <c r="F691" s="221" t="s">
        <v>857</v>
      </c>
      <c r="G691" s="222" t="s">
        <v>187</v>
      </c>
      <c r="H691" s="223">
        <v>15.5</v>
      </c>
      <c r="I691" s="224"/>
      <c r="J691" s="225">
        <f>ROUND(I691*H691,2)</f>
        <v>0</v>
      </c>
      <c r="K691" s="221" t="s">
        <v>174</v>
      </c>
      <c r="L691" s="45"/>
      <c r="M691" s="226" t="s">
        <v>40</v>
      </c>
      <c r="N691" s="227" t="s">
        <v>48</v>
      </c>
      <c r="O691" s="85"/>
      <c r="P691" s="228">
        <f>O691*H691</f>
        <v>0</v>
      </c>
      <c r="Q691" s="228">
        <v>0</v>
      </c>
      <c r="R691" s="228">
        <f>Q691*H691</f>
        <v>0</v>
      </c>
      <c r="S691" s="228">
        <v>0</v>
      </c>
      <c r="T691" s="229">
        <f>S691*H691</f>
        <v>0</v>
      </c>
      <c r="U691" s="39"/>
      <c r="V691" s="39"/>
      <c r="W691" s="39"/>
      <c r="X691" s="39"/>
      <c r="Y691" s="39"/>
      <c r="Z691" s="39"/>
      <c r="AA691" s="39"/>
      <c r="AB691" s="39"/>
      <c r="AC691" s="39"/>
      <c r="AD691" s="39"/>
      <c r="AE691" s="39"/>
      <c r="AR691" s="230" t="s">
        <v>301</v>
      </c>
      <c r="AT691" s="230" t="s">
        <v>170</v>
      </c>
      <c r="AU691" s="230" t="s">
        <v>87</v>
      </c>
      <c r="AY691" s="18" t="s">
        <v>167</v>
      </c>
      <c r="BE691" s="231">
        <f>IF(N691="základní",J691,0)</f>
        <v>0</v>
      </c>
      <c r="BF691" s="231">
        <f>IF(N691="snížená",J691,0)</f>
        <v>0</v>
      </c>
      <c r="BG691" s="231">
        <f>IF(N691="zákl. přenesená",J691,0)</f>
        <v>0</v>
      </c>
      <c r="BH691" s="231">
        <f>IF(N691="sníž. přenesená",J691,0)</f>
        <v>0</v>
      </c>
      <c r="BI691" s="231">
        <f>IF(N691="nulová",J691,0)</f>
        <v>0</v>
      </c>
      <c r="BJ691" s="18" t="s">
        <v>85</v>
      </c>
      <c r="BK691" s="231">
        <f>ROUND(I691*H691,2)</f>
        <v>0</v>
      </c>
      <c r="BL691" s="18" t="s">
        <v>301</v>
      </c>
      <c r="BM691" s="230" t="s">
        <v>858</v>
      </c>
    </row>
    <row r="692" s="2" customFormat="1">
      <c r="A692" s="39"/>
      <c r="B692" s="40"/>
      <c r="C692" s="41"/>
      <c r="D692" s="232" t="s">
        <v>177</v>
      </c>
      <c r="E692" s="41"/>
      <c r="F692" s="233" t="s">
        <v>859</v>
      </c>
      <c r="G692" s="41"/>
      <c r="H692" s="41"/>
      <c r="I692" s="137"/>
      <c r="J692" s="41"/>
      <c r="K692" s="41"/>
      <c r="L692" s="45"/>
      <c r="M692" s="234"/>
      <c r="N692" s="235"/>
      <c r="O692" s="85"/>
      <c r="P692" s="85"/>
      <c r="Q692" s="85"/>
      <c r="R692" s="85"/>
      <c r="S692" s="85"/>
      <c r="T692" s="86"/>
      <c r="U692" s="39"/>
      <c r="V692" s="39"/>
      <c r="W692" s="39"/>
      <c r="X692" s="39"/>
      <c r="Y692" s="39"/>
      <c r="Z692" s="39"/>
      <c r="AA692" s="39"/>
      <c r="AB692" s="39"/>
      <c r="AC692" s="39"/>
      <c r="AD692" s="39"/>
      <c r="AE692" s="39"/>
      <c r="AT692" s="18" t="s">
        <v>177</v>
      </c>
      <c r="AU692" s="18" t="s">
        <v>87</v>
      </c>
    </row>
    <row r="693" s="2" customFormat="1">
      <c r="A693" s="39"/>
      <c r="B693" s="40"/>
      <c r="C693" s="41"/>
      <c r="D693" s="232" t="s">
        <v>179</v>
      </c>
      <c r="E693" s="41"/>
      <c r="F693" s="236" t="s">
        <v>860</v>
      </c>
      <c r="G693" s="41"/>
      <c r="H693" s="41"/>
      <c r="I693" s="137"/>
      <c r="J693" s="41"/>
      <c r="K693" s="41"/>
      <c r="L693" s="45"/>
      <c r="M693" s="234"/>
      <c r="N693" s="235"/>
      <c r="O693" s="85"/>
      <c r="P693" s="85"/>
      <c r="Q693" s="85"/>
      <c r="R693" s="85"/>
      <c r="S693" s="85"/>
      <c r="T693" s="86"/>
      <c r="U693" s="39"/>
      <c r="V693" s="39"/>
      <c r="W693" s="39"/>
      <c r="X693" s="39"/>
      <c r="Y693" s="39"/>
      <c r="Z693" s="39"/>
      <c r="AA693" s="39"/>
      <c r="AB693" s="39"/>
      <c r="AC693" s="39"/>
      <c r="AD693" s="39"/>
      <c r="AE693" s="39"/>
      <c r="AT693" s="18" t="s">
        <v>179</v>
      </c>
      <c r="AU693" s="18" t="s">
        <v>87</v>
      </c>
    </row>
    <row r="694" s="14" customFormat="1">
      <c r="A694" s="14"/>
      <c r="B694" s="247"/>
      <c r="C694" s="248"/>
      <c r="D694" s="232" t="s">
        <v>181</v>
      </c>
      <c r="E694" s="249" t="s">
        <v>40</v>
      </c>
      <c r="F694" s="250" t="s">
        <v>861</v>
      </c>
      <c r="G694" s="248"/>
      <c r="H694" s="251">
        <v>15.5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181</v>
      </c>
      <c r="AU694" s="257" t="s">
        <v>87</v>
      </c>
      <c r="AV694" s="14" t="s">
        <v>87</v>
      </c>
      <c r="AW694" s="14" t="s">
        <v>38</v>
      </c>
      <c r="AX694" s="14" t="s">
        <v>77</v>
      </c>
      <c r="AY694" s="257" t="s">
        <v>167</v>
      </c>
    </row>
    <row r="695" s="15" customFormat="1">
      <c r="A695" s="15"/>
      <c r="B695" s="258"/>
      <c r="C695" s="259"/>
      <c r="D695" s="232" t="s">
        <v>181</v>
      </c>
      <c r="E695" s="260" t="s">
        <v>40</v>
      </c>
      <c r="F695" s="261" t="s">
        <v>184</v>
      </c>
      <c r="G695" s="259"/>
      <c r="H695" s="262">
        <v>15.5</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181</v>
      </c>
      <c r="AU695" s="268" t="s">
        <v>87</v>
      </c>
      <c r="AV695" s="15" t="s">
        <v>175</v>
      </c>
      <c r="AW695" s="15" t="s">
        <v>38</v>
      </c>
      <c r="AX695" s="15" t="s">
        <v>85</v>
      </c>
      <c r="AY695" s="268" t="s">
        <v>167</v>
      </c>
    </row>
    <row r="696" s="2" customFormat="1" ht="16.5" customHeight="1">
      <c r="A696" s="39"/>
      <c r="B696" s="40"/>
      <c r="C696" s="269" t="s">
        <v>862</v>
      </c>
      <c r="D696" s="269" t="s">
        <v>297</v>
      </c>
      <c r="E696" s="270" t="s">
        <v>863</v>
      </c>
      <c r="F696" s="271" t="s">
        <v>864</v>
      </c>
      <c r="G696" s="272" t="s">
        <v>187</v>
      </c>
      <c r="H696" s="273">
        <v>15.5</v>
      </c>
      <c r="I696" s="274"/>
      <c r="J696" s="275">
        <f>ROUND(I696*H696,2)</f>
        <v>0</v>
      </c>
      <c r="K696" s="271" t="s">
        <v>174</v>
      </c>
      <c r="L696" s="276"/>
      <c r="M696" s="277" t="s">
        <v>40</v>
      </c>
      <c r="N696" s="278" t="s">
        <v>48</v>
      </c>
      <c r="O696" s="85"/>
      <c r="P696" s="228">
        <f>O696*H696</f>
        <v>0</v>
      </c>
      <c r="Q696" s="228">
        <v>8.0000000000000007E-05</v>
      </c>
      <c r="R696" s="228">
        <f>Q696*H696</f>
        <v>0.00124</v>
      </c>
      <c r="S696" s="228">
        <v>0</v>
      </c>
      <c r="T696" s="229">
        <f>S696*H696</f>
        <v>0</v>
      </c>
      <c r="U696" s="39"/>
      <c r="V696" s="39"/>
      <c r="W696" s="39"/>
      <c r="X696" s="39"/>
      <c r="Y696" s="39"/>
      <c r="Z696" s="39"/>
      <c r="AA696" s="39"/>
      <c r="AB696" s="39"/>
      <c r="AC696" s="39"/>
      <c r="AD696" s="39"/>
      <c r="AE696" s="39"/>
      <c r="AR696" s="230" t="s">
        <v>407</v>
      </c>
      <c r="AT696" s="230" t="s">
        <v>297</v>
      </c>
      <c r="AU696" s="230" t="s">
        <v>87</v>
      </c>
      <c r="AY696" s="18" t="s">
        <v>167</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301</v>
      </c>
      <c r="BM696" s="230" t="s">
        <v>865</v>
      </c>
    </row>
    <row r="697" s="2" customFormat="1">
      <c r="A697" s="39"/>
      <c r="B697" s="40"/>
      <c r="C697" s="41"/>
      <c r="D697" s="232" t="s">
        <v>177</v>
      </c>
      <c r="E697" s="41"/>
      <c r="F697" s="233" t="s">
        <v>864</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177</v>
      </c>
      <c r="AU697" s="18" t="s">
        <v>87</v>
      </c>
    </row>
    <row r="698" s="2" customFormat="1" ht="24" customHeight="1">
      <c r="A698" s="39"/>
      <c r="B698" s="40"/>
      <c r="C698" s="219" t="s">
        <v>866</v>
      </c>
      <c r="D698" s="219" t="s">
        <v>170</v>
      </c>
      <c r="E698" s="220" t="s">
        <v>867</v>
      </c>
      <c r="F698" s="221" t="s">
        <v>868</v>
      </c>
      <c r="G698" s="222" t="s">
        <v>187</v>
      </c>
      <c r="H698" s="223">
        <v>15.5</v>
      </c>
      <c r="I698" s="224"/>
      <c r="J698" s="225">
        <f>ROUND(I698*H698,2)</f>
        <v>0</v>
      </c>
      <c r="K698" s="221" t="s">
        <v>174</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301</v>
      </c>
      <c r="AT698" s="230" t="s">
        <v>170</v>
      </c>
      <c r="AU698" s="230" t="s">
        <v>87</v>
      </c>
      <c r="AY698" s="18" t="s">
        <v>167</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301</v>
      </c>
      <c r="BM698" s="230" t="s">
        <v>869</v>
      </c>
    </row>
    <row r="699" s="2" customFormat="1">
      <c r="A699" s="39"/>
      <c r="B699" s="40"/>
      <c r="C699" s="41"/>
      <c r="D699" s="232" t="s">
        <v>177</v>
      </c>
      <c r="E699" s="41"/>
      <c r="F699" s="233" t="s">
        <v>870</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177</v>
      </c>
      <c r="AU699" s="18" t="s">
        <v>87</v>
      </c>
    </row>
    <row r="700" s="2" customFormat="1">
      <c r="A700" s="39"/>
      <c r="B700" s="40"/>
      <c r="C700" s="41"/>
      <c r="D700" s="232" t="s">
        <v>179</v>
      </c>
      <c r="E700" s="41"/>
      <c r="F700" s="236" t="s">
        <v>860</v>
      </c>
      <c r="G700" s="41"/>
      <c r="H700" s="41"/>
      <c r="I700" s="137"/>
      <c r="J700" s="41"/>
      <c r="K700" s="41"/>
      <c r="L700" s="45"/>
      <c r="M700" s="234"/>
      <c r="N700" s="235"/>
      <c r="O700" s="85"/>
      <c r="P700" s="85"/>
      <c r="Q700" s="85"/>
      <c r="R700" s="85"/>
      <c r="S700" s="85"/>
      <c r="T700" s="86"/>
      <c r="U700" s="39"/>
      <c r="V700" s="39"/>
      <c r="W700" s="39"/>
      <c r="X700" s="39"/>
      <c r="Y700" s="39"/>
      <c r="Z700" s="39"/>
      <c r="AA700" s="39"/>
      <c r="AB700" s="39"/>
      <c r="AC700" s="39"/>
      <c r="AD700" s="39"/>
      <c r="AE700" s="39"/>
      <c r="AT700" s="18" t="s">
        <v>179</v>
      </c>
      <c r="AU700" s="18" t="s">
        <v>87</v>
      </c>
    </row>
    <row r="701" s="14" customFormat="1">
      <c r="A701" s="14"/>
      <c r="B701" s="247"/>
      <c r="C701" s="248"/>
      <c r="D701" s="232" t="s">
        <v>181</v>
      </c>
      <c r="E701" s="249" t="s">
        <v>40</v>
      </c>
      <c r="F701" s="250" t="s">
        <v>861</v>
      </c>
      <c r="G701" s="248"/>
      <c r="H701" s="251">
        <v>15.5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181</v>
      </c>
      <c r="AU701" s="257" t="s">
        <v>87</v>
      </c>
      <c r="AV701" s="14" t="s">
        <v>87</v>
      </c>
      <c r="AW701" s="14" t="s">
        <v>38</v>
      </c>
      <c r="AX701" s="14" t="s">
        <v>77</v>
      </c>
      <c r="AY701" s="257" t="s">
        <v>167</v>
      </c>
    </row>
    <row r="702" s="15" customFormat="1">
      <c r="A702" s="15"/>
      <c r="B702" s="258"/>
      <c r="C702" s="259"/>
      <c r="D702" s="232" t="s">
        <v>181</v>
      </c>
      <c r="E702" s="260" t="s">
        <v>40</v>
      </c>
      <c r="F702" s="261" t="s">
        <v>184</v>
      </c>
      <c r="G702" s="259"/>
      <c r="H702" s="262">
        <v>15.5</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181</v>
      </c>
      <c r="AU702" s="268" t="s">
        <v>87</v>
      </c>
      <c r="AV702" s="15" t="s">
        <v>175</v>
      </c>
      <c r="AW702" s="15" t="s">
        <v>38</v>
      </c>
      <c r="AX702" s="15" t="s">
        <v>85</v>
      </c>
      <c r="AY702" s="268" t="s">
        <v>167</v>
      </c>
    </row>
    <row r="703" s="2" customFormat="1" ht="16.5" customHeight="1">
      <c r="A703" s="39"/>
      <c r="B703" s="40"/>
      <c r="C703" s="269" t="s">
        <v>871</v>
      </c>
      <c r="D703" s="269" t="s">
        <v>297</v>
      </c>
      <c r="E703" s="270" t="s">
        <v>872</v>
      </c>
      <c r="F703" s="271" t="s">
        <v>873</v>
      </c>
      <c r="G703" s="272" t="s">
        <v>187</v>
      </c>
      <c r="H703" s="273">
        <v>15.5</v>
      </c>
      <c r="I703" s="274"/>
      <c r="J703" s="275">
        <f>ROUND(I703*H703,2)</f>
        <v>0</v>
      </c>
      <c r="K703" s="271" t="s">
        <v>174</v>
      </c>
      <c r="L703" s="276"/>
      <c r="M703" s="277" t="s">
        <v>40</v>
      </c>
      <c r="N703" s="278" t="s">
        <v>48</v>
      </c>
      <c r="O703" s="85"/>
      <c r="P703" s="228">
        <f>O703*H703</f>
        <v>0</v>
      </c>
      <c r="Q703" s="228">
        <v>0.00029999999999999997</v>
      </c>
      <c r="R703" s="228">
        <f>Q703*H703</f>
        <v>0.0046499999999999996</v>
      </c>
      <c r="S703" s="228">
        <v>0</v>
      </c>
      <c r="T703" s="229">
        <f>S703*H703</f>
        <v>0</v>
      </c>
      <c r="U703" s="39"/>
      <c r="V703" s="39"/>
      <c r="W703" s="39"/>
      <c r="X703" s="39"/>
      <c r="Y703" s="39"/>
      <c r="Z703" s="39"/>
      <c r="AA703" s="39"/>
      <c r="AB703" s="39"/>
      <c r="AC703" s="39"/>
      <c r="AD703" s="39"/>
      <c r="AE703" s="39"/>
      <c r="AR703" s="230" t="s">
        <v>407</v>
      </c>
      <c r="AT703" s="230" t="s">
        <v>297</v>
      </c>
      <c r="AU703" s="230" t="s">
        <v>87</v>
      </c>
      <c r="AY703" s="18" t="s">
        <v>167</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301</v>
      </c>
      <c r="BM703" s="230" t="s">
        <v>874</v>
      </c>
    </row>
    <row r="704" s="2" customFormat="1">
      <c r="A704" s="39"/>
      <c r="B704" s="40"/>
      <c r="C704" s="41"/>
      <c r="D704" s="232" t="s">
        <v>177</v>
      </c>
      <c r="E704" s="41"/>
      <c r="F704" s="233" t="s">
        <v>873</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177</v>
      </c>
      <c r="AU704" s="18" t="s">
        <v>87</v>
      </c>
    </row>
    <row r="705" s="12" customFormat="1" ht="22.8" customHeight="1">
      <c r="A705" s="12"/>
      <c r="B705" s="203"/>
      <c r="C705" s="204"/>
      <c r="D705" s="205" t="s">
        <v>76</v>
      </c>
      <c r="E705" s="217" t="s">
        <v>875</v>
      </c>
      <c r="F705" s="217" t="s">
        <v>876</v>
      </c>
      <c r="G705" s="204"/>
      <c r="H705" s="204"/>
      <c r="I705" s="207"/>
      <c r="J705" s="218">
        <f>BK705</f>
        <v>0</v>
      </c>
      <c r="K705" s="204"/>
      <c r="L705" s="209"/>
      <c r="M705" s="210"/>
      <c r="N705" s="211"/>
      <c r="O705" s="211"/>
      <c r="P705" s="212">
        <f>SUM(P706:P724)</f>
        <v>0</v>
      </c>
      <c r="Q705" s="211"/>
      <c r="R705" s="212">
        <f>SUM(R706:R724)</f>
        <v>0.010537499999999998</v>
      </c>
      <c r="S705" s="211"/>
      <c r="T705" s="213">
        <f>SUM(T706:T724)</f>
        <v>0</v>
      </c>
      <c r="U705" s="12"/>
      <c r="V705" s="12"/>
      <c r="W705" s="12"/>
      <c r="X705" s="12"/>
      <c r="Y705" s="12"/>
      <c r="Z705" s="12"/>
      <c r="AA705" s="12"/>
      <c r="AB705" s="12"/>
      <c r="AC705" s="12"/>
      <c r="AD705" s="12"/>
      <c r="AE705" s="12"/>
      <c r="AR705" s="214" t="s">
        <v>87</v>
      </c>
      <c r="AT705" s="215" t="s">
        <v>76</v>
      </c>
      <c r="AU705" s="215" t="s">
        <v>85</v>
      </c>
      <c r="AY705" s="214" t="s">
        <v>167</v>
      </c>
      <c r="BK705" s="216">
        <f>SUM(BK706:BK724)</f>
        <v>0</v>
      </c>
    </row>
    <row r="706" s="2" customFormat="1" ht="16.5" customHeight="1">
      <c r="A706" s="39"/>
      <c r="B706" s="40"/>
      <c r="C706" s="219" t="s">
        <v>877</v>
      </c>
      <c r="D706" s="219" t="s">
        <v>170</v>
      </c>
      <c r="E706" s="220" t="s">
        <v>878</v>
      </c>
      <c r="F706" s="221" t="s">
        <v>879</v>
      </c>
      <c r="G706" s="222" t="s">
        <v>291</v>
      </c>
      <c r="H706" s="223">
        <v>1</v>
      </c>
      <c r="I706" s="224"/>
      <c r="J706" s="225">
        <f>ROUND(I706*H706,2)</f>
        <v>0</v>
      </c>
      <c r="K706" s="221" t="s">
        <v>174</v>
      </c>
      <c r="L706" s="45"/>
      <c r="M706" s="226" t="s">
        <v>40</v>
      </c>
      <c r="N706" s="227" t="s">
        <v>48</v>
      </c>
      <c r="O706" s="85"/>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301</v>
      </c>
      <c r="AT706" s="230" t="s">
        <v>170</v>
      </c>
      <c r="AU706" s="230" t="s">
        <v>87</v>
      </c>
      <c r="AY706" s="18" t="s">
        <v>167</v>
      </c>
      <c r="BE706" s="231">
        <f>IF(N706="základní",J706,0)</f>
        <v>0</v>
      </c>
      <c r="BF706" s="231">
        <f>IF(N706="snížená",J706,0)</f>
        <v>0</v>
      </c>
      <c r="BG706" s="231">
        <f>IF(N706="zákl. přenesená",J706,0)</f>
        <v>0</v>
      </c>
      <c r="BH706" s="231">
        <f>IF(N706="sníž. přenesená",J706,0)</f>
        <v>0</v>
      </c>
      <c r="BI706" s="231">
        <f>IF(N706="nulová",J706,0)</f>
        <v>0</v>
      </c>
      <c r="BJ706" s="18" t="s">
        <v>85</v>
      </c>
      <c r="BK706" s="231">
        <f>ROUND(I706*H706,2)</f>
        <v>0</v>
      </c>
      <c r="BL706" s="18" t="s">
        <v>301</v>
      </c>
      <c r="BM706" s="230" t="s">
        <v>880</v>
      </c>
    </row>
    <row r="707" s="2" customFormat="1">
      <c r="A707" s="39"/>
      <c r="B707" s="40"/>
      <c r="C707" s="41"/>
      <c r="D707" s="232" t="s">
        <v>177</v>
      </c>
      <c r="E707" s="41"/>
      <c r="F707" s="233" t="s">
        <v>881</v>
      </c>
      <c r="G707" s="41"/>
      <c r="H707" s="41"/>
      <c r="I707" s="137"/>
      <c r="J707" s="41"/>
      <c r="K707" s="41"/>
      <c r="L707" s="45"/>
      <c r="M707" s="234"/>
      <c r="N707" s="235"/>
      <c r="O707" s="85"/>
      <c r="P707" s="85"/>
      <c r="Q707" s="85"/>
      <c r="R707" s="85"/>
      <c r="S707" s="85"/>
      <c r="T707" s="86"/>
      <c r="U707" s="39"/>
      <c r="V707" s="39"/>
      <c r="W707" s="39"/>
      <c r="X707" s="39"/>
      <c r="Y707" s="39"/>
      <c r="Z707" s="39"/>
      <c r="AA707" s="39"/>
      <c r="AB707" s="39"/>
      <c r="AC707" s="39"/>
      <c r="AD707" s="39"/>
      <c r="AE707" s="39"/>
      <c r="AT707" s="18" t="s">
        <v>177</v>
      </c>
      <c r="AU707" s="18" t="s">
        <v>87</v>
      </c>
    </row>
    <row r="708" s="2" customFormat="1" ht="24" customHeight="1">
      <c r="A708" s="39"/>
      <c r="B708" s="40"/>
      <c r="C708" s="269" t="s">
        <v>882</v>
      </c>
      <c r="D708" s="269" t="s">
        <v>297</v>
      </c>
      <c r="E708" s="270" t="s">
        <v>883</v>
      </c>
      <c r="F708" s="271" t="s">
        <v>884</v>
      </c>
      <c r="G708" s="272" t="s">
        <v>291</v>
      </c>
      <c r="H708" s="273">
        <v>1</v>
      </c>
      <c r="I708" s="274"/>
      <c r="J708" s="275">
        <f>ROUND(I708*H708,2)</f>
        <v>0</v>
      </c>
      <c r="K708" s="271" t="s">
        <v>174</v>
      </c>
      <c r="L708" s="276"/>
      <c r="M708" s="277" t="s">
        <v>40</v>
      </c>
      <c r="N708" s="278" t="s">
        <v>48</v>
      </c>
      <c r="O708" s="85"/>
      <c r="P708" s="228">
        <f>O708*H708</f>
        <v>0</v>
      </c>
      <c r="Q708" s="228">
        <v>0.0035999999999999999</v>
      </c>
      <c r="R708" s="228">
        <f>Q708*H708</f>
        <v>0.0035999999999999999</v>
      </c>
      <c r="S708" s="228">
        <v>0</v>
      </c>
      <c r="T708" s="229">
        <f>S708*H708</f>
        <v>0</v>
      </c>
      <c r="U708" s="39"/>
      <c r="V708" s="39"/>
      <c r="W708" s="39"/>
      <c r="X708" s="39"/>
      <c r="Y708" s="39"/>
      <c r="Z708" s="39"/>
      <c r="AA708" s="39"/>
      <c r="AB708" s="39"/>
      <c r="AC708" s="39"/>
      <c r="AD708" s="39"/>
      <c r="AE708" s="39"/>
      <c r="AR708" s="230" t="s">
        <v>407</v>
      </c>
      <c r="AT708" s="230" t="s">
        <v>297</v>
      </c>
      <c r="AU708" s="230" t="s">
        <v>87</v>
      </c>
      <c r="AY708" s="18" t="s">
        <v>167</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301</v>
      </c>
      <c r="BM708" s="230" t="s">
        <v>885</v>
      </c>
    </row>
    <row r="709" s="2" customFormat="1">
      <c r="A709" s="39"/>
      <c r="B709" s="40"/>
      <c r="C709" s="41"/>
      <c r="D709" s="232" t="s">
        <v>177</v>
      </c>
      <c r="E709" s="41"/>
      <c r="F709" s="233" t="s">
        <v>884</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177</v>
      </c>
      <c r="AU709" s="18" t="s">
        <v>87</v>
      </c>
    </row>
    <row r="710" s="2" customFormat="1" ht="24" customHeight="1">
      <c r="A710" s="39"/>
      <c r="B710" s="40"/>
      <c r="C710" s="219" t="s">
        <v>886</v>
      </c>
      <c r="D710" s="219" t="s">
        <v>170</v>
      </c>
      <c r="E710" s="220" t="s">
        <v>887</v>
      </c>
      <c r="F710" s="221" t="s">
        <v>888</v>
      </c>
      <c r="G710" s="222" t="s">
        <v>187</v>
      </c>
      <c r="H710" s="223">
        <v>4.875</v>
      </c>
      <c r="I710" s="224"/>
      <c r="J710" s="225">
        <f>ROUND(I710*H710,2)</f>
        <v>0</v>
      </c>
      <c r="K710" s="221" t="s">
        <v>458</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301</v>
      </c>
      <c r="AT710" s="230" t="s">
        <v>170</v>
      </c>
      <c r="AU710" s="230" t="s">
        <v>87</v>
      </c>
      <c r="AY710" s="18" t="s">
        <v>167</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301</v>
      </c>
      <c r="BM710" s="230" t="s">
        <v>1376</v>
      </c>
    </row>
    <row r="711" s="2" customFormat="1">
      <c r="A711" s="39"/>
      <c r="B711" s="40"/>
      <c r="C711" s="41"/>
      <c r="D711" s="232" t="s">
        <v>177</v>
      </c>
      <c r="E711" s="41"/>
      <c r="F711" s="233" t="s">
        <v>890</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177</v>
      </c>
      <c r="AU711" s="18" t="s">
        <v>87</v>
      </c>
    </row>
    <row r="712" s="14" customFormat="1">
      <c r="A712" s="14"/>
      <c r="B712" s="247"/>
      <c r="C712" s="248"/>
      <c r="D712" s="232" t="s">
        <v>181</v>
      </c>
      <c r="E712" s="249" t="s">
        <v>40</v>
      </c>
      <c r="F712" s="250" t="s">
        <v>891</v>
      </c>
      <c r="G712" s="248"/>
      <c r="H712" s="251">
        <v>3.2999999999999998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181</v>
      </c>
      <c r="AU712" s="257" t="s">
        <v>87</v>
      </c>
      <c r="AV712" s="14" t="s">
        <v>87</v>
      </c>
      <c r="AW712" s="14" t="s">
        <v>38</v>
      </c>
      <c r="AX712" s="14" t="s">
        <v>77</v>
      </c>
      <c r="AY712" s="257" t="s">
        <v>167</v>
      </c>
    </row>
    <row r="713" s="14" customFormat="1">
      <c r="A713" s="14"/>
      <c r="B713" s="247"/>
      <c r="C713" s="248"/>
      <c r="D713" s="232" t="s">
        <v>181</v>
      </c>
      <c r="E713" s="249" t="s">
        <v>40</v>
      </c>
      <c r="F713" s="250" t="s">
        <v>892</v>
      </c>
      <c r="G713" s="248"/>
      <c r="H713" s="251">
        <v>1.575</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181</v>
      </c>
      <c r="AU713" s="257" t="s">
        <v>87</v>
      </c>
      <c r="AV713" s="14" t="s">
        <v>87</v>
      </c>
      <c r="AW713" s="14" t="s">
        <v>38</v>
      </c>
      <c r="AX713" s="14" t="s">
        <v>77</v>
      </c>
      <c r="AY713" s="257" t="s">
        <v>167</v>
      </c>
    </row>
    <row r="714" s="15" customFormat="1">
      <c r="A714" s="15"/>
      <c r="B714" s="258"/>
      <c r="C714" s="259"/>
      <c r="D714" s="232" t="s">
        <v>181</v>
      </c>
      <c r="E714" s="260" t="s">
        <v>40</v>
      </c>
      <c r="F714" s="261" t="s">
        <v>184</v>
      </c>
      <c r="G714" s="259"/>
      <c r="H714" s="262">
        <v>4.875</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181</v>
      </c>
      <c r="AU714" s="268" t="s">
        <v>87</v>
      </c>
      <c r="AV714" s="15" t="s">
        <v>175</v>
      </c>
      <c r="AW714" s="15" t="s">
        <v>38</v>
      </c>
      <c r="AX714" s="15" t="s">
        <v>85</v>
      </c>
      <c r="AY714" s="268" t="s">
        <v>167</v>
      </c>
    </row>
    <row r="715" s="2" customFormat="1" ht="24" customHeight="1">
      <c r="A715" s="39"/>
      <c r="B715" s="40"/>
      <c r="C715" s="269" t="s">
        <v>893</v>
      </c>
      <c r="D715" s="269" t="s">
        <v>297</v>
      </c>
      <c r="E715" s="270" t="s">
        <v>894</v>
      </c>
      <c r="F715" s="271" t="s">
        <v>895</v>
      </c>
      <c r="G715" s="272" t="s">
        <v>187</v>
      </c>
      <c r="H715" s="273">
        <v>4.875</v>
      </c>
      <c r="I715" s="274"/>
      <c r="J715" s="275">
        <f>ROUND(I715*H715,2)</f>
        <v>0</v>
      </c>
      <c r="K715" s="271" t="s">
        <v>458</v>
      </c>
      <c r="L715" s="276"/>
      <c r="M715" s="277" t="s">
        <v>40</v>
      </c>
      <c r="N715" s="278" t="s">
        <v>48</v>
      </c>
      <c r="O715" s="85"/>
      <c r="P715" s="228">
        <f>O715*H715</f>
        <v>0</v>
      </c>
      <c r="Q715" s="228">
        <v>0.0012999999999999999</v>
      </c>
      <c r="R715" s="228">
        <f>Q715*H715</f>
        <v>0.0063374999999999994</v>
      </c>
      <c r="S715" s="228">
        <v>0</v>
      </c>
      <c r="T715" s="229">
        <f>S715*H715</f>
        <v>0</v>
      </c>
      <c r="U715" s="39"/>
      <c r="V715" s="39"/>
      <c r="W715" s="39"/>
      <c r="X715" s="39"/>
      <c r="Y715" s="39"/>
      <c r="Z715" s="39"/>
      <c r="AA715" s="39"/>
      <c r="AB715" s="39"/>
      <c r="AC715" s="39"/>
      <c r="AD715" s="39"/>
      <c r="AE715" s="39"/>
      <c r="AR715" s="230" t="s">
        <v>407</v>
      </c>
      <c r="AT715" s="230" t="s">
        <v>297</v>
      </c>
      <c r="AU715" s="230" t="s">
        <v>87</v>
      </c>
      <c r="AY715" s="18" t="s">
        <v>167</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301</v>
      </c>
      <c r="BM715" s="230" t="s">
        <v>1377</v>
      </c>
    </row>
    <row r="716" s="2" customFormat="1">
      <c r="A716" s="39"/>
      <c r="B716" s="40"/>
      <c r="C716" s="41"/>
      <c r="D716" s="232" t="s">
        <v>177</v>
      </c>
      <c r="E716" s="41"/>
      <c r="F716" s="233" t="s">
        <v>895</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177</v>
      </c>
      <c r="AU716" s="18" t="s">
        <v>87</v>
      </c>
    </row>
    <row r="717" s="14" customFormat="1">
      <c r="A717" s="14"/>
      <c r="B717" s="247"/>
      <c r="C717" s="248"/>
      <c r="D717" s="232" t="s">
        <v>181</v>
      </c>
      <c r="E717" s="249" t="s">
        <v>40</v>
      </c>
      <c r="F717" s="250" t="s">
        <v>891</v>
      </c>
      <c r="G717" s="248"/>
      <c r="H717" s="251">
        <v>3.2999999999999998</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181</v>
      </c>
      <c r="AU717" s="257" t="s">
        <v>87</v>
      </c>
      <c r="AV717" s="14" t="s">
        <v>87</v>
      </c>
      <c r="AW717" s="14" t="s">
        <v>38</v>
      </c>
      <c r="AX717" s="14" t="s">
        <v>77</v>
      </c>
      <c r="AY717" s="257" t="s">
        <v>167</v>
      </c>
    </row>
    <row r="718" s="14" customFormat="1">
      <c r="A718" s="14"/>
      <c r="B718" s="247"/>
      <c r="C718" s="248"/>
      <c r="D718" s="232" t="s">
        <v>181</v>
      </c>
      <c r="E718" s="249" t="s">
        <v>40</v>
      </c>
      <c r="F718" s="250" t="s">
        <v>892</v>
      </c>
      <c r="G718" s="248"/>
      <c r="H718" s="251">
        <v>1.575</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181</v>
      </c>
      <c r="AU718" s="257" t="s">
        <v>87</v>
      </c>
      <c r="AV718" s="14" t="s">
        <v>87</v>
      </c>
      <c r="AW718" s="14" t="s">
        <v>38</v>
      </c>
      <c r="AX718" s="14" t="s">
        <v>77</v>
      </c>
      <c r="AY718" s="257" t="s">
        <v>167</v>
      </c>
    </row>
    <row r="719" s="15" customFormat="1">
      <c r="A719" s="15"/>
      <c r="B719" s="258"/>
      <c r="C719" s="259"/>
      <c r="D719" s="232" t="s">
        <v>181</v>
      </c>
      <c r="E719" s="260" t="s">
        <v>40</v>
      </c>
      <c r="F719" s="261" t="s">
        <v>184</v>
      </c>
      <c r="G719" s="259"/>
      <c r="H719" s="262">
        <v>4.875</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181</v>
      </c>
      <c r="AU719" s="268" t="s">
        <v>87</v>
      </c>
      <c r="AV719" s="15" t="s">
        <v>175</v>
      </c>
      <c r="AW719" s="15" t="s">
        <v>38</v>
      </c>
      <c r="AX719" s="15" t="s">
        <v>85</v>
      </c>
      <c r="AY719" s="268" t="s">
        <v>167</v>
      </c>
    </row>
    <row r="720" s="2" customFormat="1" ht="16.5" customHeight="1">
      <c r="A720" s="39"/>
      <c r="B720" s="40"/>
      <c r="C720" s="269" t="s">
        <v>897</v>
      </c>
      <c r="D720" s="269" t="s">
        <v>297</v>
      </c>
      <c r="E720" s="270" t="s">
        <v>898</v>
      </c>
      <c r="F720" s="271" t="s">
        <v>899</v>
      </c>
      <c r="G720" s="272" t="s">
        <v>291</v>
      </c>
      <c r="H720" s="273">
        <v>1</v>
      </c>
      <c r="I720" s="274"/>
      <c r="J720" s="275">
        <f>ROUND(I720*H720,2)</f>
        <v>0</v>
      </c>
      <c r="K720" s="271" t="s">
        <v>458</v>
      </c>
      <c r="L720" s="276"/>
      <c r="M720" s="277" t="s">
        <v>40</v>
      </c>
      <c r="N720" s="278" t="s">
        <v>48</v>
      </c>
      <c r="O720" s="85"/>
      <c r="P720" s="228">
        <f>O720*H720</f>
        <v>0</v>
      </c>
      <c r="Q720" s="228">
        <v>0.00059999999999999995</v>
      </c>
      <c r="R720" s="228">
        <f>Q720*H720</f>
        <v>0.00059999999999999995</v>
      </c>
      <c r="S720" s="228">
        <v>0</v>
      </c>
      <c r="T720" s="229">
        <f>S720*H720</f>
        <v>0</v>
      </c>
      <c r="U720" s="39"/>
      <c r="V720" s="39"/>
      <c r="W720" s="39"/>
      <c r="X720" s="39"/>
      <c r="Y720" s="39"/>
      <c r="Z720" s="39"/>
      <c r="AA720" s="39"/>
      <c r="AB720" s="39"/>
      <c r="AC720" s="39"/>
      <c r="AD720" s="39"/>
      <c r="AE720" s="39"/>
      <c r="AR720" s="230" t="s">
        <v>407</v>
      </c>
      <c r="AT720" s="230" t="s">
        <v>297</v>
      </c>
      <c r="AU720" s="230" t="s">
        <v>87</v>
      </c>
      <c r="AY720" s="18" t="s">
        <v>167</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301</v>
      </c>
      <c r="BM720" s="230" t="s">
        <v>1378</v>
      </c>
    </row>
    <row r="721" s="2" customFormat="1">
      <c r="A721" s="39"/>
      <c r="B721" s="40"/>
      <c r="C721" s="41"/>
      <c r="D721" s="232" t="s">
        <v>177</v>
      </c>
      <c r="E721" s="41"/>
      <c r="F721" s="233" t="s">
        <v>899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177</v>
      </c>
      <c r="AU721" s="18" t="s">
        <v>87</v>
      </c>
    </row>
    <row r="722" s="2" customFormat="1" ht="24" customHeight="1">
      <c r="A722" s="39"/>
      <c r="B722" s="40"/>
      <c r="C722" s="219" t="s">
        <v>901</v>
      </c>
      <c r="D722" s="219" t="s">
        <v>170</v>
      </c>
      <c r="E722" s="220" t="s">
        <v>902</v>
      </c>
      <c r="F722" s="221" t="s">
        <v>903</v>
      </c>
      <c r="G722" s="222" t="s">
        <v>398</v>
      </c>
      <c r="H722" s="223">
        <v>0.010999999999999999</v>
      </c>
      <c r="I722" s="224"/>
      <c r="J722" s="225">
        <f>ROUND(I722*H722,2)</f>
        <v>0</v>
      </c>
      <c r="K722" s="221" t="s">
        <v>174</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301</v>
      </c>
      <c r="AT722" s="230" t="s">
        <v>170</v>
      </c>
      <c r="AU722" s="230" t="s">
        <v>87</v>
      </c>
      <c r="AY722" s="18" t="s">
        <v>167</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301</v>
      </c>
      <c r="BM722" s="230" t="s">
        <v>904</v>
      </c>
    </row>
    <row r="723" s="2" customFormat="1">
      <c r="A723" s="39"/>
      <c r="B723" s="40"/>
      <c r="C723" s="41"/>
      <c r="D723" s="232" t="s">
        <v>177</v>
      </c>
      <c r="E723" s="41"/>
      <c r="F723" s="233" t="s">
        <v>905</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177</v>
      </c>
      <c r="AU723" s="18" t="s">
        <v>87</v>
      </c>
    </row>
    <row r="724" s="2" customFormat="1">
      <c r="A724" s="39"/>
      <c r="B724" s="40"/>
      <c r="C724" s="41"/>
      <c r="D724" s="232" t="s">
        <v>179</v>
      </c>
      <c r="E724" s="41"/>
      <c r="F724" s="236" t="s">
        <v>452</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179</v>
      </c>
      <c r="AU724" s="18" t="s">
        <v>87</v>
      </c>
    </row>
    <row r="725" s="12" customFormat="1" ht="22.8" customHeight="1">
      <c r="A725" s="12"/>
      <c r="B725" s="203"/>
      <c r="C725" s="204"/>
      <c r="D725" s="205" t="s">
        <v>76</v>
      </c>
      <c r="E725" s="217" t="s">
        <v>906</v>
      </c>
      <c r="F725" s="217" t="s">
        <v>907</v>
      </c>
      <c r="G725" s="204"/>
      <c r="H725" s="204"/>
      <c r="I725" s="207"/>
      <c r="J725" s="218">
        <f>BK725</f>
        <v>0</v>
      </c>
      <c r="K725" s="204"/>
      <c r="L725" s="209"/>
      <c r="M725" s="210"/>
      <c r="N725" s="211"/>
      <c r="O725" s="211"/>
      <c r="P725" s="212">
        <f>SUM(P726:P784)</f>
        <v>0</v>
      </c>
      <c r="Q725" s="211"/>
      <c r="R725" s="212">
        <f>SUM(R726:R784)</f>
        <v>0.24324300000000002</v>
      </c>
      <c r="S725" s="211"/>
      <c r="T725" s="213">
        <f>SUM(T726:T784)</f>
        <v>0</v>
      </c>
      <c r="U725" s="12"/>
      <c r="V725" s="12"/>
      <c r="W725" s="12"/>
      <c r="X725" s="12"/>
      <c r="Y725" s="12"/>
      <c r="Z725" s="12"/>
      <c r="AA725" s="12"/>
      <c r="AB725" s="12"/>
      <c r="AC725" s="12"/>
      <c r="AD725" s="12"/>
      <c r="AE725" s="12"/>
      <c r="AR725" s="214" t="s">
        <v>87</v>
      </c>
      <c r="AT725" s="215" t="s">
        <v>76</v>
      </c>
      <c r="AU725" s="215" t="s">
        <v>85</v>
      </c>
      <c r="AY725" s="214" t="s">
        <v>167</v>
      </c>
      <c r="BK725" s="216">
        <f>SUM(BK726:BK784)</f>
        <v>0</v>
      </c>
    </row>
    <row r="726" s="2" customFormat="1" ht="24" customHeight="1">
      <c r="A726" s="39"/>
      <c r="B726" s="40"/>
      <c r="C726" s="219" t="s">
        <v>908</v>
      </c>
      <c r="D726" s="219" t="s">
        <v>170</v>
      </c>
      <c r="E726" s="220" t="s">
        <v>909</v>
      </c>
      <c r="F726" s="221" t="s">
        <v>910</v>
      </c>
      <c r="G726" s="222" t="s">
        <v>291</v>
      </c>
      <c r="H726" s="223">
        <v>2</v>
      </c>
      <c r="I726" s="224"/>
      <c r="J726" s="225">
        <f>ROUND(I726*H726,2)</f>
        <v>0</v>
      </c>
      <c r="K726" s="221" t="s">
        <v>458</v>
      </c>
      <c r="L726" s="45"/>
      <c r="M726" s="226" t="s">
        <v>40</v>
      </c>
      <c r="N726" s="227" t="s">
        <v>48</v>
      </c>
      <c r="O726" s="85"/>
      <c r="P726" s="228">
        <f>O726*H726</f>
        <v>0</v>
      </c>
      <c r="Q726" s="228">
        <v>0</v>
      </c>
      <c r="R726" s="228">
        <f>Q726*H726</f>
        <v>0</v>
      </c>
      <c r="S726" s="228">
        <v>0</v>
      </c>
      <c r="T726" s="229">
        <f>S726*H726</f>
        <v>0</v>
      </c>
      <c r="U726" s="39"/>
      <c r="V726" s="39"/>
      <c r="W726" s="39"/>
      <c r="X726" s="39"/>
      <c r="Y726" s="39"/>
      <c r="Z726" s="39"/>
      <c r="AA726" s="39"/>
      <c r="AB726" s="39"/>
      <c r="AC726" s="39"/>
      <c r="AD726" s="39"/>
      <c r="AE726" s="39"/>
      <c r="AR726" s="230" t="s">
        <v>301</v>
      </c>
      <c r="AT726" s="230" t="s">
        <v>170</v>
      </c>
      <c r="AU726" s="230" t="s">
        <v>87</v>
      </c>
      <c r="AY726" s="18" t="s">
        <v>167</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301</v>
      </c>
      <c r="BM726" s="230" t="s">
        <v>1379</v>
      </c>
    </row>
    <row r="727" s="2" customFormat="1">
      <c r="A727" s="39"/>
      <c r="B727" s="40"/>
      <c r="C727" s="41"/>
      <c r="D727" s="232" t="s">
        <v>177</v>
      </c>
      <c r="E727" s="41"/>
      <c r="F727" s="233" t="s">
        <v>910</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177</v>
      </c>
      <c r="AU727" s="18" t="s">
        <v>87</v>
      </c>
    </row>
    <row r="728" s="2" customFormat="1" ht="24" customHeight="1">
      <c r="A728" s="39"/>
      <c r="B728" s="40"/>
      <c r="C728" s="219" t="s">
        <v>912</v>
      </c>
      <c r="D728" s="219" t="s">
        <v>170</v>
      </c>
      <c r="E728" s="220" t="s">
        <v>913</v>
      </c>
      <c r="F728" s="221" t="s">
        <v>914</v>
      </c>
      <c r="G728" s="222" t="s">
        <v>291</v>
      </c>
      <c r="H728" s="223">
        <v>2</v>
      </c>
      <c r="I728" s="224"/>
      <c r="J728" s="225">
        <f>ROUND(I728*H728,2)</f>
        <v>0</v>
      </c>
      <c r="K728" s="221" t="s">
        <v>458</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301</v>
      </c>
      <c r="AT728" s="230" t="s">
        <v>170</v>
      </c>
      <c r="AU728" s="230" t="s">
        <v>87</v>
      </c>
      <c r="AY728" s="18" t="s">
        <v>167</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301</v>
      </c>
      <c r="BM728" s="230" t="s">
        <v>1380</v>
      </c>
    </row>
    <row r="729" s="2" customFormat="1">
      <c r="A729" s="39"/>
      <c r="B729" s="40"/>
      <c r="C729" s="41"/>
      <c r="D729" s="232" t="s">
        <v>177</v>
      </c>
      <c r="E729" s="41"/>
      <c r="F729" s="233" t="s">
        <v>916</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177</v>
      </c>
      <c r="AU729" s="18" t="s">
        <v>87</v>
      </c>
    </row>
    <row r="730" s="2" customFormat="1" ht="24" customHeight="1">
      <c r="A730" s="39"/>
      <c r="B730" s="40"/>
      <c r="C730" s="219" t="s">
        <v>917</v>
      </c>
      <c r="D730" s="219" t="s">
        <v>170</v>
      </c>
      <c r="E730" s="220" t="s">
        <v>918</v>
      </c>
      <c r="F730" s="221" t="s">
        <v>919</v>
      </c>
      <c r="G730" s="222" t="s">
        <v>173</v>
      </c>
      <c r="H730" s="223">
        <v>4.0499999999999998</v>
      </c>
      <c r="I730" s="224"/>
      <c r="J730" s="225">
        <f>ROUND(I730*H730,2)</f>
        <v>0</v>
      </c>
      <c r="K730" s="221" t="s">
        <v>174</v>
      </c>
      <c r="L730" s="45"/>
      <c r="M730" s="226" t="s">
        <v>40</v>
      </c>
      <c r="N730" s="227" t="s">
        <v>48</v>
      </c>
      <c r="O730" s="85"/>
      <c r="P730" s="228">
        <f>O730*H730</f>
        <v>0</v>
      </c>
      <c r="Q730" s="228">
        <v>0.00025999999999999998</v>
      </c>
      <c r="R730" s="228">
        <f>Q730*H730</f>
        <v>0.0010529999999999999</v>
      </c>
      <c r="S730" s="228">
        <v>0</v>
      </c>
      <c r="T730" s="229">
        <f>S730*H730</f>
        <v>0</v>
      </c>
      <c r="U730" s="39"/>
      <c r="V730" s="39"/>
      <c r="W730" s="39"/>
      <c r="X730" s="39"/>
      <c r="Y730" s="39"/>
      <c r="Z730" s="39"/>
      <c r="AA730" s="39"/>
      <c r="AB730" s="39"/>
      <c r="AC730" s="39"/>
      <c r="AD730" s="39"/>
      <c r="AE730" s="39"/>
      <c r="AR730" s="230" t="s">
        <v>301</v>
      </c>
      <c r="AT730" s="230" t="s">
        <v>170</v>
      </c>
      <c r="AU730" s="230" t="s">
        <v>87</v>
      </c>
      <c r="AY730" s="18" t="s">
        <v>167</v>
      </c>
      <c r="BE730" s="231">
        <f>IF(N730="základní",J730,0)</f>
        <v>0</v>
      </c>
      <c r="BF730" s="231">
        <f>IF(N730="snížená",J730,0)</f>
        <v>0</v>
      </c>
      <c r="BG730" s="231">
        <f>IF(N730="zákl. přenesená",J730,0)</f>
        <v>0</v>
      </c>
      <c r="BH730" s="231">
        <f>IF(N730="sníž. přenesená",J730,0)</f>
        <v>0</v>
      </c>
      <c r="BI730" s="231">
        <f>IF(N730="nulová",J730,0)</f>
        <v>0</v>
      </c>
      <c r="BJ730" s="18" t="s">
        <v>85</v>
      </c>
      <c r="BK730" s="231">
        <f>ROUND(I730*H730,2)</f>
        <v>0</v>
      </c>
      <c r="BL730" s="18" t="s">
        <v>301</v>
      </c>
      <c r="BM730" s="230" t="s">
        <v>920</v>
      </c>
    </row>
    <row r="731" s="2" customFormat="1">
      <c r="A731" s="39"/>
      <c r="B731" s="40"/>
      <c r="C731" s="41"/>
      <c r="D731" s="232" t="s">
        <v>177</v>
      </c>
      <c r="E731" s="41"/>
      <c r="F731" s="233" t="s">
        <v>921</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177</v>
      </c>
      <c r="AU731" s="18" t="s">
        <v>87</v>
      </c>
    </row>
    <row r="732" s="2" customFormat="1">
      <c r="A732" s="39"/>
      <c r="B732" s="40"/>
      <c r="C732" s="41"/>
      <c r="D732" s="232" t="s">
        <v>179</v>
      </c>
      <c r="E732" s="41"/>
      <c r="F732" s="236" t="s">
        <v>922</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179</v>
      </c>
      <c r="AU732" s="18" t="s">
        <v>87</v>
      </c>
    </row>
    <row r="733" s="14" customFormat="1">
      <c r="A733" s="14"/>
      <c r="B733" s="247"/>
      <c r="C733" s="248"/>
      <c r="D733" s="232" t="s">
        <v>181</v>
      </c>
      <c r="E733" s="249" t="s">
        <v>40</v>
      </c>
      <c r="F733" s="250" t="s">
        <v>268</v>
      </c>
      <c r="G733" s="248"/>
      <c r="H733" s="251">
        <v>4.0499999999999998</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181</v>
      </c>
      <c r="AU733" s="257" t="s">
        <v>87</v>
      </c>
      <c r="AV733" s="14" t="s">
        <v>87</v>
      </c>
      <c r="AW733" s="14" t="s">
        <v>38</v>
      </c>
      <c r="AX733" s="14" t="s">
        <v>77</v>
      </c>
      <c r="AY733" s="257" t="s">
        <v>167</v>
      </c>
    </row>
    <row r="734" s="15" customFormat="1">
      <c r="A734" s="15"/>
      <c r="B734" s="258"/>
      <c r="C734" s="259"/>
      <c r="D734" s="232" t="s">
        <v>181</v>
      </c>
      <c r="E734" s="260" t="s">
        <v>40</v>
      </c>
      <c r="F734" s="261" t="s">
        <v>184</v>
      </c>
      <c r="G734" s="259"/>
      <c r="H734" s="262">
        <v>4.0499999999999998</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181</v>
      </c>
      <c r="AU734" s="268" t="s">
        <v>87</v>
      </c>
      <c r="AV734" s="15" t="s">
        <v>175</v>
      </c>
      <c r="AW734" s="15" t="s">
        <v>38</v>
      </c>
      <c r="AX734" s="15" t="s">
        <v>85</v>
      </c>
      <c r="AY734" s="268" t="s">
        <v>167</v>
      </c>
    </row>
    <row r="735" s="2" customFormat="1" ht="24" customHeight="1">
      <c r="A735" s="39"/>
      <c r="B735" s="40"/>
      <c r="C735" s="269" t="s">
        <v>923</v>
      </c>
      <c r="D735" s="269" t="s">
        <v>297</v>
      </c>
      <c r="E735" s="270" t="s">
        <v>924</v>
      </c>
      <c r="F735" s="271" t="s">
        <v>925</v>
      </c>
      <c r="G735" s="272" t="s">
        <v>291</v>
      </c>
      <c r="H735" s="273">
        <v>2</v>
      </c>
      <c r="I735" s="274"/>
      <c r="J735" s="275">
        <f>ROUND(I735*H735,2)</f>
        <v>0</v>
      </c>
      <c r="K735" s="271" t="s">
        <v>926</v>
      </c>
      <c r="L735" s="276"/>
      <c r="M735" s="277" t="s">
        <v>40</v>
      </c>
      <c r="N735" s="278" t="s">
        <v>48</v>
      </c>
      <c r="O735" s="85"/>
      <c r="P735" s="228">
        <f>O735*H735</f>
        <v>0</v>
      </c>
      <c r="Q735" s="228">
        <v>0.071999999999999995</v>
      </c>
      <c r="R735" s="228">
        <f>Q735*H735</f>
        <v>0.14399999999999999</v>
      </c>
      <c r="S735" s="228">
        <v>0</v>
      </c>
      <c r="T735" s="229">
        <f>S735*H735</f>
        <v>0</v>
      </c>
      <c r="U735" s="39"/>
      <c r="V735" s="39"/>
      <c r="W735" s="39"/>
      <c r="X735" s="39"/>
      <c r="Y735" s="39"/>
      <c r="Z735" s="39"/>
      <c r="AA735" s="39"/>
      <c r="AB735" s="39"/>
      <c r="AC735" s="39"/>
      <c r="AD735" s="39"/>
      <c r="AE735" s="39"/>
      <c r="AR735" s="230" t="s">
        <v>407</v>
      </c>
      <c r="AT735" s="230" t="s">
        <v>297</v>
      </c>
      <c r="AU735" s="230" t="s">
        <v>87</v>
      </c>
      <c r="AY735" s="18" t="s">
        <v>167</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301</v>
      </c>
      <c r="BM735" s="230" t="s">
        <v>927</v>
      </c>
    </row>
    <row r="736" s="2" customFormat="1">
      <c r="A736" s="39"/>
      <c r="B736" s="40"/>
      <c r="C736" s="41"/>
      <c r="D736" s="232" t="s">
        <v>177</v>
      </c>
      <c r="E736" s="41"/>
      <c r="F736" s="233" t="s">
        <v>928</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177</v>
      </c>
      <c r="AU736" s="18" t="s">
        <v>87</v>
      </c>
    </row>
    <row r="737" s="14" customFormat="1">
      <c r="A737" s="14"/>
      <c r="B737" s="247"/>
      <c r="C737" s="248"/>
      <c r="D737" s="232" t="s">
        <v>181</v>
      </c>
      <c r="E737" s="249" t="s">
        <v>40</v>
      </c>
      <c r="F737" s="250" t="s">
        <v>87</v>
      </c>
      <c r="G737" s="248"/>
      <c r="H737" s="251">
        <v>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181</v>
      </c>
      <c r="AU737" s="257" t="s">
        <v>87</v>
      </c>
      <c r="AV737" s="14" t="s">
        <v>87</v>
      </c>
      <c r="AW737" s="14" t="s">
        <v>38</v>
      </c>
      <c r="AX737" s="14" t="s">
        <v>77</v>
      </c>
      <c r="AY737" s="257" t="s">
        <v>167</v>
      </c>
    </row>
    <row r="738" s="15" customFormat="1">
      <c r="A738" s="15"/>
      <c r="B738" s="258"/>
      <c r="C738" s="259"/>
      <c r="D738" s="232" t="s">
        <v>181</v>
      </c>
      <c r="E738" s="260" t="s">
        <v>40</v>
      </c>
      <c r="F738" s="261" t="s">
        <v>184</v>
      </c>
      <c r="G738" s="259"/>
      <c r="H738" s="262">
        <v>2</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181</v>
      </c>
      <c r="AU738" s="268" t="s">
        <v>87</v>
      </c>
      <c r="AV738" s="15" t="s">
        <v>175</v>
      </c>
      <c r="AW738" s="15" t="s">
        <v>38</v>
      </c>
      <c r="AX738" s="15" t="s">
        <v>85</v>
      </c>
      <c r="AY738" s="268" t="s">
        <v>167</v>
      </c>
    </row>
    <row r="739" s="2" customFormat="1" ht="24" customHeight="1">
      <c r="A739" s="39"/>
      <c r="B739" s="40"/>
      <c r="C739" s="219" t="s">
        <v>929</v>
      </c>
      <c r="D739" s="219" t="s">
        <v>170</v>
      </c>
      <c r="E739" s="220" t="s">
        <v>930</v>
      </c>
      <c r="F739" s="221" t="s">
        <v>931</v>
      </c>
      <c r="G739" s="222" t="s">
        <v>291</v>
      </c>
      <c r="H739" s="223">
        <v>3</v>
      </c>
      <c r="I739" s="224"/>
      <c r="J739" s="225">
        <f>ROUND(I739*H739,2)</f>
        <v>0</v>
      </c>
      <c r="K739" s="221" t="s">
        <v>174</v>
      </c>
      <c r="L739" s="45"/>
      <c r="M739" s="226" t="s">
        <v>40</v>
      </c>
      <c r="N739" s="227" t="s">
        <v>48</v>
      </c>
      <c r="O739" s="85"/>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301</v>
      </c>
      <c r="AT739" s="230" t="s">
        <v>170</v>
      </c>
      <c r="AU739" s="230" t="s">
        <v>87</v>
      </c>
      <c r="AY739" s="18" t="s">
        <v>167</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301</v>
      </c>
      <c r="BM739" s="230" t="s">
        <v>932</v>
      </c>
    </row>
    <row r="740" s="2" customFormat="1">
      <c r="A740" s="39"/>
      <c r="B740" s="40"/>
      <c r="C740" s="41"/>
      <c r="D740" s="232" t="s">
        <v>177</v>
      </c>
      <c r="E740" s="41"/>
      <c r="F740" s="233" t="s">
        <v>933</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177</v>
      </c>
      <c r="AU740" s="18" t="s">
        <v>87</v>
      </c>
    </row>
    <row r="741" s="2" customFormat="1">
      <c r="A741" s="39"/>
      <c r="B741" s="40"/>
      <c r="C741" s="41"/>
      <c r="D741" s="232" t="s">
        <v>179</v>
      </c>
      <c r="E741" s="41"/>
      <c r="F741" s="236" t="s">
        <v>934</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179</v>
      </c>
      <c r="AU741" s="18" t="s">
        <v>87</v>
      </c>
    </row>
    <row r="742" s="2" customFormat="1" ht="16.5" customHeight="1">
      <c r="A742" s="39"/>
      <c r="B742" s="40"/>
      <c r="C742" s="269" t="s">
        <v>935</v>
      </c>
      <c r="D742" s="269" t="s">
        <v>297</v>
      </c>
      <c r="E742" s="270" t="s">
        <v>936</v>
      </c>
      <c r="F742" s="271" t="s">
        <v>937</v>
      </c>
      <c r="G742" s="272" t="s">
        <v>291</v>
      </c>
      <c r="H742" s="273">
        <v>1</v>
      </c>
      <c r="I742" s="274"/>
      <c r="J742" s="275">
        <f>ROUND(I742*H742,2)</f>
        <v>0</v>
      </c>
      <c r="K742" s="271" t="s">
        <v>174</v>
      </c>
      <c r="L742" s="276"/>
      <c r="M742" s="277" t="s">
        <v>40</v>
      </c>
      <c r="N742" s="278" t="s">
        <v>48</v>
      </c>
      <c r="O742" s="85"/>
      <c r="P742" s="228">
        <f>O742*H742</f>
        <v>0</v>
      </c>
      <c r="Q742" s="228">
        <v>0.0138</v>
      </c>
      <c r="R742" s="228">
        <f>Q742*H742</f>
        <v>0.0138</v>
      </c>
      <c r="S742" s="228">
        <v>0</v>
      </c>
      <c r="T742" s="229">
        <f>S742*H742</f>
        <v>0</v>
      </c>
      <c r="U742" s="39"/>
      <c r="V742" s="39"/>
      <c r="W742" s="39"/>
      <c r="X742" s="39"/>
      <c r="Y742" s="39"/>
      <c r="Z742" s="39"/>
      <c r="AA742" s="39"/>
      <c r="AB742" s="39"/>
      <c r="AC742" s="39"/>
      <c r="AD742" s="39"/>
      <c r="AE742" s="39"/>
      <c r="AR742" s="230" t="s">
        <v>407</v>
      </c>
      <c r="AT742" s="230" t="s">
        <v>297</v>
      </c>
      <c r="AU742" s="230" t="s">
        <v>87</v>
      </c>
      <c r="AY742" s="18" t="s">
        <v>167</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301</v>
      </c>
      <c r="BM742" s="230" t="s">
        <v>938</v>
      </c>
    </row>
    <row r="743" s="2" customFormat="1">
      <c r="A743" s="39"/>
      <c r="B743" s="40"/>
      <c r="C743" s="41"/>
      <c r="D743" s="232" t="s">
        <v>177</v>
      </c>
      <c r="E743" s="41"/>
      <c r="F743" s="233" t="s">
        <v>937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177</v>
      </c>
      <c r="AU743" s="18" t="s">
        <v>87</v>
      </c>
    </row>
    <row r="744" s="14" customFormat="1">
      <c r="A744" s="14"/>
      <c r="B744" s="247"/>
      <c r="C744" s="248"/>
      <c r="D744" s="232" t="s">
        <v>181</v>
      </c>
      <c r="E744" s="249" t="s">
        <v>40</v>
      </c>
      <c r="F744" s="250" t="s">
        <v>85</v>
      </c>
      <c r="G744" s="248"/>
      <c r="H744" s="251">
        <v>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181</v>
      </c>
      <c r="AU744" s="257" t="s">
        <v>87</v>
      </c>
      <c r="AV744" s="14" t="s">
        <v>87</v>
      </c>
      <c r="AW744" s="14" t="s">
        <v>38</v>
      </c>
      <c r="AX744" s="14" t="s">
        <v>77</v>
      </c>
      <c r="AY744" s="257" t="s">
        <v>167</v>
      </c>
    </row>
    <row r="745" s="15" customFormat="1">
      <c r="A745" s="15"/>
      <c r="B745" s="258"/>
      <c r="C745" s="259"/>
      <c r="D745" s="232" t="s">
        <v>181</v>
      </c>
      <c r="E745" s="260" t="s">
        <v>40</v>
      </c>
      <c r="F745" s="261" t="s">
        <v>184</v>
      </c>
      <c r="G745" s="259"/>
      <c r="H745" s="262">
        <v>1</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181</v>
      </c>
      <c r="AU745" s="268" t="s">
        <v>87</v>
      </c>
      <c r="AV745" s="15" t="s">
        <v>175</v>
      </c>
      <c r="AW745" s="15" t="s">
        <v>38</v>
      </c>
      <c r="AX745" s="15" t="s">
        <v>85</v>
      </c>
      <c r="AY745" s="268" t="s">
        <v>167</v>
      </c>
    </row>
    <row r="746" s="2" customFormat="1" ht="16.5" customHeight="1">
      <c r="A746" s="39"/>
      <c r="B746" s="40"/>
      <c r="C746" s="269" t="s">
        <v>939</v>
      </c>
      <c r="D746" s="269" t="s">
        <v>297</v>
      </c>
      <c r="E746" s="270" t="s">
        <v>940</v>
      </c>
      <c r="F746" s="271" t="s">
        <v>941</v>
      </c>
      <c r="G746" s="272" t="s">
        <v>291</v>
      </c>
      <c r="H746" s="273">
        <v>2</v>
      </c>
      <c r="I746" s="274"/>
      <c r="J746" s="275">
        <f>ROUND(I746*H746,2)</f>
        <v>0</v>
      </c>
      <c r="K746" s="271" t="s">
        <v>174</v>
      </c>
      <c r="L746" s="276"/>
      <c r="M746" s="277" t="s">
        <v>40</v>
      </c>
      <c r="N746" s="278" t="s">
        <v>48</v>
      </c>
      <c r="O746" s="85"/>
      <c r="P746" s="228">
        <f>O746*H746</f>
        <v>0</v>
      </c>
      <c r="Q746" s="228">
        <v>0.0195</v>
      </c>
      <c r="R746" s="228">
        <f>Q746*H746</f>
        <v>0.039</v>
      </c>
      <c r="S746" s="228">
        <v>0</v>
      </c>
      <c r="T746" s="229">
        <f>S746*H746</f>
        <v>0</v>
      </c>
      <c r="U746" s="39"/>
      <c r="V746" s="39"/>
      <c r="W746" s="39"/>
      <c r="X746" s="39"/>
      <c r="Y746" s="39"/>
      <c r="Z746" s="39"/>
      <c r="AA746" s="39"/>
      <c r="AB746" s="39"/>
      <c r="AC746" s="39"/>
      <c r="AD746" s="39"/>
      <c r="AE746" s="39"/>
      <c r="AR746" s="230" t="s">
        <v>407</v>
      </c>
      <c r="AT746" s="230" t="s">
        <v>297</v>
      </c>
      <c r="AU746" s="230" t="s">
        <v>87</v>
      </c>
      <c r="AY746" s="18" t="s">
        <v>167</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301</v>
      </c>
      <c r="BM746" s="230" t="s">
        <v>942</v>
      </c>
    </row>
    <row r="747" s="2" customFormat="1">
      <c r="A747" s="39"/>
      <c r="B747" s="40"/>
      <c r="C747" s="41"/>
      <c r="D747" s="232" t="s">
        <v>177</v>
      </c>
      <c r="E747" s="41"/>
      <c r="F747" s="233" t="s">
        <v>941</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177</v>
      </c>
      <c r="AU747" s="18" t="s">
        <v>87</v>
      </c>
    </row>
    <row r="748" s="14" customFormat="1">
      <c r="A748" s="14"/>
      <c r="B748" s="247"/>
      <c r="C748" s="248"/>
      <c r="D748" s="232" t="s">
        <v>181</v>
      </c>
      <c r="E748" s="249" t="s">
        <v>40</v>
      </c>
      <c r="F748" s="250" t="s">
        <v>87</v>
      </c>
      <c r="G748" s="248"/>
      <c r="H748" s="251">
        <v>2</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181</v>
      </c>
      <c r="AU748" s="257" t="s">
        <v>87</v>
      </c>
      <c r="AV748" s="14" t="s">
        <v>87</v>
      </c>
      <c r="AW748" s="14" t="s">
        <v>38</v>
      </c>
      <c r="AX748" s="14" t="s">
        <v>77</v>
      </c>
      <c r="AY748" s="257" t="s">
        <v>167</v>
      </c>
    </row>
    <row r="749" s="15" customFormat="1">
      <c r="A749" s="15"/>
      <c r="B749" s="258"/>
      <c r="C749" s="259"/>
      <c r="D749" s="232" t="s">
        <v>181</v>
      </c>
      <c r="E749" s="260" t="s">
        <v>40</v>
      </c>
      <c r="F749" s="261" t="s">
        <v>184</v>
      </c>
      <c r="G749" s="259"/>
      <c r="H749" s="262">
        <v>2</v>
      </c>
      <c r="I749" s="263"/>
      <c r="J749" s="259"/>
      <c r="K749" s="259"/>
      <c r="L749" s="264"/>
      <c r="M749" s="265"/>
      <c r="N749" s="266"/>
      <c r="O749" s="266"/>
      <c r="P749" s="266"/>
      <c r="Q749" s="266"/>
      <c r="R749" s="266"/>
      <c r="S749" s="266"/>
      <c r="T749" s="267"/>
      <c r="U749" s="15"/>
      <c r="V749" s="15"/>
      <c r="W749" s="15"/>
      <c r="X749" s="15"/>
      <c r="Y749" s="15"/>
      <c r="Z749" s="15"/>
      <c r="AA749" s="15"/>
      <c r="AB749" s="15"/>
      <c r="AC749" s="15"/>
      <c r="AD749" s="15"/>
      <c r="AE749" s="15"/>
      <c r="AT749" s="268" t="s">
        <v>181</v>
      </c>
      <c r="AU749" s="268" t="s">
        <v>87</v>
      </c>
      <c r="AV749" s="15" t="s">
        <v>175</v>
      </c>
      <c r="AW749" s="15" t="s">
        <v>38</v>
      </c>
      <c r="AX749" s="15" t="s">
        <v>85</v>
      </c>
      <c r="AY749" s="268" t="s">
        <v>167</v>
      </c>
    </row>
    <row r="750" s="2" customFormat="1" ht="24" customHeight="1">
      <c r="A750" s="39"/>
      <c r="B750" s="40"/>
      <c r="C750" s="219" t="s">
        <v>943</v>
      </c>
      <c r="D750" s="219" t="s">
        <v>170</v>
      </c>
      <c r="E750" s="220" t="s">
        <v>944</v>
      </c>
      <c r="F750" s="221" t="s">
        <v>945</v>
      </c>
      <c r="G750" s="222" t="s">
        <v>291</v>
      </c>
      <c r="H750" s="223">
        <v>1</v>
      </c>
      <c r="I750" s="224"/>
      <c r="J750" s="225">
        <f>ROUND(I750*H750,2)</f>
        <v>0</v>
      </c>
      <c r="K750" s="221" t="s">
        <v>174</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301</v>
      </c>
      <c r="AT750" s="230" t="s">
        <v>170</v>
      </c>
      <c r="AU750" s="230" t="s">
        <v>87</v>
      </c>
      <c r="AY750" s="18" t="s">
        <v>167</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301</v>
      </c>
      <c r="BM750" s="230" t="s">
        <v>946</v>
      </c>
    </row>
    <row r="751" s="2" customFormat="1">
      <c r="A751" s="39"/>
      <c r="B751" s="40"/>
      <c r="C751" s="41"/>
      <c r="D751" s="232" t="s">
        <v>177</v>
      </c>
      <c r="E751" s="41"/>
      <c r="F751" s="233" t="s">
        <v>947</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177</v>
      </c>
      <c r="AU751" s="18" t="s">
        <v>87</v>
      </c>
    </row>
    <row r="752" s="2" customFormat="1">
      <c r="A752" s="39"/>
      <c r="B752" s="40"/>
      <c r="C752" s="41"/>
      <c r="D752" s="232" t="s">
        <v>179</v>
      </c>
      <c r="E752" s="41"/>
      <c r="F752" s="236" t="s">
        <v>934</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179</v>
      </c>
      <c r="AU752" s="18" t="s">
        <v>87</v>
      </c>
    </row>
    <row r="753" s="2" customFormat="1" ht="24" customHeight="1">
      <c r="A753" s="39"/>
      <c r="B753" s="40"/>
      <c r="C753" s="269" t="s">
        <v>948</v>
      </c>
      <c r="D753" s="269" t="s">
        <v>297</v>
      </c>
      <c r="E753" s="270" t="s">
        <v>949</v>
      </c>
      <c r="F753" s="271" t="s">
        <v>950</v>
      </c>
      <c r="G753" s="272" t="s">
        <v>291</v>
      </c>
      <c r="H753" s="273">
        <v>1</v>
      </c>
      <c r="I753" s="274"/>
      <c r="J753" s="275">
        <f>ROUND(I753*H753,2)</f>
        <v>0</v>
      </c>
      <c r="K753" s="271" t="s">
        <v>174</v>
      </c>
      <c r="L753" s="276"/>
      <c r="M753" s="277" t="s">
        <v>40</v>
      </c>
      <c r="N753" s="278" t="s">
        <v>48</v>
      </c>
      <c r="O753" s="85"/>
      <c r="P753" s="228">
        <f>O753*H753</f>
        <v>0</v>
      </c>
      <c r="Q753" s="228">
        <v>0.025000000000000001</v>
      </c>
      <c r="R753" s="228">
        <f>Q753*H753</f>
        <v>0.025000000000000001</v>
      </c>
      <c r="S753" s="228">
        <v>0</v>
      </c>
      <c r="T753" s="229">
        <f>S753*H753</f>
        <v>0</v>
      </c>
      <c r="U753" s="39"/>
      <c r="V753" s="39"/>
      <c r="W753" s="39"/>
      <c r="X753" s="39"/>
      <c r="Y753" s="39"/>
      <c r="Z753" s="39"/>
      <c r="AA753" s="39"/>
      <c r="AB753" s="39"/>
      <c r="AC753" s="39"/>
      <c r="AD753" s="39"/>
      <c r="AE753" s="39"/>
      <c r="AR753" s="230" t="s">
        <v>407</v>
      </c>
      <c r="AT753" s="230" t="s">
        <v>297</v>
      </c>
      <c r="AU753" s="230" t="s">
        <v>87</v>
      </c>
      <c r="AY753" s="18" t="s">
        <v>167</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301</v>
      </c>
      <c r="BM753" s="230" t="s">
        <v>951</v>
      </c>
    </row>
    <row r="754" s="2" customFormat="1">
      <c r="A754" s="39"/>
      <c r="B754" s="40"/>
      <c r="C754" s="41"/>
      <c r="D754" s="232" t="s">
        <v>177</v>
      </c>
      <c r="E754" s="41"/>
      <c r="F754" s="233" t="s">
        <v>950</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177</v>
      </c>
      <c r="AU754" s="18" t="s">
        <v>87</v>
      </c>
    </row>
    <row r="755" s="2" customFormat="1" ht="16.5" customHeight="1">
      <c r="A755" s="39"/>
      <c r="B755" s="40"/>
      <c r="C755" s="219" t="s">
        <v>952</v>
      </c>
      <c r="D755" s="219" t="s">
        <v>170</v>
      </c>
      <c r="E755" s="220" t="s">
        <v>953</v>
      </c>
      <c r="F755" s="221" t="s">
        <v>954</v>
      </c>
      <c r="G755" s="222" t="s">
        <v>291</v>
      </c>
      <c r="H755" s="223">
        <v>4</v>
      </c>
      <c r="I755" s="224"/>
      <c r="J755" s="225">
        <f>ROUND(I755*H755,2)</f>
        <v>0</v>
      </c>
      <c r="K755" s="221" t="s">
        <v>926</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301</v>
      </c>
      <c r="AT755" s="230" t="s">
        <v>170</v>
      </c>
      <c r="AU755" s="230" t="s">
        <v>87</v>
      </c>
      <c r="AY755" s="18" t="s">
        <v>167</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301</v>
      </c>
      <c r="BM755" s="230" t="s">
        <v>955</v>
      </c>
    </row>
    <row r="756" s="2" customFormat="1">
      <c r="A756" s="39"/>
      <c r="B756" s="40"/>
      <c r="C756" s="41"/>
      <c r="D756" s="232" t="s">
        <v>177</v>
      </c>
      <c r="E756" s="41"/>
      <c r="F756" s="233" t="s">
        <v>956</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177</v>
      </c>
      <c r="AU756" s="18" t="s">
        <v>87</v>
      </c>
    </row>
    <row r="757" s="2" customFormat="1">
      <c r="A757" s="39"/>
      <c r="B757" s="40"/>
      <c r="C757" s="41"/>
      <c r="D757" s="232" t="s">
        <v>179</v>
      </c>
      <c r="E757" s="41"/>
      <c r="F757" s="236" t="s">
        <v>957</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179</v>
      </c>
      <c r="AU757" s="18" t="s">
        <v>87</v>
      </c>
    </row>
    <row r="758" s="2" customFormat="1" ht="16.5" customHeight="1">
      <c r="A758" s="39"/>
      <c r="B758" s="40"/>
      <c r="C758" s="269" t="s">
        <v>958</v>
      </c>
      <c r="D758" s="269" t="s">
        <v>297</v>
      </c>
      <c r="E758" s="270" t="s">
        <v>959</v>
      </c>
      <c r="F758" s="271" t="s">
        <v>960</v>
      </c>
      <c r="G758" s="272" t="s">
        <v>291</v>
      </c>
      <c r="H758" s="273">
        <v>1</v>
      </c>
      <c r="I758" s="274"/>
      <c r="J758" s="275">
        <f>ROUND(I758*H758,2)</f>
        <v>0</v>
      </c>
      <c r="K758" s="271" t="s">
        <v>174</v>
      </c>
      <c r="L758" s="276"/>
      <c r="M758" s="277" t="s">
        <v>40</v>
      </c>
      <c r="N758" s="278" t="s">
        <v>48</v>
      </c>
      <c r="O758" s="85"/>
      <c r="P758" s="228">
        <f>O758*H758</f>
        <v>0</v>
      </c>
      <c r="Q758" s="228">
        <v>0.0022000000000000001</v>
      </c>
      <c r="R758" s="228">
        <f>Q758*H758</f>
        <v>0.0022000000000000001</v>
      </c>
      <c r="S758" s="228">
        <v>0</v>
      </c>
      <c r="T758" s="229">
        <f>S758*H758</f>
        <v>0</v>
      </c>
      <c r="U758" s="39"/>
      <c r="V758" s="39"/>
      <c r="W758" s="39"/>
      <c r="X758" s="39"/>
      <c r="Y758" s="39"/>
      <c r="Z758" s="39"/>
      <c r="AA758" s="39"/>
      <c r="AB758" s="39"/>
      <c r="AC758" s="39"/>
      <c r="AD758" s="39"/>
      <c r="AE758" s="39"/>
      <c r="AR758" s="230" t="s">
        <v>407</v>
      </c>
      <c r="AT758" s="230" t="s">
        <v>297</v>
      </c>
      <c r="AU758" s="230" t="s">
        <v>87</v>
      </c>
      <c r="AY758" s="18" t="s">
        <v>167</v>
      </c>
      <c r="BE758" s="231">
        <f>IF(N758="základní",J758,0)</f>
        <v>0</v>
      </c>
      <c r="BF758" s="231">
        <f>IF(N758="snížená",J758,0)</f>
        <v>0</v>
      </c>
      <c r="BG758" s="231">
        <f>IF(N758="zákl. přenesená",J758,0)</f>
        <v>0</v>
      </c>
      <c r="BH758" s="231">
        <f>IF(N758="sníž. přenesená",J758,0)</f>
        <v>0</v>
      </c>
      <c r="BI758" s="231">
        <f>IF(N758="nulová",J758,0)</f>
        <v>0</v>
      </c>
      <c r="BJ758" s="18" t="s">
        <v>85</v>
      </c>
      <c r="BK758" s="231">
        <f>ROUND(I758*H758,2)</f>
        <v>0</v>
      </c>
      <c r="BL758" s="18" t="s">
        <v>301</v>
      </c>
      <c r="BM758" s="230" t="s">
        <v>961</v>
      </c>
    </row>
    <row r="759" s="2" customFormat="1">
      <c r="A759" s="39"/>
      <c r="B759" s="40"/>
      <c r="C759" s="41"/>
      <c r="D759" s="232" t="s">
        <v>177</v>
      </c>
      <c r="E759" s="41"/>
      <c r="F759" s="233" t="s">
        <v>960</v>
      </c>
      <c r="G759" s="41"/>
      <c r="H759" s="41"/>
      <c r="I759" s="137"/>
      <c r="J759" s="41"/>
      <c r="K759" s="41"/>
      <c r="L759" s="45"/>
      <c r="M759" s="234"/>
      <c r="N759" s="235"/>
      <c r="O759" s="85"/>
      <c r="P759" s="85"/>
      <c r="Q759" s="85"/>
      <c r="R759" s="85"/>
      <c r="S759" s="85"/>
      <c r="T759" s="86"/>
      <c r="U759" s="39"/>
      <c r="V759" s="39"/>
      <c r="W759" s="39"/>
      <c r="X759" s="39"/>
      <c r="Y759" s="39"/>
      <c r="Z759" s="39"/>
      <c r="AA759" s="39"/>
      <c r="AB759" s="39"/>
      <c r="AC759" s="39"/>
      <c r="AD759" s="39"/>
      <c r="AE759" s="39"/>
      <c r="AT759" s="18" t="s">
        <v>177</v>
      </c>
      <c r="AU759" s="18" t="s">
        <v>87</v>
      </c>
    </row>
    <row r="760" s="2" customFormat="1" ht="24" customHeight="1">
      <c r="A760" s="39"/>
      <c r="B760" s="40"/>
      <c r="C760" s="269" t="s">
        <v>962</v>
      </c>
      <c r="D760" s="269" t="s">
        <v>297</v>
      </c>
      <c r="E760" s="270" t="s">
        <v>963</v>
      </c>
      <c r="F760" s="271" t="s">
        <v>964</v>
      </c>
      <c r="G760" s="272" t="s">
        <v>291</v>
      </c>
      <c r="H760" s="273">
        <v>3</v>
      </c>
      <c r="I760" s="274"/>
      <c r="J760" s="275">
        <f>ROUND(I760*H760,2)</f>
        <v>0</v>
      </c>
      <c r="K760" s="271" t="s">
        <v>174</v>
      </c>
      <c r="L760" s="276"/>
      <c r="M760" s="277" t="s">
        <v>40</v>
      </c>
      <c r="N760" s="278" t="s">
        <v>48</v>
      </c>
      <c r="O760" s="85"/>
      <c r="P760" s="228">
        <f>O760*H760</f>
        <v>0</v>
      </c>
      <c r="Q760" s="228">
        <v>0.0011999999999999999</v>
      </c>
      <c r="R760" s="228">
        <f>Q760*H760</f>
        <v>0.0035999999999999999</v>
      </c>
      <c r="S760" s="228">
        <v>0</v>
      </c>
      <c r="T760" s="229">
        <f>S760*H760</f>
        <v>0</v>
      </c>
      <c r="U760" s="39"/>
      <c r="V760" s="39"/>
      <c r="W760" s="39"/>
      <c r="X760" s="39"/>
      <c r="Y760" s="39"/>
      <c r="Z760" s="39"/>
      <c r="AA760" s="39"/>
      <c r="AB760" s="39"/>
      <c r="AC760" s="39"/>
      <c r="AD760" s="39"/>
      <c r="AE760" s="39"/>
      <c r="AR760" s="230" t="s">
        <v>407</v>
      </c>
      <c r="AT760" s="230" t="s">
        <v>297</v>
      </c>
      <c r="AU760" s="230" t="s">
        <v>87</v>
      </c>
      <c r="AY760" s="18" t="s">
        <v>167</v>
      </c>
      <c r="BE760" s="231">
        <f>IF(N760="základní",J760,0)</f>
        <v>0</v>
      </c>
      <c r="BF760" s="231">
        <f>IF(N760="snížená",J760,0)</f>
        <v>0</v>
      </c>
      <c r="BG760" s="231">
        <f>IF(N760="zákl. přenesená",J760,0)</f>
        <v>0</v>
      </c>
      <c r="BH760" s="231">
        <f>IF(N760="sníž. přenesená",J760,0)</f>
        <v>0</v>
      </c>
      <c r="BI760" s="231">
        <f>IF(N760="nulová",J760,0)</f>
        <v>0</v>
      </c>
      <c r="BJ760" s="18" t="s">
        <v>85</v>
      </c>
      <c r="BK760" s="231">
        <f>ROUND(I760*H760,2)</f>
        <v>0</v>
      </c>
      <c r="BL760" s="18" t="s">
        <v>301</v>
      </c>
      <c r="BM760" s="230" t="s">
        <v>965</v>
      </c>
    </row>
    <row r="761" s="2" customFormat="1">
      <c r="A761" s="39"/>
      <c r="B761" s="40"/>
      <c r="C761" s="41"/>
      <c r="D761" s="232" t="s">
        <v>177</v>
      </c>
      <c r="E761" s="41"/>
      <c r="F761" s="233" t="s">
        <v>964</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177</v>
      </c>
      <c r="AU761" s="18" t="s">
        <v>87</v>
      </c>
    </row>
    <row r="762" s="2" customFormat="1" ht="24" customHeight="1">
      <c r="A762" s="39"/>
      <c r="B762" s="40"/>
      <c r="C762" s="219" t="s">
        <v>966</v>
      </c>
      <c r="D762" s="219" t="s">
        <v>170</v>
      </c>
      <c r="E762" s="220" t="s">
        <v>967</v>
      </c>
      <c r="F762" s="221" t="s">
        <v>968</v>
      </c>
      <c r="G762" s="222" t="s">
        <v>291</v>
      </c>
      <c r="H762" s="223">
        <v>2</v>
      </c>
      <c r="I762" s="224"/>
      <c r="J762" s="225">
        <f>ROUND(I762*H762,2)</f>
        <v>0</v>
      </c>
      <c r="K762" s="221" t="s">
        <v>174</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301</v>
      </c>
      <c r="AT762" s="230" t="s">
        <v>170</v>
      </c>
      <c r="AU762" s="230" t="s">
        <v>87</v>
      </c>
      <c r="AY762" s="18" t="s">
        <v>167</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301</v>
      </c>
      <c r="BM762" s="230" t="s">
        <v>969</v>
      </c>
    </row>
    <row r="763" s="2" customFormat="1">
      <c r="A763" s="39"/>
      <c r="B763" s="40"/>
      <c r="C763" s="41"/>
      <c r="D763" s="232" t="s">
        <v>177</v>
      </c>
      <c r="E763" s="41"/>
      <c r="F763" s="233" t="s">
        <v>970</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177</v>
      </c>
      <c r="AU763" s="18" t="s">
        <v>87</v>
      </c>
    </row>
    <row r="764" s="2" customFormat="1">
      <c r="A764" s="39"/>
      <c r="B764" s="40"/>
      <c r="C764" s="41"/>
      <c r="D764" s="232" t="s">
        <v>179</v>
      </c>
      <c r="E764" s="41"/>
      <c r="F764" s="236" t="s">
        <v>971</v>
      </c>
      <c r="G764" s="41"/>
      <c r="H764" s="41"/>
      <c r="I764" s="137"/>
      <c r="J764" s="41"/>
      <c r="K764" s="41"/>
      <c r="L764" s="45"/>
      <c r="M764" s="234"/>
      <c r="N764" s="235"/>
      <c r="O764" s="85"/>
      <c r="P764" s="85"/>
      <c r="Q764" s="85"/>
      <c r="R764" s="85"/>
      <c r="S764" s="85"/>
      <c r="T764" s="86"/>
      <c r="U764" s="39"/>
      <c r="V764" s="39"/>
      <c r="W764" s="39"/>
      <c r="X764" s="39"/>
      <c r="Y764" s="39"/>
      <c r="Z764" s="39"/>
      <c r="AA764" s="39"/>
      <c r="AB764" s="39"/>
      <c r="AC764" s="39"/>
      <c r="AD764" s="39"/>
      <c r="AE764" s="39"/>
      <c r="AT764" s="18" t="s">
        <v>179</v>
      </c>
      <c r="AU764" s="18" t="s">
        <v>87</v>
      </c>
    </row>
    <row r="765" s="2" customFormat="1" ht="16.5" customHeight="1">
      <c r="A765" s="39"/>
      <c r="B765" s="40"/>
      <c r="C765" s="269" t="s">
        <v>972</v>
      </c>
      <c r="D765" s="269" t="s">
        <v>297</v>
      </c>
      <c r="E765" s="270" t="s">
        <v>973</v>
      </c>
      <c r="F765" s="271" t="s">
        <v>974</v>
      </c>
      <c r="G765" s="272" t="s">
        <v>187</v>
      </c>
      <c r="H765" s="273">
        <v>2.7000000000000002</v>
      </c>
      <c r="I765" s="274"/>
      <c r="J765" s="275">
        <f>ROUND(I765*H765,2)</f>
        <v>0</v>
      </c>
      <c r="K765" s="271" t="s">
        <v>174</v>
      </c>
      <c r="L765" s="276"/>
      <c r="M765" s="277" t="s">
        <v>40</v>
      </c>
      <c r="N765" s="278" t="s">
        <v>48</v>
      </c>
      <c r="O765" s="85"/>
      <c r="P765" s="228">
        <f>O765*H765</f>
        <v>0</v>
      </c>
      <c r="Q765" s="228">
        <v>0.0030000000000000001</v>
      </c>
      <c r="R765" s="228">
        <f>Q765*H765</f>
        <v>0.0081000000000000013</v>
      </c>
      <c r="S765" s="228">
        <v>0</v>
      </c>
      <c r="T765" s="229">
        <f>S765*H765</f>
        <v>0</v>
      </c>
      <c r="U765" s="39"/>
      <c r="V765" s="39"/>
      <c r="W765" s="39"/>
      <c r="X765" s="39"/>
      <c r="Y765" s="39"/>
      <c r="Z765" s="39"/>
      <c r="AA765" s="39"/>
      <c r="AB765" s="39"/>
      <c r="AC765" s="39"/>
      <c r="AD765" s="39"/>
      <c r="AE765" s="39"/>
      <c r="AR765" s="230" t="s">
        <v>407</v>
      </c>
      <c r="AT765" s="230" t="s">
        <v>297</v>
      </c>
      <c r="AU765" s="230" t="s">
        <v>87</v>
      </c>
      <c r="AY765" s="18" t="s">
        <v>167</v>
      </c>
      <c r="BE765" s="231">
        <f>IF(N765="základní",J765,0)</f>
        <v>0</v>
      </c>
      <c r="BF765" s="231">
        <f>IF(N765="snížená",J765,0)</f>
        <v>0</v>
      </c>
      <c r="BG765" s="231">
        <f>IF(N765="zákl. přenesená",J765,0)</f>
        <v>0</v>
      </c>
      <c r="BH765" s="231">
        <f>IF(N765="sníž. přenesená",J765,0)</f>
        <v>0</v>
      </c>
      <c r="BI765" s="231">
        <f>IF(N765="nulová",J765,0)</f>
        <v>0</v>
      </c>
      <c r="BJ765" s="18" t="s">
        <v>85</v>
      </c>
      <c r="BK765" s="231">
        <f>ROUND(I765*H765,2)</f>
        <v>0</v>
      </c>
      <c r="BL765" s="18" t="s">
        <v>301</v>
      </c>
      <c r="BM765" s="230" t="s">
        <v>975</v>
      </c>
    </row>
    <row r="766" s="2" customFormat="1">
      <c r="A766" s="39"/>
      <c r="B766" s="40"/>
      <c r="C766" s="41"/>
      <c r="D766" s="232" t="s">
        <v>177</v>
      </c>
      <c r="E766" s="41"/>
      <c r="F766" s="233" t="s">
        <v>974</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177</v>
      </c>
      <c r="AU766" s="18" t="s">
        <v>87</v>
      </c>
    </row>
    <row r="767" s="14" customFormat="1">
      <c r="A767" s="14"/>
      <c r="B767" s="247"/>
      <c r="C767" s="248"/>
      <c r="D767" s="232" t="s">
        <v>181</v>
      </c>
      <c r="E767" s="249" t="s">
        <v>40</v>
      </c>
      <c r="F767" s="250" t="s">
        <v>976</v>
      </c>
      <c r="G767" s="248"/>
      <c r="H767" s="251">
        <v>2.7000000000000002</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181</v>
      </c>
      <c r="AU767" s="257" t="s">
        <v>87</v>
      </c>
      <c r="AV767" s="14" t="s">
        <v>87</v>
      </c>
      <c r="AW767" s="14" t="s">
        <v>38</v>
      </c>
      <c r="AX767" s="14" t="s">
        <v>77</v>
      </c>
      <c r="AY767" s="257" t="s">
        <v>167</v>
      </c>
    </row>
    <row r="768" s="15" customFormat="1">
      <c r="A768" s="15"/>
      <c r="B768" s="258"/>
      <c r="C768" s="259"/>
      <c r="D768" s="232" t="s">
        <v>181</v>
      </c>
      <c r="E768" s="260" t="s">
        <v>40</v>
      </c>
      <c r="F768" s="261" t="s">
        <v>184</v>
      </c>
      <c r="G768" s="259"/>
      <c r="H768" s="262">
        <v>2.7000000000000002</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181</v>
      </c>
      <c r="AU768" s="268" t="s">
        <v>87</v>
      </c>
      <c r="AV768" s="15" t="s">
        <v>175</v>
      </c>
      <c r="AW768" s="15" t="s">
        <v>38</v>
      </c>
      <c r="AX768" s="15" t="s">
        <v>85</v>
      </c>
      <c r="AY768" s="268" t="s">
        <v>167</v>
      </c>
    </row>
    <row r="769" s="2" customFormat="1" ht="16.5" customHeight="1">
      <c r="A769" s="39"/>
      <c r="B769" s="40"/>
      <c r="C769" s="269" t="s">
        <v>977</v>
      </c>
      <c r="D769" s="269" t="s">
        <v>297</v>
      </c>
      <c r="E769" s="270" t="s">
        <v>978</v>
      </c>
      <c r="F769" s="271" t="s">
        <v>979</v>
      </c>
      <c r="G769" s="272" t="s">
        <v>980</v>
      </c>
      <c r="H769" s="273">
        <v>2</v>
      </c>
      <c r="I769" s="274"/>
      <c r="J769" s="275">
        <f>ROUND(I769*H769,2)</f>
        <v>0</v>
      </c>
      <c r="K769" s="271" t="s">
        <v>174</v>
      </c>
      <c r="L769" s="276"/>
      <c r="M769" s="277" t="s">
        <v>40</v>
      </c>
      <c r="N769" s="278" t="s">
        <v>48</v>
      </c>
      <c r="O769" s="85"/>
      <c r="P769" s="228">
        <f>O769*H769</f>
        <v>0</v>
      </c>
      <c r="Q769" s="228">
        <v>0.00020000000000000001</v>
      </c>
      <c r="R769" s="228">
        <f>Q769*H769</f>
        <v>0.00040000000000000002</v>
      </c>
      <c r="S769" s="228">
        <v>0</v>
      </c>
      <c r="T769" s="229">
        <f>S769*H769</f>
        <v>0</v>
      </c>
      <c r="U769" s="39"/>
      <c r="V769" s="39"/>
      <c r="W769" s="39"/>
      <c r="X769" s="39"/>
      <c r="Y769" s="39"/>
      <c r="Z769" s="39"/>
      <c r="AA769" s="39"/>
      <c r="AB769" s="39"/>
      <c r="AC769" s="39"/>
      <c r="AD769" s="39"/>
      <c r="AE769" s="39"/>
      <c r="AR769" s="230" t="s">
        <v>407</v>
      </c>
      <c r="AT769" s="230" t="s">
        <v>297</v>
      </c>
      <c r="AU769" s="230" t="s">
        <v>87</v>
      </c>
      <c r="AY769" s="18" t="s">
        <v>167</v>
      </c>
      <c r="BE769" s="231">
        <f>IF(N769="základní",J769,0)</f>
        <v>0</v>
      </c>
      <c r="BF769" s="231">
        <f>IF(N769="snížená",J769,0)</f>
        <v>0</v>
      </c>
      <c r="BG769" s="231">
        <f>IF(N769="zákl. přenesená",J769,0)</f>
        <v>0</v>
      </c>
      <c r="BH769" s="231">
        <f>IF(N769="sníž. přenesená",J769,0)</f>
        <v>0</v>
      </c>
      <c r="BI769" s="231">
        <f>IF(N769="nulová",J769,0)</f>
        <v>0</v>
      </c>
      <c r="BJ769" s="18" t="s">
        <v>85</v>
      </c>
      <c r="BK769" s="231">
        <f>ROUND(I769*H769,2)</f>
        <v>0</v>
      </c>
      <c r="BL769" s="18" t="s">
        <v>301</v>
      </c>
      <c r="BM769" s="230" t="s">
        <v>981</v>
      </c>
    </row>
    <row r="770" s="2" customFormat="1">
      <c r="A770" s="39"/>
      <c r="B770" s="40"/>
      <c r="C770" s="41"/>
      <c r="D770" s="232" t="s">
        <v>177</v>
      </c>
      <c r="E770" s="41"/>
      <c r="F770" s="233" t="s">
        <v>979</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177</v>
      </c>
      <c r="AU770" s="18" t="s">
        <v>87</v>
      </c>
    </row>
    <row r="771" s="2" customFormat="1" ht="24" customHeight="1">
      <c r="A771" s="39"/>
      <c r="B771" s="40"/>
      <c r="C771" s="219" t="s">
        <v>982</v>
      </c>
      <c r="D771" s="219" t="s">
        <v>170</v>
      </c>
      <c r="E771" s="220" t="s">
        <v>983</v>
      </c>
      <c r="F771" s="221" t="s">
        <v>984</v>
      </c>
      <c r="G771" s="222" t="s">
        <v>291</v>
      </c>
      <c r="H771" s="223">
        <v>3</v>
      </c>
      <c r="I771" s="224"/>
      <c r="J771" s="225">
        <f>ROUND(I771*H771,2)</f>
        <v>0</v>
      </c>
      <c r="K771" s="221" t="s">
        <v>174</v>
      </c>
      <c r="L771" s="45"/>
      <c r="M771" s="226" t="s">
        <v>40</v>
      </c>
      <c r="N771" s="227" t="s">
        <v>48</v>
      </c>
      <c r="O771" s="85"/>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301</v>
      </c>
      <c r="AT771" s="230" t="s">
        <v>170</v>
      </c>
      <c r="AU771" s="230" t="s">
        <v>87</v>
      </c>
      <c r="AY771" s="18" t="s">
        <v>167</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301</v>
      </c>
      <c r="BM771" s="230" t="s">
        <v>985</v>
      </c>
    </row>
    <row r="772" s="2" customFormat="1">
      <c r="A772" s="39"/>
      <c r="B772" s="40"/>
      <c r="C772" s="41"/>
      <c r="D772" s="232" t="s">
        <v>177</v>
      </c>
      <c r="E772" s="41"/>
      <c r="F772" s="233" t="s">
        <v>986</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177</v>
      </c>
      <c r="AU772" s="18" t="s">
        <v>87</v>
      </c>
    </row>
    <row r="773" s="2" customFormat="1">
      <c r="A773" s="39"/>
      <c r="B773" s="40"/>
      <c r="C773" s="41"/>
      <c r="D773" s="232" t="s">
        <v>179</v>
      </c>
      <c r="E773" s="41"/>
      <c r="F773" s="236" t="s">
        <v>971</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179</v>
      </c>
      <c r="AU773" s="18" t="s">
        <v>87</v>
      </c>
    </row>
    <row r="774" s="2" customFormat="1" ht="24" customHeight="1">
      <c r="A774" s="39"/>
      <c r="B774" s="40"/>
      <c r="C774" s="269" t="s">
        <v>987</v>
      </c>
      <c r="D774" s="269" t="s">
        <v>297</v>
      </c>
      <c r="E774" s="270" t="s">
        <v>988</v>
      </c>
      <c r="F774" s="271" t="s">
        <v>989</v>
      </c>
      <c r="G774" s="272" t="s">
        <v>291</v>
      </c>
      <c r="H774" s="273">
        <v>3</v>
      </c>
      <c r="I774" s="274"/>
      <c r="J774" s="275">
        <f>ROUND(I774*H774,2)</f>
        <v>0</v>
      </c>
      <c r="K774" s="271" t="s">
        <v>174</v>
      </c>
      <c r="L774" s="276"/>
      <c r="M774" s="277" t="s">
        <v>40</v>
      </c>
      <c r="N774" s="278" t="s">
        <v>48</v>
      </c>
      <c r="O774" s="85"/>
      <c r="P774" s="228">
        <f>O774*H774</f>
        <v>0</v>
      </c>
      <c r="Q774" s="228">
        <v>0.0020300000000000001</v>
      </c>
      <c r="R774" s="228">
        <f>Q774*H774</f>
        <v>0.0060899999999999999</v>
      </c>
      <c r="S774" s="228">
        <v>0</v>
      </c>
      <c r="T774" s="229">
        <f>S774*H774</f>
        <v>0</v>
      </c>
      <c r="U774" s="39"/>
      <c r="V774" s="39"/>
      <c r="W774" s="39"/>
      <c r="X774" s="39"/>
      <c r="Y774" s="39"/>
      <c r="Z774" s="39"/>
      <c r="AA774" s="39"/>
      <c r="AB774" s="39"/>
      <c r="AC774" s="39"/>
      <c r="AD774" s="39"/>
      <c r="AE774" s="39"/>
      <c r="AR774" s="230" t="s">
        <v>407</v>
      </c>
      <c r="AT774" s="230" t="s">
        <v>297</v>
      </c>
      <c r="AU774" s="230" t="s">
        <v>87</v>
      </c>
      <c r="AY774" s="18" t="s">
        <v>167</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301</v>
      </c>
      <c r="BM774" s="230" t="s">
        <v>990</v>
      </c>
    </row>
    <row r="775" s="2" customFormat="1">
      <c r="A775" s="39"/>
      <c r="B775" s="40"/>
      <c r="C775" s="41"/>
      <c r="D775" s="232" t="s">
        <v>177</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177</v>
      </c>
      <c r="AU775" s="18" t="s">
        <v>87</v>
      </c>
    </row>
    <row r="776" s="2" customFormat="1" ht="36" customHeight="1">
      <c r="A776" s="39"/>
      <c r="B776" s="40"/>
      <c r="C776" s="219" t="s">
        <v>991</v>
      </c>
      <c r="D776" s="219" t="s">
        <v>170</v>
      </c>
      <c r="E776" s="220" t="s">
        <v>1344</v>
      </c>
      <c r="F776" s="221" t="s">
        <v>993</v>
      </c>
      <c r="G776" s="222" t="s">
        <v>291</v>
      </c>
      <c r="H776" s="223">
        <v>1</v>
      </c>
      <c r="I776" s="224"/>
      <c r="J776" s="225">
        <f>ROUND(I776*H776,2)</f>
        <v>0</v>
      </c>
      <c r="K776" s="221" t="s">
        <v>174</v>
      </c>
      <c r="L776" s="45"/>
      <c r="M776" s="226" t="s">
        <v>40</v>
      </c>
      <c r="N776" s="227" t="s">
        <v>48</v>
      </c>
      <c r="O776" s="85"/>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301</v>
      </c>
      <c r="AT776" s="230" t="s">
        <v>170</v>
      </c>
      <c r="AU776" s="230" t="s">
        <v>87</v>
      </c>
      <c r="AY776" s="18" t="s">
        <v>167</v>
      </c>
      <c r="BE776" s="231">
        <f>IF(N776="základní",J776,0)</f>
        <v>0</v>
      </c>
      <c r="BF776" s="231">
        <f>IF(N776="snížená",J776,0)</f>
        <v>0</v>
      </c>
      <c r="BG776" s="231">
        <f>IF(N776="zákl. přenesená",J776,0)</f>
        <v>0</v>
      </c>
      <c r="BH776" s="231">
        <f>IF(N776="sníž. přenesená",J776,0)</f>
        <v>0</v>
      </c>
      <c r="BI776" s="231">
        <f>IF(N776="nulová",J776,0)</f>
        <v>0</v>
      </c>
      <c r="BJ776" s="18" t="s">
        <v>85</v>
      </c>
      <c r="BK776" s="231">
        <f>ROUND(I776*H776,2)</f>
        <v>0</v>
      </c>
      <c r="BL776" s="18" t="s">
        <v>301</v>
      </c>
      <c r="BM776" s="230" t="s">
        <v>1345</v>
      </c>
    </row>
    <row r="777" s="2" customFormat="1">
      <c r="A777" s="39"/>
      <c r="B777" s="40"/>
      <c r="C777" s="41"/>
      <c r="D777" s="232" t="s">
        <v>177</v>
      </c>
      <c r="E777" s="41"/>
      <c r="F777" s="233" t="s">
        <v>995</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177</v>
      </c>
      <c r="AU777" s="18" t="s">
        <v>87</v>
      </c>
    </row>
    <row r="778" s="2" customFormat="1">
      <c r="A778" s="39"/>
      <c r="B778" s="40"/>
      <c r="C778" s="41"/>
      <c r="D778" s="232" t="s">
        <v>179</v>
      </c>
      <c r="E778" s="41"/>
      <c r="F778" s="236" t="s">
        <v>996</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179</v>
      </c>
      <c r="AU778" s="18" t="s">
        <v>87</v>
      </c>
    </row>
    <row r="779" s="2" customFormat="1" ht="24" customHeight="1">
      <c r="A779" s="39"/>
      <c r="B779" s="40"/>
      <c r="C779" s="219" t="s">
        <v>997</v>
      </c>
      <c r="D779" s="219" t="s">
        <v>170</v>
      </c>
      <c r="E779" s="220" t="s">
        <v>998</v>
      </c>
      <c r="F779" s="221" t="s">
        <v>999</v>
      </c>
      <c r="G779" s="222" t="s">
        <v>398</v>
      </c>
      <c r="H779" s="223">
        <v>0.24299999999999999</v>
      </c>
      <c r="I779" s="224"/>
      <c r="J779" s="225">
        <f>ROUND(I779*H779,2)</f>
        <v>0</v>
      </c>
      <c r="K779" s="221" t="s">
        <v>174</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301</v>
      </c>
      <c r="AT779" s="230" t="s">
        <v>170</v>
      </c>
      <c r="AU779" s="230" t="s">
        <v>87</v>
      </c>
      <c r="AY779" s="18" t="s">
        <v>167</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301</v>
      </c>
      <c r="BM779" s="230" t="s">
        <v>1000</v>
      </c>
    </row>
    <row r="780" s="2" customFormat="1">
      <c r="A780" s="39"/>
      <c r="B780" s="40"/>
      <c r="C780" s="41"/>
      <c r="D780" s="232" t="s">
        <v>177</v>
      </c>
      <c r="E780" s="41"/>
      <c r="F780" s="233" t="s">
        <v>1001</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177</v>
      </c>
      <c r="AU780" s="18" t="s">
        <v>87</v>
      </c>
    </row>
    <row r="781" s="2" customFormat="1">
      <c r="A781" s="39"/>
      <c r="B781" s="40"/>
      <c r="C781" s="41"/>
      <c r="D781" s="232" t="s">
        <v>179</v>
      </c>
      <c r="E781" s="41"/>
      <c r="F781" s="236" t="s">
        <v>1002</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179</v>
      </c>
      <c r="AU781" s="18" t="s">
        <v>87</v>
      </c>
    </row>
    <row r="782" s="2" customFormat="1" ht="24" customHeight="1">
      <c r="A782" s="39"/>
      <c r="B782" s="40"/>
      <c r="C782" s="219" t="s">
        <v>1003</v>
      </c>
      <c r="D782" s="219" t="s">
        <v>170</v>
      </c>
      <c r="E782" s="220" t="s">
        <v>1004</v>
      </c>
      <c r="F782" s="221" t="s">
        <v>1005</v>
      </c>
      <c r="G782" s="222" t="s">
        <v>398</v>
      </c>
      <c r="H782" s="223">
        <v>0.24299999999999999</v>
      </c>
      <c r="I782" s="224"/>
      <c r="J782" s="225">
        <f>ROUND(I782*H782,2)</f>
        <v>0</v>
      </c>
      <c r="K782" s="221" t="s">
        <v>174</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301</v>
      </c>
      <c r="AT782" s="230" t="s">
        <v>170</v>
      </c>
      <c r="AU782" s="230" t="s">
        <v>87</v>
      </c>
      <c r="AY782" s="18" t="s">
        <v>167</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301</v>
      </c>
      <c r="BM782" s="230" t="s">
        <v>1006</v>
      </c>
    </row>
    <row r="783" s="2" customFormat="1">
      <c r="A783" s="39"/>
      <c r="B783" s="40"/>
      <c r="C783" s="41"/>
      <c r="D783" s="232" t="s">
        <v>177</v>
      </c>
      <c r="E783" s="41"/>
      <c r="F783" s="233" t="s">
        <v>1007</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177</v>
      </c>
      <c r="AU783" s="18" t="s">
        <v>87</v>
      </c>
    </row>
    <row r="784" s="2" customFormat="1">
      <c r="A784" s="39"/>
      <c r="B784" s="40"/>
      <c r="C784" s="41"/>
      <c r="D784" s="232" t="s">
        <v>179</v>
      </c>
      <c r="E784" s="41"/>
      <c r="F784" s="236" t="s">
        <v>1002</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179</v>
      </c>
      <c r="AU784" s="18" t="s">
        <v>87</v>
      </c>
    </row>
    <row r="785" s="12" customFormat="1" ht="22.8" customHeight="1">
      <c r="A785" s="12"/>
      <c r="B785" s="203"/>
      <c r="C785" s="204"/>
      <c r="D785" s="205" t="s">
        <v>76</v>
      </c>
      <c r="E785" s="217" t="s">
        <v>1008</v>
      </c>
      <c r="F785" s="217" t="s">
        <v>1009</v>
      </c>
      <c r="G785" s="204"/>
      <c r="H785" s="204"/>
      <c r="I785" s="207"/>
      <c r="J785" s="218">
        <f>BK785</f>
        <v>0</v>
      </c>
      <c r="K785" s="204"/>
      <c r="L785" s="209"/>
      <c r="M785" s="210"/>
      <c r="N785" s="211"/>
      <c r="O785" s="211"/>
      <c r="P785" s="212">
        <f>SUM(P786:P792)</f>
        <v>0</v>
      </c>
      <c r="Q785" s="211"/>
      <c r="R785" s="212">
        <f>SUM(R786:R792)</f>
        <v>0.010999999999999999</v>
      </c>
      <c r="S785" s="211"/>
      <c r="T785" s="213">
        <f>SUM(T786:T792)</f>
        <v>0</v>
      </c>
      <c r="U785" s="12"/>
      <c r="V785" s="12"/>
      <c r="W785" s="12"/>
      <c r="X785" s="12"/>
      <c r="Y785" s="12"/>
      <c r="Z785" s="12"/>
      <c r="AA785" s="12"/>
      <c r="AB785" s="12"/>
      <c r="AC785" s="12"/>
      <c r="AD785" s="12"/>
      <c r="AE785" s="12"/>
      <c r="AR785" s="214" t="s">
        <v>87</v>
      </c>
      <c r="AT785" s="215" t="s">
        <v>76</v>
      </c>
      <c r="AU785" s="215" t="s">
        <v>85</v>
      </c>
      <c r="AY785" s="214" t="s">
        <v>167</v>
      </c>
      <c r="BK785" s="216">
        <f>SUM(BK786:BK792)</f>
        <v>0</v>
      </c>
    </row>
    <row r="786" s="2" customFormat="1" ht="16.5" customHeight="1">
      <c r="A786" s="39"/>
      <c r="B786" s="40"/>
      <c r="C786" s="219" t="s">
        <v>1010</v>
      </c>
      <c r="D786" s="219" t="s">
        <v>170</v>
      </c>
      <c r="E786" s="220" t="s">
        <v>1011</v>
      </c>
      <c r="F786" s="221" t="s">
        <v>1012</v>
      </c>
      <c r="G786" s="222" t="s">
        <v>291</v>
      </c>
      <c r="H786" s="223">
        <v>2</v>
      </c>
      <c r="I786" s="224"/>
      <c r="J786" s="225">
        <f>ROUND(I786*H786,2)</f>
        <v>0</v>
      </c>
      <c r="K786" s="221" t="s">
        <v>458</v>
      </c>
      <c r="L786" s="45"/>
      <c r="M786" s="226" t="s">
        <v>40</v>
      </c>
      <c r="N786" s="227" t="s">
        <v>48</v>
      </c>
      <c r="O786" s="85"/>
      <c r="P786" s="228">
        <f>O786*H786</f>
        <v>0</v>
      </c>
      <c r="Q786" s="228">
        <v>0</v>
      </c>
      <c r="R786" s="228">
        <f>Q786*H786</f>
        <v>0</v>
      </c>
      <c r="S786" s="228">
        <v>0</v>
      </c>
      <c r="T786" s="229">
        <f>S786*H786</f>
        <v>0</v>
      </c>
      <c r="U786" s="39"/>
      <c r="V786" s="39"/>
      <c r="W786" s="39"/>
      <c r="X786" s="39"/>
      <c r="Y786" s="39"/>
      <c r="Z786" s="39"/>
      <c r="AA786" s="39"/>
      <c r="AB786" s="39"/>
      <c r="AC786" s="39"/>
      <c r="AD786" s="39"/>
      <c r="AE786" s="39"/>
      <c r="AR786" s="230" t="s">
        <v>301</v>
      </c>
      <c r="AT786" s="230" t="s">
        <v>170</v>
      </c>
      <c r="AU786" s="230" t="s">
        <v>87</v>
      </c>
      <c r="AY786" s="18" t="s">
        <v>167</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301</v>
      </c>
      <c r="BM786" s="230" t="s">
        <v>1381</v>
      </c>
    </row>
    <row r="787" s="2" customFormat="1">
      <c r="A787" s="39"/>
      <c r="B787" s="40"/>
      <c r="C787" s="41"/>
      <c r="D787" s="232" t="s">
        <v>177</v>
      </c>
      <c r="E787" s="41"/>
      <c r="F787" s="233" t="s">
        <v>1012</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177</v>
      </c>
      <c r="AU787" s="18" t="s">
        <v>87</v>
      </c>
    </row>
    <row r="788" s="2" customFormat="1" ht="16.5" customHeight="1">
      <c r="A788" s="39"/>
      <c r="B788" s="40"/>
      <c r="C788" s="269" t="s">
        <v>1014</v>
      </c>
      <c r="D788" s="269" t="s">
        <v>297</v>
      </c>
      <c r="E788" s="270" t="s">
        <v>1015</v>
      </c>
      <c r="F788" s="271" t="s">
        <v>1016</v>
      </c>
      <c r="G788" s="272" t="s">
        <v>291</v>
      </c>
      <c r="H788" s="273">
        <v>2</v>
      </c>
      <c r="I788" s="274"/>
      <c r="J788" s="275">
        <f>ROUND(I788*H788,2)</f>
        <v>0</v>
      </c>
      <c r="K788" s="271" t="s">
        <v>458</v>
      </c>
      <c r="L788" s="276"/>
      <c r="M788" s="277" t="s">
        <v>40</v>
      </c>
      <c r="N788" s="278" t="s">
        <v>48</v>
      </c>
      <c r="O788" s="85"/>
      <c r="P788" s="228">
        <f>O788*H788</f>
        <v>0</v>
      </c>
      <c r="Q788" s="228">
        <v>0.0054999999999999997</v>
      </c>
      <c r="R788" s="228">
        <f>Q788*H788</f>
        <v>0.010999999999999999</v>
      </c>
      <c r="S788" s="228">
        <v>0</v>
      </c>
      <c r="T788" s="229">
        <f>S788*H788</f>
        <v>0</v>
      </c>
      <c r="U788" s="39"/>
      <c r="V788" s="39"/>
      <c r="W788" s="39"/>
      <c r="X788" s="39"/>
      <c r="Y788" s="39"/>
      <c r="Z788" s="39"/>
      <c r="AA788" s="39"/>
      <c r="AB788" s="39"/>
      <c r="AC788" s="39"/>
      <c r="AD788" s="39"/>
      <c r="AE788" s="39"/>
      <c r="AR788" s="230" t="s">
        <v>407</v>
      </c>
      <c r="AT788" s="230" t="s">
        <v>297</v>
      </c>
      <c r="AU788" s="230" t="s">
        <v>87</v>
      </c>
      <c r="AY788" s="18" t="s">
        <v>167</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301</v>
      </c>
      <c r="BM788" s="230" t="s">
        <v>1382</v>
      </c>
    </row>
    <row r="789" s="2" customFormat="1">
      <c r="A789" s="39"/>
      <c r="B789" s="40"/>
      <c r="C789" s="41"/>
      <c r="D789" s="232" t="s">
        <v>177</v>
      </c>
      <c r="E789" s="41"/>
      <c r="F789" s="233" t="s">
        <v>1016</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177</v>
      </c>
      <c r="AU789" s="18" t="s">
        <v>87</v>
      </c>
    </row>
    <row r="790" s="2" customFormat="1" ht="24" customHeight="1">
      <c r="A790" s="39"/>
      <c r="B790" s="40"/>
      <c r="C790" s="219" t="s">
        <v>1018</v>
      </c>
      <c r="D790" s="219" t="s">
        <v>170</v>
      </c>
      <c r="E790" s="220" t="s">
        <v>1019</v>
      </c>
      <c r="F790" s="221" t="s">
        <v>1020</v>
      </c>
      <c r="G790" s="222" t="s">
        <v>398</v>
      </c>
      <c r="H790" s="223">
        <v>0.010999999999999999</v>
      </c>
      <c r="I790" s="224"/>
      <c r="J790" s="225">
        <f>ROUND(I790*H790,2)</f>
        <v>0</v>
      </c>
      <c r="K790" s="221" t="s">
        <v>458</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301</v>
      </c>
      <c r="AT790" s="230" t="s">
        <v>170</v>
      </c>
      <c r="AU790" s="230" t="s">
        <v>87</v>
      </c>
      <c r="AY790" s="18" t="s">
        <v>167</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301</v>
      </c>
      <c r="BM790" s="230" t="s">
        <v>1383</v>
      </c>
    </row>
    <row r="791" s="2" customFormat="1">
      <c r="A791" s="39"/>
      <c r="B791" s="40"/>
      <c r="C791" s="41"/>
      <c r="D791" s="232" t="s">
        <v>177</v>
      </c>
      <c r="E791" s="41"/>
      <c r="F791" s="233" t="s">
        <v>1022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177</v>
      </c>
      <c r="AU791" s="18" t="s">
        <v>87</v>
      </c>
    </row>
    <row r="792" s="2" customFormat="1">
      <c r="A792" s="39"/>
      <c r="B792" s="40"/>
      <c r="C792" s="41"/>
      <c r="D792" s="232" t="s">
        <v>179</v>
      </c>
      <c r="E792" s="41"/>
      <c r="F792" s="236" t="s">
        <v>1023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179</v>
      </c>
      <c r="AU792" s="18" t="s">
        <v>87</v>
      </c>
    </row>
    <row r="793" s="12" customFormat="1" ht="22.8" customHeight="1">
      <c r="A793" s="12"/>
      <c r="B793" s="203"/>
      <c r="C793" s="204"/>
      <c r="D793" s="205" t="s">
        <v>76</v>
      </c>
      <c r="E793" s="217" t="s">
        <v>1024</v>
      </c>
      <c r="F793" s="217" t="s">
        <v>1025</v>
      </c>
      <c r="G793" s="204"/>
      <c r="H793" s="204"/>
      <c r="I793" s="207"/>
      <c r="J793" s="218">
        <f>BK793</f>
        <v>0</v>
      </c>
      <c r="K793" s="204"/>
      <c r="L793" s="209"/>
      <c r="M793" s="210"/>
      <c r="N793" s="211"/>
      <c r="O793" s="211"/>
      <c r="P793" s="212">
        <f>SUM(P794:P869)</f>
        <v>0</v>
      </c>
      <c r="Q793" s="211"/>
      <c r="R793" s="212">
        <f>SUM(R794:R869)</f>
        <v>0.68895000000000006</v>
      </c>
      <c r="S793" s="211"/>
      <c r="T793" s="213">
        <f>SUM(T794:T869)</f>
        <v>0</v>
      </c>
      <c r="U793" s="12"/>
      <c r="V793" s="12"/>
      <c r="W793" s="12"/>
      <c r="X793" s="12"/>
      <c r="Y793" s="12"/>
      <c r="Z793" s="12"/>
      <c r="AA793" s="12"/>
      <c r="AB793" s="12"/>
      <c r="AC793" s="12"/>
      <c r="AD793" s="12"/>
      <c r="AE793" s="12"/>
      <c r="AR793" s="214" t="s">
        <v>87</v>
      </c>
      <c r="AT793" s="215" t="s">
        <v>76</v>
      </c>
      <c r="AU793" s="215" t="s">
        <v>85</v>
      </c>
      <c r="AY793" s="214" t="s">
        <v>167</v>
      </c>
      <c r="BK793" s="216">
        <f>SUM(BK794:BK869)</f>
        <v>0</v>
      </c>
    </row>
    <row r="794" s="2" customFormat="1" ht="16.5" customHeight="1">
      <c r="A794" s="39"/>
      <c r="B794" s="40"/>
      <c r="C794" s="219" t="s">
        <v>1026</v>
      </c>
      <c r="D794" s="219" t="s">
        <v>170</v>
      </c>
      <c r="E794" s="220" t="s">
        <v>1027</v>
      </c>
      <c r="F794" s="221" t="s">
        <v>1028</v>
      </c>
      <c r="G794" s="222" t="s">
        <v>173</v>
      </c>
      <c r="H794" s="223">
        <v>13.560000000000001</v>
      </c>
      <c r="I794" s="224"/>
      <c r="J794" s="225">
        <f>ROUND(I794*H794,2)</f>
        <v>0</v>
      </c>
      <c r="K794" s="221" t="s">
        <v>174</v>
      </c>
      <c r="L794" s="45"/>
      <c r="M794" s="226" t="s">
        <v>40</v>
      </c>
      <c r="N794" s="227" t="s">
        <v>48</v>
      </c>
      <c r="O794" s="85"/>
      <c r="P794" s="228">
        <f>O794*H794</f>
        <v>0</v>
      </c>
      <c r="Q794" s="228">
        <v>0.012</v>
      </c>
      <c r="R794" s="228">
        <f>Q794*H794</f>
        <v>0.16272</v>
      </c>
      <c r="S794" s="228">
        <v>0</v>
      </c>
      <c r="T794" s="229">
        <f>S794*H794</f>
        <v>0</v>
      </c>
      <c r="U794" s="39"/>
      <c r="V794" s="39"/>
      <c r="W794" s="39"/>
      <c r="X794" s="39"/>
      <c r="Y794" s="39"/>
      <c r="Z794" s="39"/>
      <c r="AA794" s="39"/>
      <c r="AB794" s="39"/>
      <c r="AC794" s="39"/>
      <c r="AD794" s="39"/>
      <c r="AE794" s="39"/>
      <c r="AR794" s="230" t="s">
        <v>301</v>
      </c>
      <c r="AT794" s="230" t="s">
        <v>170</v>
      </c>
      <c r="AU794" s="230" t="s">
        <v>87</v>
      </c>
      <c r="AY794" s="18" t="s">
        <v>167</v>
      </c>
      <c r="BE794" s="231">
        <f>IF(N794="základní",J794,0)</f>
        <v>0</v>
      </c>
      <c r="BF794" s="231">
        <f>IF(N794="snížená",J794,0)</f>
        <v>0</v>
      </c>
      <c r="BG794" s="231">
        <f>IF(N794="zákl. přenesená",J794,0)</f>
        <v>0</v>
      </c>
      <c r="BH794" s="231">
        <f>IF(N794="sníž. přenesená",J794,0)</f>
        <v>0</v>
      </c>
      <c r="BI794" s="231">
        <f>IF(N794="nulová",J794,0)</f>
        <v>0</v>
      </c>
      <c r="BJ794" s="18" t="s">
        <v>85</v>
      </c>
      <c r="BK794" s="231">
        <f>ROUND(I794*H794,2)</f>
        <v>0</v>
      </c>
      <c r="BL794" s="18" t="s">
        <v>301</v>
      </c>
      <c r="BM794" s="230" t="s">
        <v>1029</v>
      </c>
    </row>
    <row r="795" s="2" customFormat="1">
      <c r="A795" s="39"/>
      <c r="B795" s="40"/>
      <c r="C795" s="41"/>
      <c r="D795" s="232" t="s">
        <v>177</v>
      </c>
      <c r="E795" s="41"/>
      <c r="F795" s="233" t="s">
        <v>1030</v>
      </c>
      <c r="G795" s="41"/>
      <c r="H795" s="41"/>
      <c r="I795" s="137"/>
      <c r="J795" s="41"/>
      <c r="K795" s="41"/>
      <c r="L795" s="45"/>
      <c r="M795" s="234"/>
      <c r="N795" s="235"/>
      <c r="O795" s="85"/>
      <c r="P795" s="85"/>
      <c r="Q795" s="85"/>
      <c r="R795" s="85"/>
      <c r="S795" s="85"/>
      <c r="T795" s="86"/>
      <c r="U795" s="39"/>
      <c r="V795" s="39"/>
      <c r="W795" s="39"/>
      <c r="X795" s="39"/>
      <c r="Y795" s="39"/>
      <c r="Z795" s="39"/>
      <c r="AA795" s="39"/>
      <c r="AB795" s="39"/>
      <c r="AC795" s="39"/>
      <c r="AD795" s="39"/>
      <c r="AE795" s="39"/>
      <c r="AT795" s="18" t="s">
        <v>177</v>
      </c>
      <c r="AU795" s="18" t="s">
        <v>87</v>
      </c>
    </row>
    <row r="796" s="2" customFormat="1">
      <c r="A796" s="39"/>
      <c r="B796" s="40"/>
      <c r="C796" s="41"/>
      <c r="D796" s="232" t="s">
        <v>179</v>
      </c>
      <c r="E796" s="41"/>
      <c r="F796" s="236" t="s">
        <v>1031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179</v>
      </c>
      <c r="AU796" s="18" t="s">
        <v>87</v>
      </c>
    </row>
    <row r="797" s="13" customFormat="1">
      <c r="A797" s="13"/>
      <c r="B797" s="237"/>
      <c r="C797" s="238"/>
      <c r="D797" s="232" t="s">
        <v>181</v>
      </c>
      <c r="E797" s="239" t="s">
        <v>40</v>
      </c>
      <c r="F797" s="240" t="s">
        <v>203</v>
      </c>
      <c r="G797" s="238"/>
      <c r="H797" s="239" t="s">
        <v>40</v>
      </c>
      <c r="I797" s="241"/>
      <c r="J797" s="238"/>
      <c r="K797" s="238"/>
      <c r="L797" s="242"/>
      <c r="M797" s="243"/>
      <c r="N797" s="244"/>
      <c r="O797" s="244"/>
      <c r="P797" s="244"/>
      <c r="Q797" s="244"/>
      <c r="R797" s="244"/>
      <c r="S797" s="244"/>
      <c r="T797" s="245"/>
      <c r="U797" s="13"/>
      <c r="V797" s="13"/>
      <c r="W797" s="13"/>
      <c r="X797" s="13"/>
      <c r="Y797" s="13"/>
      <c r="Z797" s="13"/>
      <c r="AA797" s="13"/>
      <c r="AB797" s="13"/>
      <c r="AC797" s="13"/>
      <c r="AD797" s="13"/>
      <c r="AE797" s="13"/>
      <c r="AT797" s="246" t="s">
        <v>181</v>
      </c>
      <c r="AU797" s="246" t="s">
        <v>87</v>
      </c>
      <c r="AV797" s="13" t="s">
        <v>85</v>
      </c>
      <c r="AW797" s="13" t="s">
        <v>38</v>
      </c>
      <c r="AX797" s="13" t="s">
        <v>77</v>
      </c>
      <c r="AY797" s="246" t="s">
        <v>167</v>
      </c>
    </row>
    <row r="798" s="14" customFormat="1">
      <c r="A798" s="14"/>
      <c r="B798" s="247"/>
      <c r="C798" s="248"/>
      <c r="D798" s="232" t="s">
        <v>181</v>
      </c>
      <c r="E798" s="249" t="s">
        <v>40</v>
      </c>
      <c r="F798" s="250" t="s">
        <v>1363</v>
      </c>
      <c r="G798" s="248"/>
      <c r="H798" s="251">
        <v>2.7999999999999998</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181</v>
      </c>
      <c r="AU798" s="257" t="s">
        <v>87</v>
      </c>
      <c r="AV798" s="14" t="s">
        <v>87</v>
      </c>
      <c r="AW798" s="14" t="s">
        <v>38</v>
      </c>
      <c r="AX798" s="14" t="s">
        <v>77</v>
      </c>
      <c r="AY798" s="257" t="s">
        <v>167</v>
      </c>
    </row>
    <row r="799" s="13" customFormat="1">
      <c r="A799" s="13"/>
      <c r="B799" s="237"/>
      <c r="C799" s="238"/>
      <c r="D799" s="232" t="s">
        <v>181</v>
      </c>
      <c r="E799" s="239" t="s">
        <v>40</v>
      </c>
      <c r="F799" s="240" t="s">
        <v>206</v>
      </c>
      <c r="G799" s="238"/>
      <c r="H799" s="239" t="s">
        <v>40</v>
      </c>
      <c r="I799" s="241"/>
      <c r="J799" s="238"/>
      <c r="K799" s="238"/>
      <c r="L799" s="242"/>
      <c r="M799" s="243"/>
      <c r="N799" s="244"/>
      <c r="O799" s="244"/>
      <c r="P799" s="244"/>
      <c r="Q799" s="244"/>
      <c r="R799" s="244"/>
      <c r="S799" s="244"/>
      <c r="T799" s="245"/>
      <c r="U799" s="13"/>
      <c r="V799" s="13"/>
      <c r="W799" s="13"/>
      <c r="X799" s="13"/>
      <c r="Y799" s="13"/>
      <c r="Z799" s="13"/>
      <c r="AA799" s="13"/>
      <c r="AB799" s="13"/>
      <c r="AC799" s="13"/>
      <c r="AD799" s="13"/>
      <c r="AE799" s="13"/>
      <c r="AT799" s="246" t="s">
        <v>181</v>
      </c>
      <c r="AU799" s="246" t="s">
        <v>87</v>
      </c>
      <c r="AV799" s="13" t="s">
        <v>85</v>
      </c>
      <c r="AW799" s="13" t="s">
        <v>38</v>
      </c>
      <c r="AX799" s="13" t="s">
        <v>77</v>
      </c>
      <c r="AY799" s="246" t="s">
        <v>167</v>
      </c>
    </row>
    <row r="800" s="14" customFormat="1">
      <c r="A800" s="14"/>
      <c r="B800" s="247"/>
      <c r="C800" s="248"/>
      <c r="D800" s="232" t="s">
        <v>181</v>
      </c>
      <c r="E800" s="249" t="s">
        <v>40</v>
      </c>
      <c r="F800" s="250" t="s">
        <v>1317</v>
      </c>
      <c r="G800" s="248"/>
      <c r="H800" s="251">
        <v>2.25</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181</v>
      </c>
      <c r="AU800" s="257" t="s">
        <v>87</v>
      </c>
      <c r="AV800" s="14" t="s">
        <v>87</v>
      </c>
      <c r="AW800" s="14" t="s">
        <v>38</v>
      </c>
      <c r="AX800" s="14" t="s">
        <v>77</v>
      </c>
      <c r="AY800" s="257" t="s">
        <v>167</v>
      </c>
    </row>
    <row r="801" s="13" customFormat="1">
      <c r="A801" s="13"/>
      <c r="B801" s="237"/>
      <c r="C801" s="238"/>
      <c r="D801" s="232" t="s">
        <v>181</v>
      </c>
      <c r="E801" s="239" t="s">
        <v>40</v>
      </c>
      <c r="F801" s="240" t="s">
        <v>210</v>
      </c>
      <c r="G801" s="238"/>
      <c r="H801" s="239" t="s">
        <v>40</v>
      </c>
      <c r="I801" s="241"/>
      <c r="J801" s="238"/>
      <c r="K801" s="238"/>
      <c r="L801" s="242"/>
      <c r="M801" s="243"/>
      <c r="N801" s="244"/>
      <c r="O801" s="244"/>
      <c r="P801" s="244"/>
      <c r="Q801" s="244"/>
      <c r="R801" s="244"/>
      <c r="S801" s="244"/>
      <c r="T801" s="245"/>
      <c r="U801" s="13"/>
      <c r="V801" s="13"/>
      <c r="W801" s="13"/>
      <c r="X801" s="13"/>
      <c r="Y801" s="13"/>
      <c r="Z801" s="13"/>
      <c r="AA801" s="13"/>
      <c r="AB801" s="13"/>
      <c r="AC801" s="13"/>
      <c r="AD801" s="13"/>
      <c r="AE801" s="13"/>
      <c r="AT801" s="246" t="s">
        <v>181</v>
      </c>
      <c r="AU801" s="246" t="s">
        <v>87</v>
      </c>
      <c r="AV801" s="13" t="s">
        <v>85</v>
      </c>
      <c r="AW801" s="13" t="s">
        <v>38</v>
      </c>
      <c r="AX801" s="13" t="s">
        <v>77</v>
      </c>
      <c r="AY801" s="246" t="s">
        <v>167</v>
      </c>
    </row>
    <row r="802" s="14" customFormat="1">
      <c r="A802" s="14"/>
      <c r="B802" s="247"/>
      <c r="C802" s="248"/>
      <c r="D802" s="232" t="s">
        <v>181</v>
      </c>
      <c r="E802" s="249" t="s">
        <v>40</v>
      </c>
      <c r="F802" s="250" t="s">
        <v>1160</v>
      </c>
      <c r="G802" s="248"/>
      <c r="H802" s="251">
        <v>8.5099999999999998</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181</v>
      </c>
      <c r="AU802" s="257" t="s">
        <v>87</v>
      </c>
      <c r="AV802" s="14" t="s">
        <v>87</v>
      </c>
      <c r="AW802" s="14" t="s">
        <v>38</v>
      </c>
      <c r="AX802" s="14" t="s">
        <v>77</v>
      </c>
      <c r="AY802" s="257" t="s">
        <v>167</v>
      </c>
    </row>
    <row r="803" s="15" customFormat="1">
      <c r="A803" s="15"/>
      <c r="B803" s="258"/>
      <c r="C803" s="259"/>
      <c r="D803" s="232" t="s">
        <v>181</v>
      </c>
      <c r="E803" s="260" t="s">
        <v>40</v>
      </c>
      <c r="F803" s="261" t="s">
        <v>184</v>
      </c>
      <c r="G803" s="259"/>
      <c r="H803" s="262">
        <v>13.560000000000001</v>
      </c>
      <c r="I803" s="263"/>
      <c r="J803" s="259"/>
      <c r="K803" s="259"/>
      <c r="L803" s="264"/>
      <c r="M803" s="265"/>
      <c r="N803" s="266"/>
      <c r="O803" s="266"/>
      <c r="P803" s="266"/>
      <c r="Q803" s="266"/>
      <c r="R803" s="266"/>
      <c r="S803" s="266"/>
      <c r="T803" s="267"/>
      <c r="U803" s="15"/>
      <c r="V803" s="15"/>
      <c r="W803" s="15"/>
      <c r="X803" s="15"/>
      <c r="Y803" s="15"/>
      <c r="Z803" s="15"/>
      <c r="AA803" s="15"/>
      <c r="AB803" s="15"/>
      <c r="AC803" s="15"/>
      <c r="AD803" s="15"/>
      <c r="AE803" s="15"/>
      <c r="AT803" s="268" t="s">
        <v>181</v>
      </c>
      <c r="AU803" s="268" t="s">
        <v>87</v>
      </c>
      <c r="AV803" s="15" t="s">
        <v>175</v>
      </c>
      <c r="AW803" s="15" t="s">
        <v>38</v>
      </c>
      <c r="AX803" s="15" t="s">
        <v>85</v>
      </c>
      <c r="AY803" s="268" t="s">
        <v>167</v>
      </c>
    </row>
    <row r="804" s="2" customFormat="1" ht="24" customHeight="1">
      <c r="A804" s="39"/>
      <c r="B804" s="40"/>
      <c r="C804" s="219" t="s">
        <v>1032</v>
      </c>
      <c r="D804" s="219" t="s">
        <v>170</v>
      </c>
      <c r="E804" s="220" t="s">
        <v>1033</v>
      </c>
      <c r="F804" s="221" t="s">
        <v>1034</v>
      </c>
      <c r="G804" s="222" t="s">
        <v>173</v>
      </c>
      <c r="H804" s="223">
        <v>13.560000000000001</v>
      </c>
      <c r="I804" s="224"/>
      <c r="J804" s="225">
        <f>ROUND(I804*H804,2)</f>
        <v>0</v>
      </c>
      <c r="K804" s="221" t="s">
        <v>174</v>
      </c>
      <c r="L804" s="45"/>
      <c r="M804" s="226" t="s">
        <v>40</v>
      </c>
      <c r="N804" s="227" t="s">
        <v>48</v>
      </c>
      <c r="O804" s="85"/>
      <c r="P804" s="228">
        <f>O804*H804</f>
        <v>0</v>
      </c>
      <c r="Q804" s="228">
        <v>0.0054000000000000003</v>
      </c>
      <c r="R804" s="228">
        <f>Q804*H804</f>
        <v>0.073224000000000011</v>
      </c>
      <c r="S804" s="228">
        <v>0</v>
      </c>
      <c r="T804" s="229">
        <f>S804*H804</f>
        <v>0</v>
      </c>
      <c r="U804" s="39"/>
      <c r="V804" s="39"/>
      <c r="W804" s="39"/>
      <c r="X804" s="39"/>
      <c r="Y804" s="39"/>
      <c r="Z804" s="39"/>
      <c r="AA804" s="39"/>
      <c r="AB804" s="39"/>
      <c r="AC804" s="39"/>
      <c r="AD804" s="39"/>
      <c r="AE804" s="39"/>
      <c r="AR804" s="230" t="s">
        <v>301</v>
      </c>
      <c r="AT804" s="230" t="s">
        <v>170</v>
      </c>
      <c r="AU804" s="230" t="s">
        <v>87</v>
      </c>
      <c r="AY804" s="18" t="s">
        <v>167</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301</v>
      </c>
      <c r="BM804" s="230" t="s">
        <v>1035</v>
      </c>
    </row>
    <row r="805" s="2" customFormat="1">
      <c r="A805" s="39"/>
      <c r="B805" s="40"/>
      <c r="C805" s="41"/>
      <c r="D805" s="232" t="s">
        <v>177</v>
      </c>
      <c r="E805" s="41"/>
      <c r="F805" s="233" t="s">
        <v>1036</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177</v>
      </c>
      <c r="AU805" s="18" t="s">
        <v>87</v>
      </c>
    </row>
    <row r="806" s="2" customFormat="1">
      <c r="A806" s="39"/>
      <c r="B806" s="40"/>
      <c r="C806" s="41"/>
      <c r="D806" s="232" t="s">
        <v>179</v>
      </c>
      <c r="E806" s="41"/>
      <c r="F806" s="236" t="s">
        <v>1037</v>
      </c>
      <c r="G806" s="41"/>
      <c r="H806" s="41"/>
      <c r="I806" s="137"/>
      <c r="J806" s="41"/>
      <c r="K806" s="41"/>
      <c r="L806" s="45"/>
      <c r="M806" s="234"/>
      <c r="N806" s="235"/>
      <c r="O806" s="85"/>
      <c r="P806" s="85"/>
      <c r="Q806" s="85"/>
      <c r="R806" s="85"/>
      <c r="S806" s="85"/>
      <c r="T806" s="86"/>
      <c r="U806" s="39"/>
      <c r="V806" s="39"/>
      <c r="W806" s="39"/>
      <c r="X806" s="39"/>
      <c r="Y806" s="39"/>
      <c r="Z806" s="39"/>
      <c r="AA806" s="39"/>
      <c r="AB806" s="39"/>
      <c r="AC806" s="39"/>
      <c r="AD806" s="39"/>
      <c r="AE806" s="39"/>
      <c r="AT806" s="18" t="s">
        <v>179</v>
      </c>
      <c r="AU806" s="18" t="s">
        <v>87</v>
      </c>
    </row>
    <row r="807" s="13" customFormat="1">
      <c r="A807" s="13"/>
      <c r="B807" s="237"/>
      <c r="C807" s="238"/>
      <c r="D807" s="232" t="s">
        <v>181</v>
      </c>
      <c r="E807" s="239" t="s">
        <v>40</v>
      </c>
      <c r="F807" s="240" t="s">
        <v>203</v>
      </c>
      <c r="G807" s="238"/>
      <c r="H807" s="239" t="s">
        <v>40</v>
      </c>
      <c r="I807" s="241"/>
      <c r="J807" s="238"/>
      <c r="K807" s="238"/>
      <c r="L807" s="242"/>
      <c r="M807" s="243"/>
      <c r="N807" s="244"/>
      <c r="O807" s="244"/>
      <c r="P807" s="244"/>
      <c r="Q807" s="244"/>
      <c r="R807" s="244"/>
      <c r="S807" s="244"/>
      <c r="T807" s="245"/>
      <c r="U807" s="13"/>
      <c r="V807" s="13"/>
      <c r="W807" s="13"/>
      <c r="X807" s="13"/>
      <c r="Y807" s="13"/>
      <c r="Z807" s="13"/>
      <c r="AA807" s="13"/>
      <c r="AB807" s="13"/>
      <c r="AC807" s="13"/>
      <c r="AD807" s="13"/>
      <c r="AE807" s="13"/>
      <c r="AT807" s="246" t="s">
        <v>181</v>
      </c>
      <c r="AU807" s="246" t="s">
        <v>87</v>
      </c>
      <c r="AV807" s="13" t="s">
        <v>85</v>
      </c>
      <c r="AW807" s="13" t="s">
        <v>38</v>
      </c>
      <c r="AX807" s="13" t="s">
        <v>77</v>
      </c>
      <c r="AY807" s="246" t="s">
        <v>167</v>
      </c>
    </row>
    <row r="808" s="14" customFormat="1">
      <c r="A808" s="14"/>
      <c r="B808" s="247"/>
      <c r="C808" s="248"/>
      <c r="D808" s="232" t="s">
        <v>181</v>
      </c>
      <c r="E808" s="249" t="s">
        <v>40</v>
      </c>
      <c r="F808" s="250" t="s">
        <v>1363</v>
      </c>
      <c r="G808" s="248"/>
      <c r="H808" s="251">
        <v>2.7999999999999998</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181</v>
      </c>
      <c r="AU808" s="257" t="s">
        <v>87</v>
      </c>
      <c r="AV808" s="14" t="s">
        <v>87</v>
      </c>
      <c r="AW808" s="14" t="s">
        <v>38</v>
      </c>
      <c r="AX808" s="14" t="s">
        <v>77</v>
      </c>
      <c r="AY808" s="257" t="s">
        <v>167</v>
      </c>
    </row>
    <row r="809" s="13" customFormat="1">
      <c r="A809" s="13"/>
      <c r="B809" s="237"/>
      <c r="C809" s="238"/>
      <c r="D809" s="232" t="s">
        <v>181</v>
      </c>
      <c r="E809" s="239" t="s">
        <v>40</v>
      </c>
      <c r="F809" s="240" t="s">
        <v>206</v>
      </c>
      <c r="G809" s="238"/>
      <c r="H809" s="239" t="s">
        <v>40</v>
      </c>
      <c r="I809" s="241"/>
      <c r="J809" s="238"/>
      <c r="K809" s="238"/>
      <c r="L809" s="242"/>
      <c r="M809" s="243"/>
      <c r="N809" s="244"/>
      <c r="O809" s="244"/>
      <c r="P809" s="244"/>
      <c r="Q809" s="244"/>
      <c r="R809" s="244"/>
      <c r="S809" s="244"/>
      <c r="T809" s="245"/>
      <c r="U809" s="13"/>
      <c r="V809" s="13"/>
      <c r="W809" s="13"/>
      <c r="X809" s="13"/>
      <c r="Y809" s="13"/>
      <c r="Z809" s="13"/>
      <c r="AA809" s="13"/>
      <c r="AB809" s="13"/>
      <c r="AC809" s="13"/>
      <c r="AD809" s="13"/>
      <c r="AE809" s="13"/>
      <c r="AT809" s="246" t="s">
        <v>181</v>
      </c>
      <c r="AU809" s="246" t="s">
        <v>87</v>
      </c>
      <c r="AV809" s="13" t="s">
        <v>85</v>
      </c>
      <c r="AW809" s="13" t="s">
        <v>38</v>
      </c>
      <c r="AX809" s="13" t="s">
        <v>77</v>
      </c>
      <c r="AY809" s="246" t="s">
        <v>167</v>
      </c>
    </row>
    <row r="810" s="14" customFormat="1">
      <c r="A810" s="14"/>
      <c r="B810" s="247"/>
      <c r="C810" s="248"/>
      <c r="D810" s="232" t="s">
        <v>181</v>
      </c>
      <c r="E810" s="249" t="s">
        <v>40</v>
      </c>
      <c r="F810" s="250" t="s">
        <v>1317</v>
      </c>
      <c r="G810" s="248"/>
      <c r="H810" s="251">
        <v>2.25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181</v>
      </c>
      <c r="AU810" s="257" t="s">
        <v>87</v>
      </c>
      <c r="AV810" s="14" t="s">
        <v>87</v>
      </c>
      <c r="AW810" s="14" t="s">
        <v>38</v>
      </c>
      <c r="AX810" s="14" t="s">
        <v>77</v>
      </c>
      <c r="AY810" s="257" t="s">
        <v>167</v>
      </c>
    </row>
    <row r="811" s="13" customFormat="1">
      <c r="A811" s="13"/>
      <c r="B811" s="237"/>
      <c r="C811" s="238"/>
      <c r="D811" s="232" t="s">
        <v>181</v>
      </c>
      <c r="E811" s="239" t="s">
        <v>40</v>
      </c>
      <c r="F811" s="240" t="s">
        <v>210</v>
      </c>
      <c r="G811" s="238"/>
      <c r="H811" s="239" t="s">
        <v>40</v>
      </c>
      <c r="I811" s="241"/>
      <c r="J811" s="238"/>
      <c r="K811" s="238"/>
      <c r="L811" s="242"/>
      <c r="M811" s="243"/>
      <c r="N811" s="244"/>
      <c r="O811" s="244"/>
      <c r="P811" s="244"/>
      <c r="Q811" s="244"/>
      <c r="R811" s="244"/>
      <c r="S811" s="244"/>
      <c r="T811" s="245"/>
      <c r="U811" s="13"/>
      <c r="V811" s="13"/>
      <c r="W811" s="13"/>
      <c r="X811" s="13"/>
      <c r="Y811" s="13"/>
      <c r="Z811" s="13"/>
      <c r="AA811" s="13"/>
      <c r="AB811" s="13"/>
      <c r="AC811" s="13"/>
      <c r="AD811" s="13"/>
      <c r="AE811" s="13"/>
      <c r="AT811" s="246" t="s">
        <v>181</v>
      </c>
      <c r="AU811" s="246" t="s">
        <v>87</v>
      </c>
      <c r="AV811" s="13" t="s">
        <v>85</v>
      </c>
      <c r="AW811" s="13" t="s">
        <v>38</v>
      </c>
      <c r="AX811" s="13" t="s">
        <v>77</v>
      </c>
      <c r="AY811" s="246" t="s">
        <v>167</v>
      </c>
    </row>
    <row r="812" s="14" customFormat="1">
      <c r="A812" s="14"/>
      <c r="B812" s="247"/>
      <c r="C812" s="248"/>
      <c r="D812" s="232" t="s">
        <v>181</v>
      </c>
      <c r="E812" s="249" t="s">
        <v>40</v>
      </c>
      <c r="F812" s="250" t="s">
        <v>1160</v>
      </c>
      <c r="G812" s="248"/>
      <c r="H812" s="251">
        <v>8.5099999999999998</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181</v>
      </c>
      <c r="AU812" s="257" t="s">
        <v>87</v>
      </c>
      <c r="AV812" s="14" t="s">
        <v>87</v>
      </c>
      <c r="AW812" s="14" t="s">
        <v>38</v>
      </c>
      <c r="AX812" s="14" t="s">
        <v>77</v>
      </c>
      <c r="AY812" s="257" t="s">
        <v>167</v>
      </c>
    </row>
    <row r="813" s="15" customFormat="1">
      <c r="A813" s="15"/>
      <c r="B813" s="258"/>
      <c r="C813" s="259"/>
      <c r="D813" s="232" t="s">
        <v>181</v>
      </c>
      <c r="E813" s="260" t="s">
        <v>40</v>
      </c>
      <c r="F813" s="261" t="s">
        <v>184</v>
      </c>
      <c r="G813" s="259"/>
      <c r="H813" s="262">
        <v>13.560000000000001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181</v>
      </c>
      <c r="AU813" s="268" t="s">
        <v>87</v>
      </c>
      <c r="AV813" s="15" t="s">
        <v>175</v>
      </c>
      <c r="AW813" s="15" t="s">
        <v>38</v>
      </c>
      <c r="AX813" s="15" t="s">
        <v>85</v>
      </c>
      <c r="AY813" s="268" t="s">
        <v>167</v>
      </c>
    </row>
    <row r="814" s="2" customFormat="1" ht="24" customHeight="1">
      <c r="A814" s="39"/>
      <c r="B814" s="40"/>
      <c r="C814" s="269" t="s">
        <v>1038</v>
      </c>
      <c r="D814" s="269" t="s">
        <v>297</v>
      </c>
      <c r="E814" s="270" t="s">
        <v>1039</v>
      </c>
      <c r="F814" s="271" t="s">
        <v>1040</v>
      </c>
      <c r="G814" s="272" t="s">
        <v>173</v>
      </c>
      <c r="H814" s="273">
        <v>14.916</v>
      </c>
      <c r="I814" s="274"/>
      <c r="J814" s="275">
        <f>ROUND(I814*H814,2)</f>
        <v>0</v>
      </c>
      <c r="K814" s="271" t="s">
        <v>926</v>
      </c>
      <c r="L814" s="276"/>
      <c r="M814" s="277" t="s">
        <v>40</v>
      </c>
      <c r="N814" s="278" t="s">
        <v>48</v>
      </c>
      <c r="O814" s="85"/>
      <c r="P814" s="228">
        <f>O814*H814</f>
        <v>0</v>
      </c>
      <c r="Q814" s="228">
        <v>0.018200000000000001</v>
      </c>
      <c r="R814" s="228">
        <f>Q814*H814</f>
        <v>0.27147120000000002</v>
      </c>
      <c r="S814" s="228">
        <v>0</v>
      </c>
      <c r="T814" s="229">
        <f>S814*H814</f>
        <v>0</v>
      </c>
      <c r="U814" s="39"/>
      <c r="V814" s="39"/>
      <c r="W814" s="39"/>
      <c r="X814" s="39"/>
      <c r="Y814" s="39"/>
      <c r="Z814" s="39"/>
      <c r="AA814" s="39"/>
      <c r="AB814" s="39"/>
      <c r="AC814" s="39"/>
      <c r="AD814" s="39"/>
      <c r="AE814" s="39"/>
      <c r="AR814" s="230" t="s">
        <v>407</v>
      </c>
      <c r="AT814" s="230" t="s">
        <v>297</v>
      </c>
      <c r="AU814" s="230" t="s">
        <v>87</v>
      </c>
      <c r="AY814" s="18" t="s">
        <v>167</v>
      </c>
      <c r="BE814" s="231">
        <f>IF(N814="základní",J814,0)</f>
        <v>0</v>
      </c>
      <c r="BF814" s="231">
        <f>IF(N814="snížená",J814,0)</f>
        <v>0</v>
      </c>
      <c r="BG814" s="231">
        <f>IF(N814="zákl. přenesená",J814,0)</f>
        <v>0</v>
      </c>
      <c r="BH814" s="231">
        <f>IF(N814="sníž. přenesená",J814,0)</f>
        <v>0</v>
      </c>
      <c r="BI814" s="231">
        <f>IF(N814="nulová",J814,0)</f>
        <v>0</v>
      </c>
      <c r="BJ814" s="18" t="s">
        <v>85</v>
      </c>
      <c r="BK814" s="231">
        <f>ROUND(I814*H814,2)</f>
        <v>0</v>
      </c>
      <c r="BL814" s="18" t="s">
        <v>301</v>
      </c>
      <c r="BM814" s="230" t="s">
        <v>1041</v>
      </c>
    </row>
    <row r="815" s="2" customFormat="1">
      <c r="A815" s="39"/>
      <c r="B815" s="40"/>
      <c r="C815" s="41"/>
      <c r="D815" s="232" t="s">
        <v>177</v>
      </c>
      <c r="E815" s="41"/>
      <c r="F815" s="233" t="s">
        <v>1040</v>
      </c>
      <c r="G815" s="41"/>
      <c r="H815" s="41"/>
      <c r="I815" s="137"/>
      <c r="J815" s="41"/>
      <c r="K815" s="41"/>
      <c r="L815" s="45"/>
      <c r="M815" s="234"/>
      <c r="N815" s="235"/>
      <c r="O815" s="85"/>
      <c r="P815" s="85"/>
      <c r="Q815" s="85"/>
      <c r="R815" s="85"/>
      <c r="S815" s="85"/>
      <c r="T815" s="86"/>
      <c r="U815" s="39"/>
      <c r="V815" s="39"/>
      <c r="W815" s="39"/>
      <c r="X815" s="39"/>
      <c r="Y815" s="39"/>
      <c r="Z815" s="39"/>
      <c r="AA815" s="39"/>
      <c r="AB815" s="39"/>
      <c r="AC815" s="39"/>
      <c r="AD815" s="39"/>
      <c r="AE815" s="39"/>
      <c r="AT815" s="18" t="s">
        <v>177</v>
      </c>
      <c r="AU815" s="18" t="s">
        <v>87</v>
      </c>
    </row>
    <row r="816" s="14" customFormat="1">
      <c r="A816" s="14"/>
      <c r="B816" s="247"/>
      <c r="C816" s="248"/>
      <c r="D816" s="232" t="s">
        <v>181</v>
      </c>
      <c r="E816" s="248"/>
      <c r="F816" s="250" t="s">
        <v>1384</v>
      </c>
      <c r="G816" s="248"/>
      <c r="H816" s="251">
        <v>14.916</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181</v>
      </c>
      <c r="AU816" s="257" t="s">
        <v>87</v>
      </c>
      <c r="AV816" s="14" t="s">
        <v>87</v>
      </c>
      <c r="AW816" s="14" t="s">
        <v>4</v>
      </c>
      <c r="AX816" s="14" t="s">
        <v>85</v>
      </c>
      <c r="AY816" s="257" t="s">
        <v>167</v>
      </c>
    </row>
    <row r="817" s="2" customFormat="1" ht="16.5" customHeight="1">
      <c r="A817" s="39"/>
      <c r="B817" s="40"/>
      <c r="C817" s="219" t="s">
        <v>1043</v>
      </c>
      <c r="D817" s="219" t="s">
        <v>170</v>
      </c>
      <c r="E817" s="220" t="s">
        <v>1044</v>
      </c>
      <c r="F817" s="221" t="s">
        <v>1045</v>
      </c>
      <c r="G817" s="222" t="s">
        <v>173</v>
      </c>
      <c r="H817" s="223">
        <v>13.560000000000001</v>
      </c>
      <c r="I817" s="224"/>
      <c r="J817" s="225">
        <f>ROUND(I817*H817,2)</f>
        <v>0</v>
      </c>
      <c r="K817" s="221" t="s">
        <v>174</v>
      </c>
      <c r="L817" s="45"/>
      <c r="M817" s="226" t="s">
        <v>40</v>
      </c>
      <c r="N817" s="227" t="s">
        <v>48</v>
      </c>
      <c r="O817" s="85"/>
      <c r="P817" s="228">
        <f>O817*H817</f>
        <v>0</v>
      </c>
      <c r="Q817" s="228">
        <v>0.00029999999999999997</v>
      </c>
      <c r="R817" s="228">
        <f>Q817*H817</f>
        <v>0.0040679999999999996</v>
      </c>
      <c r="S817" s="228">
        <v>0</v>
      </c>
      <c r="T817" s="229">
        <f>S817*H817</f>
        <v>0</v>
      </c>
      <c r="U817" s="39"/>
      <c r="V817" s="39"/>
      <c r="W817" s="39"/>
      <c r="X817" s="39"/>
      <c r="Y817" s="39"/>
      <c r="Z817" s="39"/>
      <c r="AA817" s="39"/>
      <c r="AB817" s="39"/>
      <c r="AC817" s="39"/>
      <c r="AD817" s="39"/>
      <c r="AE817" s="39"/>
      <c r="AR817" s="230" t="s">
        <v>301</v>
      </c>
      <c r="AT817" s="230" t="s">
        <v>170</v>
      </c>
      <c r="AU817" s="230" t="s">
        <v>87</v>
      </c>
      <c r="AY817" s="18" t="s">
        <v>167</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301</v>
      </c>
      <c r="BM817" s="230" t="s">
        <v>1046</v>
      </c>
    </row>
    <row r="818" s="2" customFormat="1">
      <c r="A818" s="39"/>
      <c r="B818" s="40"/>
      <c r="C818" s="41"/>
      <c r="D818" s="232" t="s">
        <v>177</v>
      </c>
      <c r="E818" s="41"/>
      <c r="F818" s="233" t="s">
        <v>1047</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177</v>
      </c>
      <c r="AU818" s="18" t="s">
        <v>87</v>
      </c>
    </row>
    <row r="819" s="2" customFormat="1">
      <c r="A819" s="39"/>
      <c r="B819" s="40"/>
      <c r="C819" s="41"/>
      <c r="D819" s="232" t="s">
        <v>179</v>
      </c>
      <c r="E819" s="41"/>
      <c r="F819" s="236" t="s">
        <v>1031</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179</v>
      </c>
      <c r="AU819" s="18" t="s">
        <v>87</v>
      </c>
    </row>
    <row r="820" s="13" customFormat="1">
      <c r="A820" s="13"/>
      <c r="B820" s="237"/>
      <c r="C820" s="238"/>
      <c r="D820" s="232" t="s">
        <v>181</v>
      </c>
      <c r="E820" s="239" t="s">
        <v>40</v>
      </c>
      <c r="F820" s="240" t="s">
        <v>203</v>
      </c>
      <c r="G820" s="238"/>
      <c r="H820" s="239" t="s">
        <v>40</v>
      </c>
      <c r="I820" s="241"/>
      <c r="J820" s="238"/>
      <c r="K820" s="238"/>
      <c r="L820" s="242"/>
      <c r="M820" s="243"/>
      <c r="N820" s="244"/>
      <c r="O820" s="244"/>
      <c r="P820" s="244"/>
      <c r="Q820" s="244"/>
      <c r="R820" s="244"/>
      <c r="S820" s="244"/>
      <c r="T820" s="245"/>
      <c r="U820" s="13"/>
      <c r="V820" s="13"/>
      <c r="W820" s="13"/>
      <c r="X820" s="13"/>
      <c r="Y820" s="13"/>
      <c r="Z820" s="13"/>
      <c r="AA820" s="13"/>
      <c r="AB820" s="13"/>
      <c r="AC820" s="13"/>
      <c r="AD820" s="13"/>
      <c r="AE820" s="13"/>
      <c r="AT820" s="246" t="s">
        <v>181</v>
      </c>
      <c r="AU820" s="246" t="s">
        <v>87</v>
      </c>
      <c r="AV820" s="13" t="s">
        <v>85</v>
      </c>
      <c r="AW820" s="13" t="s">
        <v>38</v>
      </c>
      <c r="AX820" s="13" t="s">
        <v>77</v>
      </c>
      <c r="AY820" s="246" t="s">
        <v>167</v>
      </c>
    </row>
    <row r="821" s="14" customFormat="1">
      <c r="A821" s="14"/>
      <c r="B821" s="247"/>
      <c r="C821" s="248"/>
      <c r="D821" s="232" t="s">
        <v>181</v>
      </c>
      <c r="E821" s="249" t="s">
        <v>40</v>
      </c>
      <c r="F821" s="250" t="s">
        <v>1363</v>
      </c>
      <c r="G821" s="248"/>
      <c r="H821" s="251">
        <v>2.7999999999999998</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181</v>
      </c>
      <c r="AU821" s="257" t="s">
        <v>87</v>
      </c>
      <c r="AV821" s="14" t="s">
        <v>87</v>
      </c>
      <c r="AW821" s="14" t="s">
        <v>38</v>
      </c>
      <c r="AX821" s="14" t="s">
        <v>77</v>
      </c>
      <c r="AY821" s="257" t="s">
        <v>167</v>
      </c>
    </row>
    <row r="822" s="13" customFormat="1">
      <c r="A822" s="13"/>
      <c r="B822" s="237"/>
      <c r="C822" s="238"/>
      <c r="D822" s="232" t="s">
        <v>181</v>
      </c>
      <c r="E822" s="239" t="s">
        <v>40</v>
      </c>
      <c r="F822" s="240" t="s">
        <v>206</v>
      </c>
      <c r="G822" s="238"/>
      <c r="H822" s="239" t="s">
        <v>40</v>
      </c>
      <c r="I822" s="241"/>
      <c r="J822" s="238"/>
      <c r="K822" s="238"/>
      <c r="L822" s="242"/>
      <c r="M822" s="243"/>
      <c r="N822" s="244"/>
      <c r="O822" s="244"/>
      <c r="P822" s="244"/>
      <c r="Q822" s="244"/>
      <c r="R822" s="244"/>
      <c r="S822" s="244"/>
      <c r="T822" s="245"/>
      <c r="U822" s="13"/>
      <c r="V822" s="13"/>
      <c r="W822" s="13"/>
      <c r="X822" s="13"/>
      <c r="Y822" s="13"/>
      <c r="Z822" s="13"/>
      <c r="AA822" s="13"/>
      <c r="AB822" s="13"/>
      <c r="AC822" s="13"/>
      <c r="AD822" s="13"/>
      <c r="AE822" s="13"/>
      <c r="AT822" s="246" t="s">
        <v>181</v>
      </c>
      <c r="AU822" s="246" t="s">
        <v>87</v>
      </c>
      <c r="AV822" s="13" t="s">
        <v>85</v>
      </c>
      <c r="AW822" s="13" t="s">
        <v>38</v>
      </c>
      <c r="AX822" s="13" t="s">
        <v>77</v>
      </c>
      <c r="AY822" s="246" t="s">
        <v>167</v>
      </c>
    </row>
    <row r="823" s="14" customFormat="1">
      <c r="A823" s="14"/>
      <c r="B823" s="247"/>
      <c r="C823" s="248"/>
      <c r="D823" s="232" t="s">
        <v>181</v>
      </c>
      <c r="E823" s="249" t="s">
        <v>40</v>
      </c>
      <c r="F823" s="250" t="s">
        <v>1317</v>
      </c>
      <c r="G823" s="248"/>
      <c r="H823" s="251">
        <v>2.25</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181</v>
      </c>
      <c r="AU823" s="257" t="s">
        <v>87</v>
      </c>
      <c r="AV823" s="14" t="s">
        <v>87</v>
      </c>
      <c r="AW823" s="14" t="s">
        <v>38</v>
      </c>
      <c r="AX823" s="14" t="s">
        <v>77</v>
      </c>
      <c r="AY823" s="257" t="s">
        <v>167</v>
      </c>
    </row>
    <row r="824" s="13" customFormat="1">
      <c r="A824" s="13"/>
      <c r="B824" s="237"/>
      <c r="C824" s="238"/>
      <c r="D824" s="232" t="s">
        <v>181</v>
      </c>
      <c r="E824" s="239" t="s">
        <v>40</v>
      </c>
      <c r="F824" s="240" t="s">
        <v>210</v>
      </c>
      <c r="G824" s="238"/>
      <c r="H824" s="239" t="s">
        <v>40</v>
      </c>
      <c r="I824" s="241"/>
      <c r="J824" s="238"/>
      <c r="K824" s="238"/>
      <c r="L824" s="242"/>
      <c r="M824" s="243"/>
      <c r="N824" s="244"/>
      <c r="O824" s="244"/>
      <c r="P824" s="244"/>
      <c r="Q824" s="244"/>
      <c r="R824" s="244"/>
      <c r="S824" s="244"/>
      <c r="T824" s="245"/>
      <c r="U824" s="13"/>
      <c r="V824" s="13"/>
      <c r="W824" s="13"/>
      <c r="X824" s="13"/>
      <c r="Y824" s="13"/>
      <c r="Z824" s="13"/>
      <c r="AA824" s="13"/>
      <c r="AB824" s="13"/>
      <c r="AC824" s="13"/>
      <c r="AD824" s="13"/>
      <c r="AE824" s="13"/>
      <c r="AT824" s="246" t="s">
        <v>181</v>
      </c>
      <c r="AU824" s="246" t="s">
        <v>87</v>
      </c>
      <c r="AV824" s="13" t="s">
        <v>85</v>
      </c>
      <c r="AW824" s="13" t="s">
        <v>38</v>
      </c>
      <c r="AX824" s="13" t="s">
        <v>77</v>
      </c>
      <c r="AY824" s="246" t="s">
        <v>167</v>
      </c>
    </row>
    <row r="825" s="14" customFormat="1">
      <c r="A825" s="14"/>
      <c r="B825" s="247"/>
      <c r="C825" s="248"/>
      <c r="D825" s="232" t="s">
        <v>181</v>
      </c>
      <c r="E825" s="249" t="s">
        <v>40</v>
      </c>
      <c r="F825" s="250" t="s">
        <v>1160</v>
      </c>
      <c r="G825" s="248"/>
      <c r="H825" s="251">
        <v>8.5099999999999998</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181</v>
      </c>
      <c r="AU825" s="257" t="s">
        <v>87</v>
      </c>
      <c r="AV825" s="14" t="s">
        <v>87</v>
      </c>
      <c r="AW825" s="14" t="s">
        <v>38</v>
      </c>
      <c r="AX825" s="14" t="s">
        <v>77</v>
      </c>
      <c r="AY825" s="257" t="s">
        <v>167</v>
      </c>
    </row>
    <row r="826" s="15" customFormat="1">
      <c r="A826" s="15"/>
      <c r="B826" s="258"/>
      <c r="C826" s="259"/>
      <c r="D826" s="232" t="s">
        <v>181</v>
      </c>
      <c r="E826" s="260" t="s">
        <v>40</v>
      </c>
      <c r="F826" s="261" t="s">
        <v>184</v>
      </c>
      <c r="G826" s="259"/>
      <c r="H826" s="262">
        <v>13.560000000000001</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181</v>
      </c>
      <c r="AU826" s="268" t="s">
        <v>87</v>
      </c>
      <c r="AV826" s="15" t="s">
        <v>175</v>
      </c>
      <c r="AW826" s="15" t="s">
        <v>38</v>
      </c>
      <c r="AX826" s="15" t="s">
        <v>85</v>
      </c>
      <c r="AY826" s="268" t="s">
        <v>167</v>
      </c>
    </row>
    <row r="827" s="2" customFormat="1" ht="16.5" customHeight="1">
      <c r="A827" s="39"/>
      <c r="B827" s="40"/>
      <c r="C827" s="219" t="s">
        <v>1048</v>
      </c>
      <c r="D827" s="219" t="s">
        <v>170</v>
      </c>
      <c r="E827" s="220" t="s">
        <v>1049</v>
      </c>
      <c r="F827" s="221" t="s">
        <v>1050</v>
      </c>
      <c r="G827" s="222" t="s">
        <v>187</v>
      </c>
      <c r="H827" s="223">
        <v>26</v>
      </c>
      <c r="I827" s="224"/>
      <c r="J827" s="225">
        <f>ROUND(I827*H827,2)</f>
        <v>0</v>
      </c>
      <c r="K827" s="221" t="s">
        <v>174</v>
      </c>
      <c r="L827" s="45"/>
      <c r="M827" s="226" t="s">
        <v>40</v>
      </c>
      <c r="N827" s="227" t="s">
        <v>48</v>
      </c>
      <c r="O827" s="85"/>
      <c r="P827" s="228">
        <f>O827*H827</f>
        <v>0</v>
      </c>
      <c r="Q827" s="228">
        <v>3.0000000000000001E-05</v>
      </c>
      <c r="R827" s="228">
        <f>Q827*H827</f>
        <v>0.00077999999999999999</v>
      </c>
      <c r="S827" s="228">
        <v>0</v>
      </c>
      <c r="T827" s="229">
        <f>S827*H827</f>
        <v>0</v>
      </c>
      <c r="U827" s="39"/>
      <c r="V827" s="39"/>
      <c r="W827" s="39"/>
      <c r="X827" s="39"/>
      <c r="Y827" s="39"/>
      <c r="Z827" s="39"/>
      <c r="AA827" s="39"/>
      <c r="AB827" s="39"/>
      <c r="AC827" s="39"/>
      <c r="AD827" s="39"/>
      <c r="AE827" s="39"/>
      <c r="AR827" s="230" t="s">
        <v>301</v>
      </c>
      <c r="AT827" s="230" t="s">
        <v>170</v>
      </c>
      <c r="AU827" s="230" t="s">
        <v>87</v>
      </c>
      <c r="AY827" s="18" t="s">
        <v>167</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301</v>
      </c>
      <c r="BM827" s="230" t="s">
        <v>1051</v>
      </c>
    </row>
    <row r="828" s="2" customFormat="1">
      <c r="A828" s="39"/>
      <c r="B828" s="40"/>
      <c r="C828" s="41"/>
      <c r="D828" s="232" t="s">
        <v>177</v>
      </c>
      <c r="E828" s="41"/>
      <c r="F828" s="233" t="s">
        <v>1052</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177</v>
      </c>
      <c r="AU828" s="18" t="s">
        <v>87</v>
      </c>
    </row>
    <row r="829" s="2" customFormat="1">
      <c r="A829" s="39"/>
      <c r="B829" s="40"/>
      <c r="C829" s="41"/>
      <c r="D829" s="232" t="s">
        <v>179</v>
      </c>
      <c r="E829" s="41"/>
      <c r="F829" s="236" t="s">
        <v>1053</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179</v>
      </c>
      <c r="AU829" s="18" t="s">
        <v>87</v>
      </c>
    </row>
    <row r="830" s="13" customFormat="1">
      <c r="A830" s="13"/>
      <c r="B830" s="237"/>
      <c r="C830" s="238"/>
      <c r="D830" s="232" t="s">
        <v>181</v>
      </c>
      <c r="E830" s="239" t="s">
        <v>40</v>
      </c>
      <c r="F830" s="240" t="s">
        <v>203</v>
      </c>
      <c r="G830" s="238"/>
      <c r="H830" s="239" t="s">
        <v>40</v>
      </c>
      <c r="I830" s="241"/>
      <c r="J830" s="238"/>
      <c r="K830" s="238"/>
      <c r="L830" s="242"/>
      <c r="M830" s="243"/>
      <c r="N830" s="244"/>
      <c r="O830" s="244"/>
      <c r="P830" s="244"/>
      <c r="Q830" s="244"/>
      <c r="R830" s="244"/>
      <c r="S830" s="244"/>
      <c r="T830" s="245"/>
      <c r="U830" s="13"/>
      <c r="V830" s="13"/>
      <c r="W830" s="13"/>
      <c r="X830" s="13"/>
      <c r="Y830" s="13"/>
      <c r="Z830" s="13"/>
      <c r="AA830" s="13"/>
      <c r="AB830" s="13"/>
      <c r="AC830" s="13"/>
      <c r="AD830" s="13"/>
      <c r="AE830" s="13"/>
      <c r="AT830" s="246" t="s">
        <v>181</v>
      </c>
      <c r="AU830" s="246" t="s">
        <v>87</v>
      </c>
      <c r="AV830" s="13" t="s">
        <v>85</v>
      </c>
      <c r="AW830" s="13" t="s">
        <v>38</v>
      </c>
      <c r="AX830" s="13" t="s">
        <v>77</v>
      </c>
      <c r="AY830" s="246" t="s">
        <v>167</v>
      </c>
    </row>
    <row r="831" s="14" customFormat="1">
      <c r="A831" s="14"/>
      <c r="B831" s="247"/>
      <c r="C831" s="248"/>
      <c r="D831" s="232" t="s">
        <v>181</v>
      </c>
      <c r="E831" s="249" t="s">
        <v>40</v>
      </c>
      <c r="F831" s="250" t="s">
        <v>1054</v>
      </c>
      <c r="G831" s="248"/>
      <c r="H831" s="251">
        <v>6.7000000000000002</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181</v>
      </c>
      <c r="AU831" s="257" t="s">
        <v>87</v>
      </c>
      <c r="AV831" s="14" t="s">
        <v>87</v>
      </c>
      <c r="AW831" s="14" t="s">
        <v>38</v>
      </c>
      <c r="AX831" s="14" t="s">
        <v>77</v>
      </c>
      <c r="AY831" s="257" t="s">
        <v>167</v>
      </c>
    </row>
    <row r="832" s="13" customFormat="1">
      <c r="A832" s="13"/>
      <c r="B832" s="237"/>
      <c r="C832" s="238"/>
      <c r="D832" s="232" t="s">
        <v>181</v>
      </c>
      <c r="E832" s="239" t="s">
        <v>40</v>
      </c>
      <c r="F832" s="240" t="s">
        <v>206</v>
      </c>
      <c r="G832" s="238"/>
      <c r="H832" s="239" t="s">
        <v>40</v>
      </c>
      <c r="I832" s="241"/>
      <c r="J832" s="238"/>
      <c r="K832" s="238"/>
      <c r="L832" s="242"/>
      <c r="M832" s="243"/>
      <c r="N832" s="244"/>
      <c r="O832" s="244"/>
      <c r="P832" s="244"/>
      <c r="Q832" s="244"/>
      <c r="R832" s="244"/>
      <c r="S832" s="244"/>
      <c r="T832" s="245"/>
      <c r="U832" s="13"/>
      <c r="V832" s="13"/>
      <c r="W832" s="13"/>
      <c r="X832" s="13"/>
      <c r="Y832" s="13"/>
      <c r="Z832" s="13"/>
      <c r="AA832" s="13"/>
      <c r="AB832" s="13"/>
      <c r="AC832" s="13"/>
      <c r="AD832" s="13"/>
      <c r="AE832" s="13"/>
      <c r="AT832" s="246" t="s">
        <v>181</v>
      </c>
      <c r="AU832" s="246" t="s">
        <v>87</v>
      </c>
      <c r="AV832" s="13" t="s">
        <v>85</v>
      </c>
      <c r="AW832" s="13" t="s">
        <v>38</v>
      </c>
      <c r="AX832" s="13" t="s">
        <v>77</v>
      </c>
      <c r="AY832" s="246" t="s">
        <v>167</v>
      </c>
    </row>
    <row r="833" s="14" customFormat="1">
      <c r="A833" s="14"/>
      <c r="B833" s="247"/>
      <c r="C833" s="248"/>
      <c r="D833" s="232" t="s">
        <v>181</v>
      </c>
      <c r="E833" s="249" t="s">
        <v>40</v>
      </c>
      <c r="F833" s="250" t="s">
        <v>1055</v>
      </c>
      <c r="G833" s="248"/>
      <c r="H833" s="251">
        <v>5.7000000000000002</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181</v>
      </c>
      <c r="AU833" s="257" t="s">
        <v>87</v>
      </c>
      <c r="AV833" s="14" t="s">
        <v>87</v>
      </c>
      <c r="AW833" s="14" t="s">
        <v>38</v>
      </c>
      <c r="AX833" s="14" t="s">
        <v>77</v>
      </c>
      <c r="AY833" s="257" t="s">
        <v>167</v>
      </c>
    </row>
    <row r="834" s="13" customFormat="1">
      <c r="A834" s="13"/>
      <c r="B834" s="237"/>
      <c r="C834" s="238"/>
      <c r="D834" s="232" t="s">
        <v>181</v>
      </c>
      <c r="E834" s="239" t="s">
        <v>40</v>
      </c>
      <c r="F834" s="240" t="s">
        <v>210</v>
      </c>
      <c r="G834" s="238"/>
      <c r="H834" s="239" t="s">
        <v>40</v>
      </c>
      <c r="I834" s="241"/>
      <c r="J834" s="238"/>
      <c r="K834" s="238"/>
      <c r="L834" s="242"/>
      <c r="M834" s="243"/>
      <c r="N834" s="244"/>
      <c r="O834" s="244"/>
      <c r="P834" s="244"/>
      <c r="Q834" s="244"/>
      <c r="R834" s="244"/>
      <c r="S834" s="244"/>
      <c r="T834" s="245"/>
      <c r="U834" s="13"/>
      <c r="V834" s="13"/>
      <c r="W834" s="13"/>
      <c r="X834" s="13"/>
      <c r="Y834" s="13"/>
      <c r="Z834" s="13"/>
      <c r="AA834" s="13"/>
      <c r="AB834" s="13"/>
      <c r="AC834" s="13"/>
      <c r="AD834" s="13"/>
      <c r="AE834" s="13"/>
      <c r="AT834" s="246" t="s">
        <v>181</v>
      </c>
      <c r="AU834" s="246" t="s">
        <v>87</v>
      </c>
      <c r="AV834" s="13" t="s">
        <v>85</v>
      </c>
      <c r="AW834" s="13" t="s">
        <v>38</v>
      </c>
      <c r="AX834" s="13" t="s">
        <v>77</v>
      </c>
      <c r="AY834" s="246" t="s">
        <v>167</v>
      </c>
    </row>
    <row r="835" s="14" customFormat="1">
      <c r="A835" s="14"/>
      <c r="B835" s="247"/>
      <c r="C835" s="248"/>
      <c r="D835" s="232" t="s">
        <v>181</v>
      </c>
      <c r="E835" s="249" t="s">
        <v>40</v>
      </c>
      <c r="F835" s="250" t="s">
        <v>1056</v>
      </c>
      <c r="G835" s="248"/>
      <c r="H835" s="251">
        <v>13.6</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181</v>
      </c>
      <c r="AU835" s="257" t="s">
        <v>87</v>
      </c>
      <c r="AV835" s="14" t="s">
        <v>87</v>
      </c>
      <c r="AW835" s="14" t="s">
        <v>38</v>
      </c>
      <c r="AX835" s="14" t="s">
        <v>77</v>
      </c>
      <c r="AY835" s="257" t="s">
        <v>167</v>
      </c>
    </row>
    <row r="836" s="15" customFormat="1">
      <c r="A836" s="15"/>
      <c r="B836" s="258"/>
      <c r="C836" s="259"/>
      <c r="D836" s="232" t="s">
        <v>181</v>
      </c>
      <c r="E836" s="260" t="s">
        <v>40</v>
      </c>
      <c r="F836" s="261" t="s">
        <v>184</v>
      </c>
      <c r="G836" s="259"/>
      <c r="H836" s="262">
        <v>26</v>
      </c>
      <c r="I836" s="263"/>
      <c r="J836" s="259"/>
      <c r="K836" s="259"/>
      <c r="L836" s="264"/>
      <c r="M836" s="265"/>
      <c r="N836" s="266"/>
      <c r="O836" s="266"/>
      <c r="P836" s="266"/>
      <c r="Q836" s="266"/>
      <c r="R836" s="266"/>
      <c r="S836" s="266"/>
      <c r="T836" s="267"/>
      <c r="U836" s="15"/>
      <c r="V836" s="15"/>
      <c r="W836" s="15"/>
      <c r="X836" s="15"/>
      <c r="Y836" s="15"/>
      <c r="Z836" s="15"/>
      <c r="AA836" s="15"/>
      <c r="AB836" s="15"/>
      <c r="AC836" s="15"/>
      <c r="AD836" s="15"/>
      <c r="AE836" s="15"/>
      <c r="AT836" s="268" t="s">
        <v>181</v>
      </c>
      <c r="AU836" s="268" t="s">
        <v>87</v>
      </c>
      <c r="AV836" s="15" t="s">
        <v>175</v>
      </c>
      <c r="AW836" s="15" t="s">
        <v>38</v>
      </c>
      <c r="AX836" s="15" t="s">
        <v>85</v>
      </c>
      <c r="AY836" s="268" t="s">
        <v>167</v>
      </c>
    </row>
    <row r="837" s="2" customFormat="1" ht="16.5" customHeight="1">
      <c r="A837" s="39"/>
      <c r="B837" s="40"/>
      <c r="C837" s="219" t="s">
        <v>1057</v>
      </c>
      <c r="D837" s="219" t="s">
        <v>170</v>
      </c>
      <c r="E837" s="220" t="s">
        <v>1058</v>
      </c>
      <c r="F837" s="221" t="s">
        <v>1059</v>
      </c>
      <c r="G837" s="222" t="s">
        <v>173</v>
      </c>
      <c r="H837" s="223">
        <v>13.560000000000001</v>
      </c>
      <c r="I837" s="224"/>
      <c r="J837" s="225">
        <f>ROUND(I837*H837,2)</f>
        <v>0</v>
      </c>
      <c r="K837" s="221" t="s">
        <v>174</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301</v>
      </c>
      <c r="AT837" s="230" t="s">
        <v>170</v>
      </c>
      <c r="AU837" s="230" t="s">
        <v>87</v>
      </c>
      <c r="AY837" s="18" t="s">
        <v>167</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301</v>
      </c>
      <c r="BM837" s="230" t="s">
        <v>1060</v>
      </c>
    </row>
    <row r="838" s="2" customFormat="1">
      <c r="A838" s="39"/>
      <c r="B838" s="40"/>
      <c r="C838" s="41"/>
      <c r="D838" s="232" t="s">
        <v>177</v>
      </c>
      <c r="E838" s="41"/>
      <c r="F838" s="233" t="s">
        <v>1061</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177</v>
      </c>
      <c r="AU838" s="18" t="s">
        <v>87</v>
      </c>
    </row>
    <row r="839" s="2" customFormat="1">
      <c r="A839" s="39"/>
      <c r="B839" s="40"/>
      <c r="C839" s="41"/>
      <c r="D839" s="232" t="s">
        <v>179</v>
      </c>
      <c r="E839" s="41"/>
      <c r="F839" s="236" t="s">
        <v>1053</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179</v>
      </c>
      <c r="AU839" s="18" t="s">
        <v>87</v>
      </c>
    </row>
    <row r="840" s="13" customFormat="1">
      <c r="A840" s="13"/>
      <c r="B840" s="237"/>
      <c r="C840" s="238"/>
      <c r="D840" s="232" t="s">
        <v>181</v>
      </c>
      <c r="E840" s="239" t="s">
        <v>40</v>
      </c>
      <c r="F840" s="240" t="s">
        <v>203</v>
      </c>
      <c r="G840" s="238"/>
      <c r="H840" s="239" t="s">
        <v>40</v>
      </c>
      <c r="I840" s="241"/>
      <c r="J840" s="238"/>
      <c r="K840" s="238"/>
      <c r="L840" s="242"/>
      <c r="M840" s="243"/>
      <c r="N840" s="244"/>
      <c r="O840" s="244"/>
      <c r="P840" s="244"/>
      <c r="Q840" s="244"/>
      <c r="R840" s="244"/>
      <c r="S840" s="244"/>
      <c r="T840" s="245"/>
      <c r="U840" s="13"/>
      <c r="V840" s="13"/>
      <c r="W840" s="13"/>
      <c r="X840" s="13"/>
      <c r="Y840" s="13"/>
      <c r="Z840" s="13"/>
      <c r="AA840" s="13"/>
      <c r="AB840" s="13"/>
      <c r="AC840" s="13"/>
      <c r="AD840" s="13"/>
      <c r="AE840" s="13"/>
      <c r="AT840" s="246" t="s">
        <v>181</v>
      </c>
      <c r="AU840" s="246" t="s">
        <v>87</v>
      </c>
      <c r="AV840" s="13" t="s">
        <v>85</v>
      </c>
      <c r="AW840" s="13" t="s">
        <v>38</v>
      </c>
      <c r="AX840" s="13" t="s">
        <v>77</v>
      </c>
      <c r="AY840" s="246" t="s">
        <v>167</v>
      </c>
    </row>
    <row r="841" s="14" customFormat="1">
      <c r="A841" s="14"/>
      <c r="B841" s="247"/>
      <c r="C841" s="248"/>
      <c r="D841" s="232" t="s">
        <v>181</v>
      </c>
      <c r="E841" s="249" t="s">
        <v>40</v>
      </c>
      <c r="F841" s="250" t="s">
        <v>1363</v>
      </c>
      <c r="G841" s="248"/>
      <c r="H841" s="251">
        <v>2.7999999999999998</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181</v>
      </c>
      <c r="AU841" s="257" t="s">
        <v>87</v>
      </c>
      <c r="AV841" s="14" t="s">
        <v>87</v>
      </c>
      <c r="AW841" s="14" t="s">
        <v>38</v>
      </c>
      <c r="AX841" s="14" t="s">
        <v>77</v>
      </c>
      <c r="AY841" s="257" t="s">
        <v>167</v>
      </c>
    </row>
    <row r="842" s="13" customFormat="1">
      <c r="A842" s="13"/>
      <c r="B842" s="237"/>
      <c r="C842" s="238"/>
      <c r="D842" s="232" t="s">
        <v>181</v>
      </c>
      <c r="E842" s="239" t="s">
        <v>40</v>
      </c>
      <c r="F842" s="240" t="s">
        <v>206</v>
      </c>
      <c r="G842" s="238"/>
      <c r="H842" s="239" t="s">
        <v>40</v>
      </c>
      <c r="I842" s="241"/>
      <c r="J842" s="238"/>
      <c r="K842" s="238"/>
      <c r="L842" s="242"/>
      <c r="M842" s="243"/>
      <c r="N842" s="244"/>
      <c r="O842" s="244"/>
      <c r="P842" s="244"/>
      <c r="Q842" s="244"/>
      <c r="R842" s="244"/>
      <c r="S842" s="244"/>
      <c r="T842" s="245"/>
      <c r="U842" s="13"/>
      <c r="V842" s="13"/>
      <c r="W842" s="13"/>
      <c r="X842" s="13"/>
      <c r="Y842" s="13"/>
      <c r="Z842" s="13"/>
      <c r="AA842" s="13"/>
      <c r="AB842" s="13"/>
      <c r="AC842" s="13"/>
      <c r="AD842" s="13"/>
      <c r="AE842" s="13"/>
      <c r="AT842" s="246" t="s">
        <v>181</v>
      </c>
      <c r="AU842" s="246" t="s">
        <v>87</v>
      </c>
      <c r="AV842" s="13" t="s">
        <v>85</v>
      </c>
      <c r="AW842" s="13" t="s">
        <v>38</v>
      </c>
      <c r="AX842" s="13" t="s">
        <v>77</v>
      </c>
      <c r="AY842" s="246" t="s">
        <v>167</v>
      </c>
    </row>
    <row r="843" s="14" customFormat="1">
      <c r="A843" s="14"/>
      <c r="B843" s="247"/>
      <c r="C843" s="248"/>
      <c r="D843" s="232" t="s">
        <v>181</v>
      </c>
      <c r="E843" s="249" t="s">
        <v>40</v>
      </c>
      <c r="F843" s="250" t="s">
        <v>1317</v>
      </c>
      <c r="G843" s="248"/>
      <c r="H843" s="251">
        <v>2.25</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181</v>
      </c>
      <c r="AU843" s="257" t="s">
        <v>87</v>
      </c>
      <c r="AV843" s="14" t="s">
        <v>87</v>
      </c>
      <c r="AW843" s="14" t="s">
        <v>38</v>
      </c>
      <c r="AX843" s="14" t="s">
        <v>77</v>
      </c>
      <c r="AY843" s="257" t="s">
        <v>167</v>
      </c>
    </row>
    <row r="844" s="13" customFormat="1">
      <c r="A844" s="13"/>
      <c r="B844" s="237"/>
      <c r="C844" s="238"/>
      <c r="D844" s="232" t="s">
        <v>181</v>
      </c>
      <c r="E844" s="239" t="s">
        <v>40</v>
      </c>
      <c r="F844" s="240" t="s">
        <v>210</v>
      </c>
      <c r="G844" s="238"/>
      <c r="H844" s="239" t="s">
        <v>40</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181</v>
      </c>
      <c r="AU844" s="246" t="s">
        <v>87</v>
      </c>
      <c r="AV844" s="13" t="s">
        <v>85</v>
      </c>
      <c r="AW844" s="13" t="s">
        <v>38</v>
      </c>
      <c r="AX844" s="13" t="s">
        <v>77</v>
      </c>
      <c r="AY844" s="246" t="s">
        <v>167</v>
      </c>
    </row>
    <row r="845" s="14" customFormat="1">
      <c r="A845" s="14"/>
      <c r="B845" s="247"/>
      <c r="C845" s="248"/>
      <c r="D845" s="232" t="s">
        <v>181</v>
      </c>
      <c r="E845" s="249" t="s">
        <v>40</v>
      </c>
      <c r="F845" s="250" t="s">
        <v>1160</v>
      </c>
      <c r="G845" s="248"/>
      <c r="H845" s="251">
        <v>8.5099999999999998</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181</v>
      </c>
      <c r="AU845" s="257" t="s">
        <v>87</v>
      </c>
      <c r="AV845" s="14" t="s">
        <v>87</v>
      </c>
      <c r="AW845" s="14" t="s">
        <v>38</v>
      </c>
      <c r="AX845" s="14" t="s">
        <v>77</v>
      </c>
      <c r="AY845" s="257" t="s">
        <v>167</v>
      </c>
    </row>
    <row r="846" s="15" customFormat="1">
      <c r="A846" s="15"/>
      <c r="B846" s="258"/>
      <c r="C846" s="259"/>
      <c r="D846" s="232" t="s">
        <v>181</v>
      </c>
      <c r="E846" s="260" t="s">
        <v>40</v>
      </c>
      <c r="F846" s="261" t="s">
        <v>184</v>
      </c>
      <c r="G846" s="259"/>
      <c r="H846" s="262">
        <v>13.560000000000001</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181</v>
      </c>
      <c r="AU846" s="268" t="s">
        <v>87</v>
      </c>
      <c r="AV846" s="15" t="s">
        <v>175</v>
      </c>
      <c r="AW846" s="15" t="s">
        <v>38</v>
      </c>
      <c r="AX846" s="15" t="s">
        <v>85</v>
      </c>
      <c r="AY846" s="268" t="s">
        <v>167</v>
      </c>
    </row>
    <row r="847" s="2" customFormat="1" ht="24" customHeight="1">
      <c r="A847" s="39"/>
      <c r="B847" s="40"/>
      <c r="C847" s="219" t="s">
        <v>1062</v>
      </c>
      <c r="D847" s="219" t="s">
        <v>170</v>
      </c>
      <c r="E847" s="220" t="s">
        <v>1063</v>
      </c>
      <c r="F847" s="221" t="s">
        <v>1064</v>
      </c>
      <c r="G847" s="222" t="s">
        <v>173</v>
      </c>
      <c r="H847" s="223">
        <v>13.560000000000001</v>
      </c>
      <c r="I847" s="224"/>
      <c r="J847" s="225">
        <f>ROUND(I847*H847,2)</f>
        <v>0</v>
      </c>
      <c r="K847" s="221" t="s">
        <v>174</v>
      </c>
      <c r="L847" s="45"/>
      <c r="M847" s="226" t="s">
        <v>40</v>
      </c>
      <c r="N847" s="227" t="s">
        <v>48</v>
      </c>
      <c r="O847" s="85"/>
      <c r="P847" s="228">
        <f>O847*H847</f>
        <v>0</v>
      </c>
      <c r="Q847" s="228">
        <v>0.00511</v>
      </c>
      <c r="R847" s="228">
        <f>Q847*H847</f>
        <v>0.069291600000000009</v>
      </c>
      <c r="S847" s="228">
        <v>0</v>
      </c>
      <c r="T847" s="229">
        <f>S847*H847</f>
        <v>0</v>
      </c>
      <c r="U847" s="39"/>
      <c r="V847" s="39"/>
      <c r="W847" s="39"/>
      <c r="X847" s="39"/>
      <c r="Y847" s="39"/>
      <c r="Z847" s="39"/>
      <c r="AA847" s="39"/>
      <c r="AB847" s="39"/>
      <c r="AC847" s="39"/>
      <c r="AD847" s="39"/>
      <c r="AE847" s="39"/>
      <c r="AR847" s="230" t="s">
        <v>301</v>
      </c>
      <c r="AT847" s="230" t="s">
        <v>170</v>
      </c>
      <c r="AU847" s="230" t="s">
        <v>87</v>
      </c>
      <c r="AY847" s="18" t="s">
        <v>167</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301</v>
      </c>
      <c r="BM847" s="230" t="s">
        <v>1065</v>
      </c>
    </row>
    <row r="848" s="2" customFormat="1">
      <c r="A848" s="39"/>
      <c r="B848" s="40"/>
      <c r="C848" s="41"/>
      <c r="D848" s="232" t="s">
        <v>177</v>
      </c>
      <c r="E848" s="41"/>
      <c r="F848" s="233" t="s">
        <v>1066</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177</v>
      </c>
      <c r="AU848" s="18" t="s">
        <v>87</v>
      </c>
    </row>
    <row r="849" s="2" customFormat="1">
      <c r="A849" s="39"/>
      <c r="B849" s="40"/>
      <c r="C849" s="41"/>
      <c r="D849" s="232" t="s">
        <v>179</v>
      </c>
      <c r="E849" s="41"/>
      <c r="F849" s="236" t="s">
        <v>1067</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179</v>
      </c>
      <c r="AU849" s="18" t="s">
        <v>87</v>
      </c>
    </row>
    <row r="850" s="13" customFormat="1">
      <c r="A850" s="13"/>
      <c r="B850" s="237"/>
      <c r="C850" s="238"/>
      <c r="D850" s="232" t="s">
        <v>181</v>
      </c>
      <c r="E850" s="239" t="s">
        <v>40</v>
      </c>
      <c r="F850" s="240" t="s">
        <v>203</v>
      </c>
      <c r="G850" s="238"/>
      <c r="H850" s="239" t="s">
        <v>40</v>
      </c>
      <c r="I850" s="241"/>
      <c r="J850" s="238"/>
      <c r="K850" s="238"/>
      <c r="L850" s="242"/>
      <c r="M850" s="243"/>
      <c r="N850" s="244"/>
      <c r="O850" s="244"/>
      <c r="P850" s="244"/>
      <c r="Q850" s="244"/>
      <c r="R850" s="244"/>
      <c r="S850" s="244"/>
      <c r="T850" s="245"/>
      <c r="U850" s="13"/>
      <c r="V850" s="13"/>
      <c r="W850" s="13"/>
      <c r="X850" s="13"/>
      <c r="Y850" s="13"/>
      <c r="Z850" s="13"/>
      <c r="AA850" s="13"/>
      <c r="AB850" s="13"/>
      <c r="AC850" s="13"/>
      <c r="AD850" s="13"/>
      <c r="AE850" s="13"/>
      <c r="AT850" s="246" t="s">
        <v>181</v>
      </c>
      <c r="AU850" s="246" t="s">
        <v>87</v>
      </c>
      <c r="AV850" s="13" t="s">
        <v>85</v>
      </c>
      <c r="AW850" s="13" t="s">
        <v>38</v>
      </c>
      <c r="AX850" s="13" t="s">
        <v>77</v>
      </c>
      <c r="AY850" s="246" t="s">
        <v>167</v>
      </c>
    </row>
    <row r="851" s="14" customFormat="1">
      <c r="A851" s="14"/>
      <c r="B851" s="247"/>
      <c r="C851" s="248"/>
      <c r="D851" s="232" t="s">
        <v>181</v>
      </c>
      <c r="E851" s="249" t="s">
        <v>40</v>
      </c>
      <c r="F851" s="250" t="s">
        <v>1363</v>
      </c>
      <c r="G851" s="248"/>
      <c r="H851" s="251">
        <v>2.7999999999999998</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181</v>
      </c>
      <c r="AU851" s="257" t="s">
        <v>87</v>
      </c>
      <c r="AV851" s="14" t="s">
        <v>87</v>
      </c>
      <c r="AW851" s="14" t="s">
        <v>38</v>
      </c>
      <c r="AX851" s="14" t="s">
        <v>77</v>
      </c>
      <c r="AY851" s="257" t="s">
        <v>167</v>
      </c>
    </row>
    <row r="852" s="13" customFormat="1">
      <c r="A852" s="13"/>
      <c r="B852" s="237"/>
      <c r="C852" s="238"/>
      <c r="D852" s="232" t="s">
        <v>181</v>
      </c>
      <c r="E852" s="239" t="s">
        <v>40</v>
      </c>
      <c r="F852" s="240" t="s">
        <v>206</v>
      </c>
      <c r="G852" s="238"/>
      <c r="H852" s="239" t="s">
        <v>40</v>
      </c>
      <c r="I852" s="241"/>
      <c r="J852" s="238"/>
      <c r="K852" s="238"/>
      <c r="L852" s="242"/>
      <c r="M852" s="243"/>
      <c r="N852" s="244"/>
      <c r="O852" s="244"/>
      <c r="P852" s="244"/>
      <c r="Q852" s="244"/>
      <c r="R852" s="244"/>
      <c r="S852" s="244"/>
      <c r="T852" s="245"/>
      <c r="U852" s="13"/>
      <c r="V852" s="13"/>
      <c r="W852" s="13"/>
      <c r="X852" s="13"/>
      <c r="Y852" s="13"/>
      <c r="Z852" s="13"/>
      <c r="AA852" s="13"/>
      <c r="AB852" s="13"/>
      <c r="AC852" s="13"/>
      <c r="AD852" s="13"/>
      <c r="AE852" s="13"/>
      <c r="AT852" s="246" t="s">
        <v>181</v>
      </c>
      <c r="AU852" s="246" t="s">
        <v>87</v>
      </c>
      <c r="AV852" s="13" t="s">
        <v>85</v>
      </c>
      <c r="AW852" s="13" t="s">
        <v>38</v>
      </c>
      <c r="AX852" s="13" t="s">
        <v>77</v>
      </c>
      <c r="AY852" s="246" t="s">
        <v>167</v>
      </c>
    </row>
    <row r="853" s="14" customFormat="1">
      <c r="A853" s="14"/>
      <c r="B853" s="247"/>
      <c r="C853" s="248"/>
      <c r="D853" s="232" t="s">
        <v>181</v>
      </c>
      <c r="E853" s="249" t="s">
        <v>40</v>
      </c>
      <c r="F853" s="250" t="s">
        <v>1317</v>
      </c>
      <c r="G853" s="248"/>
      <c r="H853" s="251">
        <v>2.25</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181</v>
      </c>
      <c r="AU853" s="257" t="s">
        <v>87</v>
      </c>
      <c r="AV853" s="14" t="s">
        <v>87</v>
      </c>
      <c r="AW853" s="14" t="s">
        <v>38</v>
      </c>
      <c r="AX853" s="14" t="s">
        <v>77</v>
      </c>
      <c r="AY853" s="257" t="s">
        <v>167</v>
      </c>
    </row>
    <row r="854" s="13" customFormat="1">
      <c r="A854" s="13"/>
      <c r="B854" s="237"/>
      <c r="C854" s="238"/>
      <c r="D854" s="232" t="s">
        <v>181</v>
      </c>
      <c r="E854" s="239" t="s">
        <v>40</v>
      </c>
      <c r="F854" s="240" t="s">
        <v>210</v>
      </c>
      <c r="G854" s="238"/>
      <c r="H854" s="239" t="s">
        <v>40</v>
      </c>
      <c r="I854" s="241"/>
      <c r="J854" s="238"/>
      <c r="K854" s="238"/>
      <c r="L854" s="242"/>
      <c r="M854" s="243"/>
      <c r="N854" s="244"/>
      <c r="O854" s="244"/>
      <c r="P854" s="244"/>
      <c r="Q854" s="244"/>
      <c r="R854" s="244"/>
      <c r="S854" s="244"/>
      <c r="T854" s="245"/>
      <c r="U854" s="13"/>
      <c r="V854" s="13"/>
      <c r="W854" s="13"/>
      <c r="X854" s="13"/>
      <c r="Y854" s="13"/>
      <c r="Z854" s="13"/>
      <c r="AA854" s="13"/>
      <c r="AB854" s="13"/>
      <c r="AC854" s="13"/>
      <c r="AD854" s="13"/>
      <c r="AE854" s="13"/>
      <c r="AT854" s="246" t="s">
        <v>181</v>
      </c>
      <c r="AU854" s="246" t="s">
        <v>87</v>
      </c>
      <c r="AV854" s="13" t="s">
        <v>85</v>
      </c>
      <c r="AW854" s="13" t="s">
        <v>38</v>
      </c>
      <c r="AX854" s="13" t="s">
        <v>77</v>
      </c>
      <c r="AY854" s="246" t="s">
        <v>167</v>
      </c>
    </row>
    <row r="855" s="14" customFormat="1">
      <c r="A855" s="14"/>
      <c r="B855" s="247"/>
      <c r="C855" s="248"/>
      <c r="D855" s="232" t="s">
        <v>181</v>
      </c>
      <c r="E855" s="249" t="s">
        <v>40</v>
      </c>
      <c r="F855" s="250" t="s">
        <v>1160</v>
      </c>
      <c r="G855" s="248"/>
      <c r="H855" s="251">
        <v>8.5099999999999998</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181</v>
      </c>
      <c r="AU855" s="257" t="s">
        <v>87</v>
      </c>
      <c r="AV855" s="14" t="s">
        <v>87</v>
      </c>
      <c r="AW855" s="14" t="s">
        <v>38</v>
      </c>
      <c r="AX855" s="14" t="s">
        <v>77</v>
      </c>
      <c r="AY855" s="257" t="s">
        <v>167</v>
      </c>
    </row>
    <row r="856" s="15" customFormat="1">
      <c r="A856" s="15"/>
      <c r="B856" s="258"/>
      <c r="C856" s="259"/>
      <c r="D856" s="232" t="s">
        <v>181</v>
      </c>
      <c r="E856" s="260" t="s">
        <v>40</v>
      </c>
      <c r="F856" s="261" t="s">
        <v>184</v>
      </c>
      <c r="G856" s="259"/>
      <c r="H856" s="262">
        <v>13.560000000000001</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181</v>
      </c>
      <c r="AU856" s="268" t="s">
        <v>87</v>
      </c>
      <c r="AV856" s="15" t="s">
        <v>175</v>
      </c>
      <c r="AW856" s="15" t="s">
        <v>38</v>
      </c>
      <c r="AX856" s="15" t="s">
        <v>85</v>
      </c>
      <c r="AY856" s="268" t="s">
        <v>167</v>
      </c>
    </row>
    <row r="857" s="2" customFormat="1" ht="24" customHeight="1">
      <c r="A857" s="39"/>
      <c r="B857" s="40"/>
      <c r="C857" s="219" t="s">
        <v>1068</v>
      </c>
      <c r="D857" s="219" t="s">
        <v>170</v>
      </c>
      <c r="E857" s="220" t="s">
        <v>1069</v>
      </c>
      <c r="F857" s="221" t="s">
        <v>1070</v>
      </c>
      <c r="G857" s="222" t="s">
        <v>173</v>
      </c>
      <c r="H857" s="223">
        <v>13.560000000000001</v>
      </c>
      <c r="I857" s="224"/>
      <c r="J857" s="225">
        <f>ROUND(I857*H857,2)</f>
        <v>0</v>
      </c>
      <c r="K857" s="221" t="s">
        <v>926</v>
      </c>
      <c r="L857" s="45"/>
      <c r="M857" s="226" t="s">
        <v>40</v>
      </c>
      <c r="N857" s="227" t="s">
        <v>48</v>
      </c>
      <c r="O857" s="85"/>
      <c r="P857" s="228">
        <f>O857*H857</f>
        <v>0</v>
      </c>
      <c r="Q857" s="228">
        <v>0.00792</v>
      </c>
      <c r="R857" s="228">
        <f>Q857*H857</f>
        <v>0.10739520000000001</v>
      </c>
      <c r="S857" s="228">
        <v>0</v>
      </c>
      <c r="T857" s="229">
        <f>S857*H857</f>
        <v>0</v>
      </c>
      <c r="U857" s="39"/>
      <c r="V857" s="39"/>
      <c r="W857" s="39"/>
      <c r="X857" s="39"/>
      <c r="Y857" s="39"/>
      <c r="Z857" s="39"/>
      <c r="AA857" s="39"/>
      <c r="AB857" s="39"/>
      <c r="AC857" s="39"/>
      <c r="AD857" s="39"/>
      <c r="AE857" s="39"/>
      <c r="AR857" s="230" t="s">
        <v>301</v>
      </c>
      <c r="AT857" s="230" t="s">
        <v>170</v>
      </c>
      <c r="AU857" s="230" t="s">
        <v>87</v>
      </c>
      <c r="AY857" s="18" t="s">
        <v>167</v>
      </c>
      <c r="BE857" s="231">
        <f>IF(N857="základní",J857,0)</f>
        <v>0</v>
      </c>
      <c r="BF857" s="231">
        <f>IF(N857="snížená",J857,0)</f>
        <v>0</v>
      </c>
      <c r="BG857" s="231">
        <f>IF(N857="zákl. přenesená",J857,0)</f>
        <v>0</v>
      </c>
      <c r="BH857" s="231">
        <f>IF(N857="sníž. přenesená",J857,0)</f>
        <v>0</v>
      </c>
      <c r="BI857" s="231">
        <f>IF(N857="nulová",J857,0)</f>
        <v>0</v>
      </c>
      <c r="BJ857" s="18" t="s">
        <v>85</v>
      </c>
      <c r="BK857" s="231">
        <f>ROUND(I857*H857,2)</f>
        <v>0</v>
      </c>
      <c r="BL857" s="18" t="s">
        <v>301</v>
      </c>
      <c r="BM857" s="230" t="s">
        <v>1071</v>
      </c>
    </row>
    <row r="858" s="2" customFormat="1">
      <c r="A858" s="39"/>
      <c r="B858" s="40"/>
      <c r="C858" s="41"/>
      <c r="D858" s="232" t="s">
        <v>177</v>
      </c>
      <c r="E858" s="41"/>
      <c r="F858" s="233" t="s">
        <v>1072</v>
      </c>
      <c r="G858" s="41"/>
      <c r="H858" s="41"/>
      <c r="I858" s="137"/>
      <c r="J858" s="41"/>
      <c r="K858" s="41"/>
      <c r="L858" s="45"/>
      <c r="M858" s="234"/>
      <c r="N858" s="235"/>
      <c r="O858" s="85"/>
      <c r="P858" s="85"/>
      <c r="Q858" s="85"/>
      <c r="R858" s="85"/>
      <c r="S858" s="85"/>
      <c r="T858" s="86"/>
      <c r="U858" s="39"/>
      <c r="V858" s="39"/>
      <c r="W858" s="39"/>
      <c r="X858" s="39"/>
      <c r="Y858" s="39"/>
      <c r="Z858" s="39"/>
      <c r="AA858" s="39"/>
      <c r="AB858" s="39"/>
      <c r="AC858" s="39"/>
      <c r="AD858" s="39"/>
      <c r="AE858" s="39"/>
      <c r="AT858" s="18" t="s">
        <v>177</v>
      </c>
      <c r="AU858" s="18" t="s">
        <v>87</v>
      </c>
    </row>
    <row r="859" s="2" customFormat="1">
      <c r="A859" s="39"/>
      <c r="B859" s="40"/>
      <c r="C859" s="41"/>
      <c r="D859" s="232" t="s">
        <v>179</v>
      </c>
      <c r="E859" s="41"/>
      <c r="F859" s="236" t="s">
        <v>1073</v>
      </c>
      <c r="G859" s="41"/>
      <c r="H859" s="41"/>
      <c r="I859" s="137"/>
      <c r="J859" s="41"/>
      <c r="K859" s="41"/>
      <c r="L859" s="45"/>
      <c r="M859" s="234"/>
      <c r="N859" s="235"/>
      <c r="O859" s="85"/>
      <c r="P859" s="85"/>
      <c r="Q859" s="85"/>
      <c r="R859" s="85"/>
      <c r="S859" s="85"/>
      <c r="T859" s="86"/>
      <c r="U859" s="39"/>
      <c r="V859" s="39"/>
      <c r="W859" s="39"/>
      <c r="X859" s="39"/>
      <c r="Y859" s="39"/>
      <c r="Z859" s="39"/>
      <c r="AA859" s="39"/>
      <c r="AB859" s="39"/>
      <c r="AC859" s="39"/>
      <c r="AD859" s="39"/>
      <c r="AE859" s="39"/>
      <c r="AT859" s="18" t="s">
        <v>179</v>
      </c>
      <c r="AU859" s="18" t="s">
        <v>87</v>
      </c>
    </row>
    <row r="860" s="13" customFormat="1">
      <c r="A860" s="13"/>
      <c r="B860" s="237"/>
      <c r="C860" s="238"/>
      <c r="D860" s="232" t="s">
        <v>181</v>
      </c>
      <c r="E860" s="239" t="s">
        <v>40</v>
      </c>
      <c r="F860" s="240" t="s">
        <v>203</v>
      </c>
      <c r="G860" s="238"/>
      <c r="H860" s="239" t="s">
        <v>40</v>
      </c>
      <c r="I860" s="241"/>
      <c r="J860" s="238"/>
      <c r="K860" s="238"/>
      <c r="L860" s="242"/>
      <c r="M860" s="243"/>
      <c r="N860" s="244"/>
      <c r="O860" s="244"/>
      <c r="P860" s="244"/>
      <c r="Q860" s="244"/>
      <c r="R860" s="244"/>
      <c r="S860" s="244"/>
      <c r="T860" s="245"/>
      <c r="U860" s="13"/>
      <c r="V860" s="13"/>
      <c r="W860" s="13"/>
      <c r="X860" s="13"/>
      <c r="Y860" s="13"/>
      <c r="Z860" s="13"/>
      <c r="AA860" s="13"/>
      <c r="AB860" s="13"/>
      <c r="AC860" s="13"/>
      <c r="AD860" s="13"/>
      <c r="AE860" s="13"/>
      <c r="AT860" s="246" t="s">
        <v>181</v>
      </c>
      <c r="AU860" s="246" t="s">
        <v>87</v>
      </c>
      <c r="AV860" s="13" t="s">
        <v>85</v>
      </c>
      <c r="AW860" s="13" t="s">
        <v>38</v>
      </c>
      <c r="AX860" s="13" t="s">
        <v>77</v>
      </c>
      <c r="AY860" s="246" t="s">
        <v>167</v>
      </c>
    </row>
    <row r="861" s="14" customFormat="1">
      <c r="A861" s="14"/>
      <c r="B861" s="247"/>
      <c r="C861" s="248"/>
      <c r="D861" s="232" t="s">
        <v>181</v>
      </c>
      <c r="E861" s="249" t="s">
        <v>40</v>
      </c>
      <c r="F861" s="250" t="s">
        <v>1363</v>
      </c>
      <c r="G861" s="248"/>
      <c r="H861" s="251">
        <v>2.7999999999999998</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181</v>
      </c>
      <c r="AU861" s="257" t="s">
        <v>87</v>
      </c>
      <c r="AV861" s="14" t="s">
        <v>87</v>
      </c>
      <c r="AW861" s="14" t="s">
        <v>38</v>
      </c>
      <c r="AX861" s="14" t="s">
        <v>77</v>
      </c>
      <c r="AY861" s="257" t="s">
        <v>167</v>
      </c>
    </row>
    <row r="862" s="13" customFormat="1">
      <c r="A862" s="13"/>
      <c r="B862" s="237"/>
      <c r="C862" s="238"/>
      <c r="D862" s="232" t="s">
        <v>181</v>
      </c>
      <c r="E862" s="239" t="s">
        <v>40</v>
      </c>
      <c r="F862" s="240" t="s">
        <v>206</v>
      </c>
      <c r="G862" s="238"/>
      <c r="H862" s="239" t="s">
        <v>40</v>
      </c>
      <c r="I862" s="241"/>
      <c r="J862" s="238"/>
      <c r="K862" s="238"/>
      <c r="L862" s="242"/>
      <c r="M862" s="243"/>
      <c r="N862" s="244"/>
      <c r="O862" s="244"/>
      <c r="P862" s="244"/>
      <c r="Q862" s="244"/>
      <c r="R862" s="244"/>
      <c r="S862" s="244"/>
      <c r="T862" s="245"/>
      <c r="U862" s="13"/>
      <c r="V862" s="13"/>
      <c r="W862" s="13"/>
      <c r="X862" s="13"/>
      <c r="Y862" s="13"/>
      <c r="Z862" s="13"/>
      <c r="AA862" s="13"/>
      <c r="AB862" s="13"/>
      <c r="AC862" s="13"/>
      <c r="AD862" s="13"/>
      <c r="AE862" s="13"/>
      <c r="AT862" s="246" t="s">
        <v>181</v>
      </c>
      <c r="AU862" s="246" t="s">
        <v>87</v>
      </c>
      <c r="AV862" s="13" t="s">
        <v>85</v>
      </c>
      <c r="AW862" s="13" t="s">
        <v>38</v>
      </c>
      <c r="AX862" s="13" t="s">
        <v>77</v>
      </c>
      <c r="AY862" s="246" t="s">
        <v>167</v>
      </c>
    </row>
    <row r="863" s="14" customFormat="1">
      <c r="A863" s="14"/>
      <c r="B863" s="247"/>
      <c r="C863" s="248"/>
      <c r="D863" s="232" t="s">
        <v>181</v>
      </c>
      <c r="E863" s="249" t="s">
        <v>40</v>
      </c>
      <c r="F863" s="250" t="s">
        <v>1317</v>
      </c>
      <c r="G863" s="248"/>
      <c r="H863" s="251">
        <v>2.25</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181</v>
      </c>
      <c r="AU863" s="257" t="s">
        <v>87</v>
      </c>
      <c r="AV863" s="14" t="s">
        <v>87</v>
      </c>
      <c r="AW863" s="14" t="s">
        <v>38</v>
      </c>
      <c r="AX863" s="14" t="s">
        <v>77</v>
      </c>
      <c r="AY863" s="257" t="s">
        <v>167</v>
      </c>
    </row>
    <row r="864" s="13" customFormat="1">
      <c r="A864" s="13"/>
      <c r="B864" s="237"/>
      <c r="C864" s="238"/>
      <c r="D864" s="232" t="s">
        <v>181</v>
      </c>
      <c r="E864" s="239" t="s">
        <v>40</v>
      </c>
      <c r="F864" s="240" t="s">
        <v>210</v>
      </c>
      <c r="G864" s="238"/>
      <c r="H864" s="239" t="s">
        <v>40</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181</v>
      </c>
      <c r="AU864" s="246" t="s">
        <v>87</v>
      </c>
      <c r="AV864" s="13" t="s">
        <v>85</v>
      </c>
      <c r="AW864" s="13" t="s">
        <v>38</v>
      </c>
      <c r="AX864" s="13" t="s">
        <v>77</v>
      </c>
      <c r="AY864" s="246" t="s">
        <v>167</v>
      </c>
    </row>
    <row r="865" s="14" customFormat="1">
      <c r="A865" s="14"/>
      <c r="B865" s="247"/>
      <c r="C865" s="248"/>
      <c r="D865" s="232" t="s">
        <v>181</v>
      </c>
      <c r="E865" s="249" t="s">
        <v>40</v>
      </c>
      <c r="F865" s="250" t="s">
        <v>1160</v>
      </c>
      <c r="G865" s="248"/>
      <c r="H865" s="251">
        <v>8.5099999999999998</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181</v>
      </c>
      <c r="AU865" s="257" t="s">
        <v>87</v>
      </c>
      <c r="AV865" s="14" t="s">
        <v>87</v>
      </c>
      <c r="AW865" s="14" t="s">
        <v>38</v>
      </c>
      <c r="AX865" s="14" t="s">
        <v>77</v>
      </c>
      <c r="AY865" s="257" t="s">
        <v>167</v>
      </c>
    </row>
    <row r="866" s="15" customFormat="1">
      <c r="A866" s="15"/>
      <c r="B866" s="258"/>
      <c r="C866" s="259"/>
      <c r="D866" s="232" t="s">
        <v>181</v>
      </c>
      <c r="E866" s="260" t="s">
        <v>40</v>
      </c>
      <c r="F866" s="261" t="s">
        <v>184</v>
      </c>
      <c r="G866" s="259"/>
      <c r="H866" s="262">
        <v>13.560000000000001</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181</v>
      </c>
      <c r="AU866" s="268" t="s">
        <v>87</v>
      </c>
      <c r="AV866" s="15" t="s">
        <v>175</v>
      </c>
      <c r="AW866" s="15" t="s">
        <v>38</v>
      </c>
      <c r="AX866" s="15" t="s">
        <v>85</v>
      </c>
      <c r="AY866" s="268" t="s">
        <v>167</v>
      </c>
    </row>
    <row r="867" s="2" customFormat="1" ht="24" customHeight="1">
      <c r="A867" s="39"/>
      <c r="B867" s="40"/>
      <c r="C867" s="219" t="s">
        <v>1074</v>
      </c>
      <c r="D867" s="219" t="s">
        <v>170</v>
      </c>
      <c r="E867" s="220" t="s">
        <v>1075</v>
      </c>
      <c r="F867" s="221" t="s">
        <v>1076</v>
      </c>
      <c r="G867" s="222" t="s">
        <v>398</v>
      </c>
      <c r="H867" s="223">
        <v>0.68899999999999995</v>
      </c>
      <c r="I867" s="224"/>
      <c r="J867" s="225">
        <f>ROUND(I867*H867,2)</f>
        <v>0</v>
      </c>
      <c r="K867" s="221" t="s">
        <v>174</v>
      </c>
      <c r="L867" s="45"/>
      <c r="M867" s="226" t="s">
        <v>40</v>
      </c>
      <c r="N867" s="227" t="s">
        <v>48</v>
      </c>
      <c r="O867" s="85"/>
      <c r="P867" s="228">
        <f>O867*H867</f>
        <v>0</v>
      </c>
      <c r="Q867" s="228">
        <v>0</v>
      </c>
      <c r="R867" s="228">
        <f>Q867*H867</f>
        <v>0</v>
      </c>
      <c r="S867" s="228">
        <v>0</v>
      </c>
      <c r="T867" s="229">
        <f>S867*H867</f>
        <v>0</v>
      </c>
      <c r="U867" s="39"/>
      <c r="V867" s="39"/>
      <c r="W867" s="39"/>
      <c r="X867" s="39"/>
      <c r="Y867" s="39"/>
      <c r="Z867" s="39"/>
      <c r="AA867" s="39"/>
      <c r="AB867" s="39"/>
      <c r="AC867" s="39"/>
      <c r="AD867" s="39"/>
      <c r="AE867" s="39"/>
      <c r="AR867" s="230" t="s">
        <v>301</v>
      </c>
      <c r="AT867" s="230" t="s">
        <v>170</v>
      </c>
      <c r="AU867" s="230" t="s">
        <v>87</v>
      </c>
      <c r="AY867" s="18" t="s">
        <v>167</v>
      </c>
      <c r="BE867" s="231">
        <f>IF(N867="základní",J867,0)</f>
        <v>0</v>
      </c>
      <c r="BF867" s="231">
        <f>IF(N867="snížená",J867,0)</f>
        <v>0</v>
      </c>
      <c r="BG867" s="231">
        <f>IF(N867="zákl. přenesená",J867,0)</f>
        <v>0</v>
      </c>
      <c r="BH867" s="231">
        <f>IF(N867="sníž. přenesená",J867,0)</f>
        <v>0</v>
      </c>
      <c r="BI867" s="231">
        <f>IF(N867="nulová",J867,0)</f>
        <v>0</v>
      </c>
      <c r="BJ867" s="18" t="s">
        <v>85</v>
      </c>
      <c r="BK867" s="231">
        <f>ROUND(I867*H867,2)</f>
        <v>0</v>
      </c>
      <c r="BL867" s="18" t="s">
        <v>301</v>
      </c>
      <c r="BM867" s="230" t="s">
        <v>1077</v>
      </c>
    </row>
    <row r="868" s="2" customFormat="1">
      <c r="A868" s="39"/>
      <c r="B868" s="40"/>
      <c r="C868" s="41"/>
      <c r="D868" s="232" t="s">
        <v>177</v>
      </c>
      <c r="E868" s="41"/>
      <c r="F868" s="233" t="s">
        <v>1078</v>
      </c>
      <c r="G868" s="41"/>
      <c r="H868" s="41"/>
      <c r="I868" s="137"/>
      <c r="J868" s="41"/>
      <c r="K868" s="41"/>
      <c r="L868" s="45"/>
      <c r="M868" s="234"/>
      <c r="N868" s="235"/>
      <c r="O868" s="85"/>
      <c r="P868" s="85"/>
      <c r="Q868" s="85"/>
      <c r="R868" s="85"/>
      <c r="S868" s="85"/>
      <c r="T868" s="86"/>
      <c r="U868" s="39"/>
      <c r="V868" s="39"/>
      <c r="W868" s="39"/>
      <c r="X868" s="39"/>
      <c r="Y868" s="39"/>
      <c r="Z868" s="39"/>
      <c r="AA868" s="39"/>
      <c r="AB868" s="39"/>
      <c r="AC868" s="39"/>
      <c r="AD868" s="39"/>
      <c r="AE868" s="39"/>
      <c r="AT868" s="18" t="s">
        <v>177</v>
      </c>
      <c r="AU868" s="18" t="s">
        <v>87</v>
      </c>
    </row>
    <row r="869" s="2" customFormat="1">
      <c r="A869" s="39"/>
      <c r="B869" s="40"/>
      <c r="C869" s="41"/>
      <c r="D869" s="232" t="s">
        <v>179</v>
      </c>
      <c r="E869" s="41"/>
      <c r="F869" s="236" t="s">
        <v>452</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179</v>
      </c>
      <c r="AU869" s="18" t="s">
        <v>87</v>
      </c>
    </row>
    <row r="870" s="12" customFormat="1" ht="22.8" customHeight="1">
      <c r="A870" s="12"/>
      <c r="B870" s="203"/>
      <c r="C870" s="204"/>
      <c r="D870" s="205" t="s">
        <v>76</v>
      </c>
      <c r="E870" s="217" t="s">
        <v>1079</v>
      </c>
      <c r="F870" s="217" t="s">
        <v>1080</v>
      </c>
      <c r="G870" s="204"/>
      <c r="H870" s="204"/>
      <c r="I870" s="207"/>
      <c r="J870" s="218">
        <f>BK870</f>
        <v>0</v>
      </c>
      <c r="K870" s="204"/>
      <c r="L870" s="209"/>
      <c r="M870" s="210"/>
      <c r="N870" s="211"/>
      <c r="O870" s="211"/>
      <c r="P870" s="212">
        <f>SUM(P871:P877)</f>
        <v>0</v>
      </c>
      <c r="Q870" s="211"/>
      <c r="R870" s="212">
        <f>SUM(R871:R877)</f>
        <v>0</v>
      </c>
      <c r="S870" s="211"/>
      <c r="T870" s="213">
        <f>SUM(T871:T877)</f>
        <v>0.35414999999999996</v>
      </c>
      <c r="U870" s="12"/>
      <c r="V870" s="12"/>
      <c r="W870" s="12"/>
      <c r="X870" s="12"/>
      <c r="Y870" s="12"/>
      <c r="Z870" s="12"/>
      <c r="AA870" s="12"/>
      <c r="AB870" s="12"/>
      <c r="AC870" s="12"/>
      <c r="AD870" s="12"/>
      <c r="AE870" s="12"/>
      <c r="AR870" s="214" t="s">
        <v>87</v>
      </c>
      <c r="AT870" s="215" t="s">
        <v>76</v>
      </c>
      <c r="AU870" s="215" t="s">
        <v>85</v>
      </c>
      <c r="AY870" s="214" t="s">
        <v>167</v>
      </c>
      <c r="BK870" s="216">
        <f>SUM(BK871:BK877)</f>
        <v>0</v>
      </c>
    </row>
    <row r="871" s="2" customFormat="1" ht="24" customHeight="1">
      <c r="A871" s="39"/>
      <c r="B871" s="40"/>
      <c r="C871" s="219" t="s">
        <v>1081</v>
      </c>
      <c r="D871" s="219" t="s">
        <v>170</v>
      </c>
      <c r="E871" s="220" t="s">
        <v>1082</v>
      </c>
      <c r="F871" s="221" t="s">
        <v>1083</v>
      </c>
      <c r="G871" s="222" t="s">
        <v>173</v>
      </c>
      <c r="H871" s="223">
        <v>23.609999999999999</v>
      </c>
      <c r="I871" s="224"/>
      <c r="J871" s="225">
        <f>ROUND(I871*H871,2)</f>
        <v>0</v>
      </c>
      <c r="K871" s="221" t="s">
        <v>174</v>
      </c>
      <c r="L871" s="45"/>
      <c r="M871" s="226" t="s">
        <v>40</v>
      </c>
      <c r="N871" s="227" t="s">
        <v>48</v>
      </c>
      <c r="O871" s="85"/>
      <c r="P871" s="228">
        <f>O871*H871</f>
        <v>0</v>
      </c>
      <c r="Q871" s="228">
        <v>0</v>
      </c>
      <c r="R871" s="228">
        <f>Q871*H871</f>
        <v>0</v>
      </c>
      <c r="S871" s="228">
        <v>0.014999999999999999</v>
      </c>
      <c r="T871" s="229">
        <f>S871*H871</f>
        <v>0.35414999999999996</v>
      </c>
      <c r="U871" s="39"/>
      <c r="V871" s="39"/>
      <c r="W871" s="39"/>
      <c r="X871" s="39"/>
      <c r="Y871" s="39"/>
      <c r="Z871" s="39"/>
      <c r="AA871" s="39"/>
      <c r="AB871" s="39"/>
      <c r="AC871" s="39"/>
      <c r="AD871" s="39"/>
      <c r="AE871" s="39"/>
      <c r="AR871" s="230" t="s">
        <v>301</v>
      </c>
      <c r="AT871" s="230" t="s">
        <v>170</v>
      </c>
      <c r="AU871" s="230" t="s">
        <v>87</v>
      </c>
      <c r="AY871" s="18" t="s">
        <v>167</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301</v>
      </c>
      <c r="BM871" s="230" t="s">
        <v>1084</v>
      </c>
    </row>
    <row r="872" s="2" customFormat="1">
      <c r="A872" s="39"/>
      <c r="B872" s="40"/>
      <c r="C872" s="41"/>
      <c r="D872" s="232" t="s">
        <v>177</v>
      </c>
      <c r="E872" s="41"/>
      <c r="F872" s="233" t="s">
        <v>1085</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177</v>
      </c>
      <c r="AU872" s="18" t="s">
        <v>87</v>
      </c>
    </row>
    <row r="873" s="13" customFormat="1">
      <c r="A873" s="13"/>
      <c r="B873" s="237"/>
      <c r="C873" s="238"/>
      <c r="D873" s="232" t="s">
        <v>181</v>
      </c>
      <c r="E873" s="239" t="s">
        <v>40</v>
      </c>
      <c r="F873" s="240" t="s">
        <v>210</v>
      </c>
      <c r="G873" s="238"/>
      <c r="H873" s="239" t="s">
        <v>40</v>
      </c>
      <c r="I873" s="241"/>
      <c r="J873" s="238"/>
      <c r="K873" s="238"/>
      <c r="L873" s="242"/>
      <c r="M873" s="243"/>
      <c r="N873" s="244"/>
      <c r="O873" s="244"/>
      <c r="P873" s="244"/>
      <c r="Q873" s="244"/>
      <c r="R873" s="244"/>
      <c r="S873" s="244"/>
      <c r="T873" s="245"/>
      <c r="U873" s="13"/>
      <c r="V873" s="13"/>
      <c r="W873" s="13"/>
      <c r="X873" s="13"/>
      <c r="Y873" s="13"/>
      <c r="Z873" s="13"/>
      <c r="AA873" s="13"/>
      <c r="AB873" s="13"/>
      <c r="AC873" s="13"/>
      <c r="AD873" s="13"/>
      <c r="AE873" s="13"/>
      <c r="AT873" s="246" t="s">
        <v>181</v>
      </c>
      <c r="AU873" s="246" t="s">
        <v>87</v>
      </c>
      <c r="AV873" s="13" t="s">
        <v>85</v>
      </c>
      <c r="AW873" s="13" t="s">
        <v>38</v>
      </c>
      <c r="AX873" s="13" t="s">
        <v>77</v>
      </c>
      <c r="AY873" s="246" t="s">
        <v>167</v>
      </c>
    </row>
    <row r="874" s="14" customFormat="1">
      <c r="A874" s="14"/>
      <c r="B874" s="247"/>
      <c r="C874" s="248"/>
      <c r="D874" s="232" t="s">
        <v>181</v>
      </c>
      <c r="E874" s="249" t="s">
        <v>40</v>
      </c>
      <c r="F874" s="250" t="s">
        <v>1160</v>
      </c>
      <c r="G874" s="248"/>
      <c r="H874" s="251">
        <v>8.5099999999999998</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181</v>
      </c>
      <c r="AU874" s="257" t="s">
        <v>87</v>
      </c>
      <c r="AV874" s="14" t="s">
        <v>87</v>
      </c>
      <c r="AW874" s="14" t="s">
        <v>38</v>
      </c>
      <c r="AX874" s="14" t="s">
        <v>77</v>
      </c>
      <c r="AY874" s="257" t="s">
        <v>167</v>
      </c>
    </row>
    <row r="875" s="13" customFormat="1">
      <c r="A875" s="13"/>
      <c r="B875" s="237"/>
      <c r="C875" s="238"/>
      <c r="D875" s="232" t="s">
        <v>181</v>
      </c>
      <c r="E875" s="239" t="s">
        <v>40</v>
      </c>
      <c r="F875" s="240" t="s">
        <v>208</v>
      </c>
      <c r="G875" s="238"/>
      <c r="H875" s="239" t="s">
        <v>40</v>
      </c>
      <c r="I875" s="241"/>
      <c r="J875" s="238"/>
      <c r="K875" s="238"/>
      <c r="L875" s="242"/>
      <c r="M875" s="243"/>
      <c r="N875" s="244"/>
      <c r="O875" s="244"/>
      <c r="P875" s="244"/>
      <c r="Q875" s="244"/>
      <c r="R875" s="244"/>
      <c r="S875" s="244"/>
      <c r="T875" s="245"/>
      <c r="U875" s="13"/>
      <c r="V875" s="13"/>
      <c r="W875" s="13"/>
      <c r="X875" s="13"/>
      <c r="Y875" s="13"/>
      <c r="Z875" s="13"/>
      <c r="AA875" s="13"/>
      <c r="AB875" s="13"/>
      <c r="AC875" s="13"/>
      <c r="AD875" s="13"/>
      <c r="AE875" s="13"/>
      <c r="AT875" s="246" t="s">
        <v>181</v>
      </c>
      <c r="AU875" s="246" t="s">
        <v>87</v>
      </c>
      <c r="AV875" s="13" t="s">
        <v>85</v>
      </c>
      <c r="AW875" s="13" t="s">
        <v>38</v>
      </c>
      <c r="AX875" s="13" t="s">
        <v>77</v>
      </c>
      <c r="AY875" s="246" t="s">
        <v>167</v>
      </c>
    </row>
    <row r="876" s="14" customFormat="1">
      <c r="A876" s="14"/>
      <c r="B876" s="247"/>
      <c r="C876" s="248"/>
      <c r="D876" s="232" t="s">
        <v>181</v>
      </c>
      <c r="E876" s="249" t="s">
        <v>40</v>
      </c>
      <c r="F876" s="250" t="s">
        <v>1161</v>
      </c>
      <c r="G876" s="248"/>
      <c r="H876" s="251">
        <v>15.1</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181</v>
      </c>
      <c r="AU876" s="257" t="s">
        <v>87</v>
      </c>
      <c r="AV876" s="14" t="s">
        <v>87</v>
      </c>
      <c r="AW876" s="14" t="s">
        <v>38</v>
      </c>
      <c r="AX876" s="14" t="s">
        <v>77</v>
      </c>
      <c r="AY876" s="257" t="s">
        <v>167</v>
      </c>
    </row>
    <row r="877" s="15" customFormat="1">
      <c r="A877" s="15"/>
      <c r="B877" s="258"/>
      <c r="C877" s="259"/>
      <c r="D877" s="232" t="s">
        <v>181</v>
      </c>
      <c r="E877" s="260" t="s">
        <v>40</v>
      </c>
      <c r="F877" s="261" t="s">
        <v>184</v>
      </c>
      <c r="G877" s="259"/>
      <c r="H877" s="262">
        <v>23.609999999999999</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181</v>
      </c>
      <c r="AU877" s="268" t="s">
        <v>87</v>
      </c>
      <c r="AV877" s="15" t="s">
        <v>175</v>
      </c>
      <c r="AW877" s="15" t="s">
        <v>38</v>
      </c>
      <c r="AX877" s="15" t="s">
        <v>85</v>
      </c>
      <c r="AY877" s="268" t="s">
        <v>167</v>
      </c>
    </row>
    <row r="878" s="12" customFormat="1" ht="22.8" customHeight="1">
      <c r="A878" s="12"/>
      <c r="B878" s="203"/>
      <c r="C878" s="204"/>
      <c r="D878" s="205" t="s">
        <v>76</v>
      </c>
      <c r="E878" s="217" t="s">
        <v>1086</v>
      </c>
      <c r="F878" s="217" t="s">
        <v>1087</v>
      </c>
      <c r="G878" s="204"/>
      <c r="H878" s="204"/>
      <c r="I878" s="207"/>
      <c r="J878" s="218">
        <f>BK878</f>
        <v>0</v>
      </c>
      <c r="K878" s="204"/>
      <c r="L878" s="209"/>
      <c r="M878" s="210"/>
      <c r="N878" s="211"/>
      <c r="O878" s="211"/>
      <c r="P878" s="212">
        <f>SUM(P879:P949)</f>
        <v>0</v>
      </c>
      <c r="Q878" s="211"/>
      <c r="R878" s="212">
        <f>SUM(R879:R949)</f>
        <v>0.084077019999999988</v>
      </c>
      <c r="S878" s="211"/>
      <c r="T878" s="213">
        <f>SUM(T879:T949)</f>
        <v>0.085980000000000001</v>
      </c>
      <c r="U878" s="12"/>
      <c r="V878" s="12"/>
      <c r="W878" s="12"/>
      <c r="X878" s="12"/>
      <c r="Y878" s="12"/>
      <c r="Z878" s="12"/>
      <c r="AA878" s="12"/>
      <c r="AB878" s="12"/>
      <c r="AC878" s="12"/>
      <c r="AD878" s="12"/>
      <c r="AE878" s="12"/>
      <c r="AR878" s="214" t="s">
        <v>87</v>
      </c>
      <c r="AT878" s="215" t="s">
        <v>76</v>
      </c>
      <c r="AU878" s="215" t="s">
        <v>85</v>
      </c>
      <c r="AY878" s="214" t="s">
        <v>167</v>
      </c>
      <c r="BK878" s="216">
        <f>SUM(BK879:BK949)</f>
        <v>0</v>
      </c>
    </row>
    <row r="879" s="2" customFormat="1" ht="16.5" customHeight="1">
      <c r="A879" s="39"/>
      <c r="B879" s="40"/>
      <c r="C879" s="219" t="s">
        <v>1088</v>
      </c>
      <c r="D879" s="219" t="s">
        <v>170</v>
      </c>
      <c r="E879" s="220" t="s">
        <v>1089</v>
      </c>
      <c r="F879" s="221" t="s">
        <v>1090</v>
      </c>
      <c r="G879" s="222" t="s">
        <v>173</v>
      </c>
      <c r="H879" s="223">
        <v>23.609999999999999</v>
      </c>
      <c r="I879" s="224"/>
      <c r="J879" s="225">
        <f>ROUND(I879*H879,2)</f>
        <v>0</v>
      </c>
      <c r="K879" s="221" t="s">
        <v>174</v>
      </c>
      <c r="L879" s="45"/>
      <c r="M879" s="226" t="s">
        <v>40</v>
      </c>
      <c r="N879" s="227" t="s">
        <v>48</v>
      </c>
      <c r="O879" s="85"/>
      <c r="P879" s="228">
        <f>O879*H879</f>
        <v>0</v>
      </c>
      <c r="Q879" s="228">
        <v>0</v>
      </c>
      <c r="R879" s="228">
        <f>Q879*H879</f>
        <v>0</v>
      </c>
      <c r="S879" s="228">
        <v>0</v>
      </c>
      <c r="T879" s="229">
        <f>S879*H879</f>
        <v>0</v>
      </c>
      <c r="U879" s="39"/>
      <c r="V879" s="39"/>
      <c r="W879" s="39"/>
      <c r="X879" s="39"/>
      <c r="Y879" s="39"/>
      <c r="Z879" s="39"/>
      <c r="AA879" s="39"/>
      <c r="AB879" s="39"/>
      <c r="AC879" s="39"/>
      <c r="AD879" s="39"/>
      <c r="AE879" s="39"/>
      <c r="AR879" s="230" t="s">
        <v>301</v>
      </c>
      <c r="AT879" s="230" t="s">
        <v>170</v>
      </c>
      <c r="AU879" s="230" t="s">
        <v>87</v>
      </c>
      <c r="AY879" s="18" t="s">
        <v>167</v>
      </c>
      <c r="BE879" s="231">
        <f>IF(N879="základní",J879,0)</f>
        <v>0</v>
      </c>
      <c r="BF879" s="231">
        <f>IF(N879="snížená",J879,0)</f>
        <v>0</v>
      </c>
      <c r="BG879" s="231">
        <f>IF(N879="zákl. přenesená",J879,0)</f>
        <v>0</v>
      </c>
      <c r="BH879" s="231">
        <f>IF(N879="sníž. přenesená",J879,0)</f>
        <v>0</v>
      </c>
      <c r="BI879" s="231">
        <f>IF(N879="nulová",J879,0)</f>
        <v>0</v>
      </c>
      <c r="BJ879" s="18" t="s">
        <v>85</v>
      </c>
      <c r="BK879" s="231">
        <f>ROUND(I879*H879,2)</f>
        <v>0</v>
      </c>
      <c r="BL879" s="18" t="s">
        <v>301</v>
      </c>
      <c r="BM879" s="230" t="s">
        <v>1091</v>
      </c>
    </row>
    <row r="880" s="2" customFormat="1">
      <c r="A880" s="39"/>
      <c r="B880" s="40"/>
      <c r="C880" s="41"/>
      <c r="D880" s="232" t="s">
        <v>177</v>
      </c>
      <c r="E880" s="41"/>
      <c r="F880" s="233" t="s">
        <v>1092</v>
      </c>
      <c r="G880" s="41"/>
      <c r="H880" s="41"/>
      <c r="I880" s="137"/>
      <c r="J880" s="41"/>
      <c r="K880" s="41"/>
      <c r="L880" s="45"/>
      <c r="M880" s="234"/>
      <c r="N880" s="235"/>
      <c r="O880" s="85"/>
      <c r="P880" s="85"/>
      <c r="Q880" s="85"/>
      <c r="R880" s="85"/>
      <c r="S880" s="85"/>
      <c r="T880" s="86"/>
      <c r="U880" s="39"/>
      <c r="V880" s="39"/>
      <c r="W880" s="39"/>
      <c r="X880" s="39"/>
      <c r="Y880" s="39"/>
      <c r="Z880" s="39"/>
      <c r="AA880" s="39"/>
      <c r="AB880" s="39"/>
      <c r="AC880" s="39"/>
      <c r="AD880" s="39"/>
      <c r="AE880" s="39"/>
      <c r="AT880" s="18" t="s">
        <v>177</v>
      </c>
      <c r="AU880" s="18" t="s">
        <v>87</v>
      </c>
    </row>
    <row r="881" s="2" customFormat="1">
      <c r="A881" s="39"/>
      <c r="B881" s="40"/>
      <c r="C881" s="41"/>
      <c r="D881" s="232" t="s">
        <v>179</v>
      </c>
      <c r="E881" s="41"/>
      <c r="F881" s="236" t="s">
        <v>1093</v>
      </c>
      <c r="G881" s="41"/>
      <c r="H881" s="41"/>
      <c r="I881" s="137"/>
      <c r="J881" s="41"/>
      <c r="K881" s="41"/>
      <c r="L881" s="45"/>
      <c r="M881" s="234"/>
      <c r="N881" s="235"/>
      <c r="O881" s="85"/>
      <c r="P881" s="85"/>
      <c r="Q881" s="85"/>
      <c r="R881" s="85"/>
      <c r="S881" s="85"/>
      <c r="T881" s="86"/>
      <c r="U881" s="39"/>
      <c r="V881" s="39"/>
      <c r="W881" s="39"/>
      <c r="X881" s="39"/>
      <c r="Y881" s="39"/>
      <c r="Z881" s="39"/>
      <c r="AA881" s="39"/>
      <c r="AB881" s="39"/>
      <c r="AC881" s="39"/>
      <c r="AD881" s="39"/>
      <c r="AE881" s="39"/>
      <c r="AT881" s="18" t="s">
        <v>179</v>
      </c>
      <c r="AU881" s="18" t="s">
        <v>87</v>
      </c>
    </row>
    <row r="882" s="13" customFormat="1">
      <c r="A882" s="13"/>
      <c r="B882" s="237"/>
      <c r="C882" s="238"/>
      <c r="D882" s="232" t="s">
        <v>181</v>
      </c>
      <c r="E882" s="239" t="s">
        <v>40</v>
      </c>
      <c r="F882" s="240" t="s">
        <v>210</v>
      </c>
      <c r="G882" s="238"/>
      <c r="H882" s="239" t="s">
        <v>40</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181</v>
      </c>
      <c r="AU882" s="246" t="s">
        <v>87</v>
      </c>
      <c r="AV882" s="13" t="s">
        <v>85</v>
      </c>
      <c r="AW882" s="13" t="s">
        <v>38</v>
      </c>
      <c r="AX882" s="13" t="s">
        <v>77</v>
      </c>
      <c r="AY882" s="246" t="s">
        <v>167</v>
      </c>
    </row>
    <row r="883" s="14" customFormat="1">
      <c r="A883" s="14"/>
      <c r="B883" s="247"/>
      <c r="C883" s="248"/>
      <c r="D883" s="232" t="s">
        <v>181</v>
      </c>
      <c r="E883" s="249" t="s">
        <v>40</v>
      </c>
      <c r="F883" s="250" t="s">
        <v>1160</v>
      </c>
      <c r="G883" s="248"/>
      <c r="H883" s="251">
        <v>8.5099999999999998</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181</v>
      </c>
      <c r="AU883" s="257" t="s">
        <v>87</v>
      </c>
      <c r="AV883" s="14" t="s">
        <v>87</v>
      </c>
      <c r="AW883" s="14" t="s">
        <v>38</v>
      </c>
      <c r="AX883" s="14" t="s">
        <v>77</v>
      </c>
      <c r="AY883" s="257" t="s">
        <v>167</v>
      </c>
    </row>
    <row r="884" s="13" customFormat="1">
      <c r="A884" s="13"/>
      <c r="B884" s="237"/>
      <c r="C884" s="238"/>
      <c r="D884" s="232" t="s">
        <v>181</v>
      </c>
      <c r="E884" s="239" t="s">
        <v>40</v>
      </c>
      <c r="F884" s="240" t="s">
        <v>208</v>
      </c>
      <c r="G884" s="238"/>
      <c r="H884" s="239" t="s">
        <v>40</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181</v>
      </c>
      <c r="AU884" s="246" t="s">
        <v>87</v>
      </c>
      <c r="AV884" s="13" t="s">
        <v>85</v>
      </c>
      <c r="AW884" s="13" t="s">
        <v>38</v>
      </c>
      <c r="AX884" s="13" t="s">
        <v>77</v>
      </c>
      <c r="AY884" s="246" t="s">
        <v>167</v>
      </c>
    </row>
    <row r="885" s="14" customFormat="1">
      <c r="A885" s="14"/>
      <c r="B885" s="247"/>
      <c r="C885" s="248"/>
      <c r="D885" s="232" t="s">
        <v>181</v>
      </c>
      <c r="E885" s="249" t="s">
        <v>40</v>
      </c>
      <c r="F885" s="250" t="s">
        <v>1161</v>
      </c>
      <c r="G885" s="248"/>
      <c r="H885" s="251">
        <v>15.1</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181</v>
      </c>
      <c r="AU885" s="257" t="s">
        <v>87</v>
      </c>
      <c r="AV885" s="14" t="s">
        <v>87</v>
      </c>
      <c r="AW885" s="14" t="s">
        <v>38</v>
      </c>
      <c r="AX885" s="14" t="s">
        <v>77</v>
      </c>
      <c r="AY885" s="257" t="s">
        <v>167</v>
      </c>
    </row>
    <row r="886" s="15" customFormat="1">
      <c r="A886" s="15"/>
      <c r="B886" s="258"/>
      <c r="C886" s="259"/>
      <c r="D886" s="232" t="s">
        <v>181</v>
      </c>
      <c r="E886" s="260" t="s">
        <v>40</v>
      </c>
      <c r="F886" s="261" t="s">
        <v>184</v>
      </c>
      <c r="G886" s="259"/>
      <c r="H886" s="262">
        <v>23.609999999999999</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181</v>
      </c>
      <c r="AU886" s="268" t="s">
        <v>87</v>
      </c>
      <c r="AV886" s="15" t="s">
        <v>175</v>
      </c>
      <c r="AW886" s="15" t="s">
        <v>38</v>
      </c>
      <c r="AX886" s="15" t="s">
        <v>85</v>
      </c>
      <c r="AY886" s="268" t="s">
        <v>167</v>
      </c>
    </row>
    <row r="887" s="2" customFormat="1" ht="16.5" customHeight="1">
      <c r="A887" s="39"/>
      <c r="B887" s="40"/>
      <c r="C887" s="219" t="s">
        <v>1094</v>
      </c>
      <c r="D887" s="219" t="s">
        <v>170</v>
      </c>
      <c r="E887" s="220" t="s">
        <v>1095</v>
      </c>
      <c r="F887" s="221" t="s">
        <v>1096</v>
      </c>
      <c r="G887" s="222" t="s">
        <v>173</v>
      </c>
      <c r="H887" s="223">
        <v>23.609999999999999</v>
      </c>
      <c r="I887" s="224"/>
      <c r="J887" s="225">
        <f>ROUND(I887*H887,2)</f>
        <v>0</v>
      </c>
      <c r="K887" s="221" t="s">
        <v>174</v>
      </c>
      <c r="L887" s="45"/>
      <c r="M887" s="226" t="s">
        <v>40</v>
      </c>
      <c r="N887" s="227" t="s">
        <v>48</v>
      </c>
      <c r="O887" s="85"/>
      <c r="P887" s="228">
        <f>O887*H887</f>
        <v>0</v>
      </c>
      <c r="Q887" s="228">
        <v>0</v>
      </c>
      <c r="R887" s="228">
        <f>Q887*H887</f>
        <v>0</v>
      </c>
      <c r="S887" s="228">
        <v>0</v>
      </c>
      <c r="T887" s="229">
        <f>S887*H887</f>
        <v>0</v>
      </c>
      <c r="U887" s="39"/>
      <c r="V887" s="39"/>
      <c r="W887" s="39"/>
      <c r="X887" s="39"/>
      <c r="Y887" s="39"/>
      <c r="Z887" s="39"/>
      <c r="AA887" s="39"/>
      <c r="AB887" s="39"/>
      <c r="AC887" s="39"/>
      <c r="AD887" s="39"/>
      <c r="AE887" s="39"/>
      <c r="AR887" s="230" t="s">
        <v>301</v>
      </c>
      <c r="AT887" s="230" t="s">
        <v>170</v>
      </c>
      <c r="AU887" s="230" t="s">
        <v>87</v>
      </c>
      <c r="AY887" s="18" t="s">
        <v>167</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301</v>
      </c>
      <c r="BM887" s="230" t="s">
        <v>1097</v>
      </c>
    </row>
    <row r="888" s="2" customFormat="1">
      <c r="A888" s="39"/>
      <c r="B888" s="40"/>
      <c r="C888" s="41"/>
      <c r="D888" s="232" t="s">
        <v>177</v>
      </c>
      <c r="E888" s="41"/>
      <c r="F888" s="233" t="s">
        <v>1098</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177</v>
      </c>
      <c r="AU888" s="18" t="s">
        <v>87</v>
      </c>
    </row>
    <row r="889" s="2" customFormat="1">
      <c r="A889" s="39"/>
      <c r="B889" s="40"/>
      <c r="C889" s="41"/>
      <c r="D889" s="232" t="s">
        <v>179</v>
      </c>
      <c r="E889" s="41"/>
      <c r="F889" s="236" t="s">
        <v>1093</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179</v>
      </c>
      <c r="AU889" s="18" t="s">
        <v>87</v>
      </c>
    </row>
    <row r="890" s="13" customFormat="1">
      <c r="A890" s="13"/>
      <c r="B890" s="237"/>
      <c r="C890" s="238"/>
      <c r="D890" s="232" t="s">
        <v>181</v>
      </c>
      <c r="E890" s="239" t="s">
        <v>40</v>
      </c>
      <c r="F890" s="240" t="s">
        <v>210</v>
      </c>
      <c r="G890" s="238"/>
      <c r="H890" s="239" t="s">
        <v>40</v>
      </c>
      <c r="I890" s="241"/>
      <c r="J890" s="238"/>
      <c r="K890" s="238"/>
      <c r="L890" s="242"/>
      <c r="M890" s="243"/>
      <c r="N890" s="244"/>
      <c r="O890" s="244"/>
      <c r="P890" s="244"/>
      <c r="Q890" s="244"/>
      <c r="R890" s="244"/>
      <c r="S890" s="244"/>
      <c r="T890" s="245"/>
      <c r="U890" s="13"/>
      <c r="V890" s="13"/>
      <c r="W890" s="13"/>
      <c r="X890" s="13"/>
      <c r="Y890" s="13"/>
      <c r="Z890" s="13"/>
      <c r="AA890" s="13"/>
      <c r="AB890" s="13"/>
      <c r="AC890" s="13"/>
      <c r="AD890" s="13"/>
      <c r="AE890" s="13"/>
      <c r="AT890" s="246" t="s">
        <v>181</v>
      </c>
      <c r="AU890" s="246" t="s">
        <v>87</v>
      </c>
      <c r="AV890" s="13" t="s">
        <v>85</v>
      </c>
      <c r="AW890" s="13" t="s">
        <v>38</v>
      </c>
      <c r="AX890" s="13" t="s">
        <v>77</v>
      </c>
      <c r="AY890" s="246" t="s">
        <v>167</v>
      </c>
    </row>
    <row r="891" s="14" customFormat="1">
      <c r="A891" s="14"/>
      <c r="B891" s="247"/>
      <c r="C891" s="248"/>
      <c r="D891" s="232" t="s">
        <v>181</v>
      </c>
      <c r="E891" s="249" t="s">
        <v>40</v>
      </c>
      <c r="F891" s="250" t="s">
        <v>1160</v>
      </c>
      <c r="G891" s="248"/>
      <c r="H891" s="251">
        <v>8.5099999999999998</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181</v>
      </c>
      <c r="AU891" s="257" t="s">
        <v>87</v>
      </c>
      <c r="AV891" s="14" t="s">
        <v>87</v>
      </c>
      <c r="AW891" s="14" t="s">
        <v>38</v>
      </c>
      <c r="AX891" s="14" t="s">
        <v>77</v>
      </c>
      <c r="AY891" s="257" t="s">
        <v>167</v>
      </c>
    </row>
    <row r="892" s="13" customFormat="1">
      <c r="A892" s="13"/>
      <c r="B892" s="237"/>
      <c r="C892" s="238"/>
      <c r="D892" s="232" t="s">
        <v>181</v>
      </c>
      <c r="E892" s="239" t="s">
        <v>40</v>
      </c>
      <c r="F892" s="240" t="s">
        <v>208</v>
      </c>
      <c r="G892" s="238"/>
      <c r="H892" s="239" t="s">
        <v>40</v>
      </c>
      <c r="I892" s="241"/>
      <c r="J892" s="238"/>
      <c r="K892" s="238"/>
      <c r="L892" s="242"/>
      <c r="M892" s="243"/>
      <c r="N892" s="244"/>
      <c r="O892" s="244"/>
      <c r="P892" s="244"/>
      <c r="Q892" s="244"/>
      <c r="R892" s="244"/>
      <c r="S892" s="244"/>
      <c r="T892" s="245"/>
      <c r="U892" s="13"/>
      <c r="V892" s="13"/>
      <c r="W892" s="13"/>
      <c r="X892" s="13"/>
      <c r="Y892" s="13"/>
      <c r="Z892" s="13"/>
      <c r="AA892" s="13"/>
      <c r="AB892" s="13"/>
      <c r="AC892" s="13"/>
      <c r="AD892" s="13"/>
      <c r="AE892" s="13"/>
      <c r="AT892" s="246" t="s">
        <v>181</v>
      </c>
      <c r="AU892" s="246" t="s">
        <v>87</v>
      </c>
      <c r="AV892" s="13" t="s">
        <v>85</v>
      </c>
      <c r="AW892" s="13" t="s">
        <v>38</v>
      </c>
      <c r="AX892" s="13" t="s">
        <v>77</v>
      </c>
      <c r="AY892" s="246" t="s">
        <v>167</v>
      </c>
    </row>
    <row r="893" s="14" customFormat="1">
      <c r="A893" s="14"/>
      <c r="B893" s="247"/>
      <c r="C893" s="248"/>
      <c r="D893" s="232" t="s">
        <v>181</v>
      </c>
      <c r="E893" s="249" t="s">
        <v>40</v>
      </c>
      <c r="F893" s="250" t="s">
        <v>1161</v>
      </c>
      <c r="G893" s="248"/>
      <c r="H893" s="251">
        <v>15.1</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181</v>
      </c>
      <c r="AU893" s="257" t="s">
        <v>87</v>
      </c>
      <c r="AV893" s="14" t="s">
        <v>87</v>
      </c>
      <c r="AW893" s="14" t="s">
        <v>38</v>
      </c>
      <c r="AX893" s="14" t="s">
        <v>77</v>
      </c>
      <c r="AY893" s="257" t="s">
        <v>167</v>
      </c>
    </row>
    <row r="894" s="15" customFormat="1">
      <c r="A894" s="15"/>
      <c r="B894" s="258"/>
      <c r="C894" s="259"/>
      <c r="D894" s="232" t="s">
        <v>181</v>
      </c>
      <c r="E894" s="260" t="s">
        <v>40</v>
      </c>
      <c r="F894" s="261" t="s">
        <v>184</v>
      </c>
      <c r="G894" s="259"/>
      <c r="H894" s="262">
        <v>23.609999999999999</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181</v>
      </c>
      <c r="AU894" s="268" t="s">
        <v>87</v>
      </c>
      <c r="AV894" s="15" t="s">
        <v>175</v>
      </c>
      <c r="AW894" s="15" t="s">
        <v>38</v>
      </c>
      <c r="AX894" s="15" t="s">
        <v>85</v>
      </c>
      <c r="AY894" s="268" t="s">
        <v>167</v>
      </c>
    </row>
    <row r="895" s="2" customFormat="1" ht="24" customHeight="1">
      <c r="A895" s="39"/>
      <c r="B895" s="40"/>
      <c r="C895" s="219" t="s">
        <v>1099</v>
      </c>
      <c r="D895" s="219" t="s">
        <v>170</v>
      </c>
      <c r="E895" s="220" t="s">
        <v>1100</v>
      </c>
      <c r="F895" s="221" t="s">
        <v>1101</v>
      </c>
      <c r="G895" s="222" t="s">
        <v>173</v>
      </c>
      <c r="H895" s="223">
        <v>23.609999999999999</v>
      </c>
      <c r="I895" s="224"/>
      <c r="J895" s="225">
        <f>ROUND(I895*H895,2)</f>
        <v>0</v>
      </c>
      <c r="K895" s="221" t="s">
        <v>174</v>
      </c>
      <c r="L895" s="45"/>
      <c r="M895" s="226" t="s">
        <v>40</v>
      </c>
      <c r="N895" s="227" t="s">
        <v>48</v>
      </c>
      <c r="O895" s="85"/>
      <c r="P895" s="228">
        <f>O895*H895</f>
        <v>0</v>
      </c>
      <c r="Q895" s="228">
        <v>6.9999999999999994E-05</v>
      </c>
      <c r="R895" s="228">
        <f>Q895*H895</f>
        <v>0.0016526999999999998</v>
      </c>
      <c r="S895" s="228">
        <v>0</v>
      </c>
      <c r="T895" s="229">
        <f>S895*H895</f>
        <v>0</v>
      </c>
      <c r="U895" s="39"/>
      <c r="V895" s="39"/>
      <c r="W895" s="39"/>
      <c r="X895" s="39"/>
      <c r="Y895" s="39"/>
      <c r="Z895" s="39"/>
      <c r="AA895" s="39"/>
      <c r="AB895" s="39"/>
      <c r="AC895" s="39"/>
      <c r="AD895" s="39"/>
      <c r="AE895" s="39"/>
      <c r="AR895" s="230" t="s">
        <v>301</v>
      </c>
      <c r="AT895" s="230" t="s">
        <v>170</v>
      </c>
      <c r="AU895" s="230" t="s">
        <v>87</v>
      </c>
      <c r="AY895" s="18" t="s">
        <v>167</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301</v>
      </c>
      <c r="BM895" s="230" t="s">
        <v>1102</v>
      </c>
    </row>
    <row r="896" s="2" customFormat="1">
      <c r="A896" s="39"/>
      <c r="B896" s="40"/>
      <c r="C896" s="41"/>
      <c r="D896" s="232" t="s">
        <v>177</v>
      </c>
      <c r="E896" s="41"/>
      <c r="F896" s="233" t="s">
        <v>1103</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177</v>
      </c>
      <c r="AU896" s="18" t="s">
        <v>87</v>
      </c>
    </row>
    <row r="897" s="2" customFormat="1">
      <c r="A897" s="39"/>
      <c r="B897" s="40"/>
      <c r="C897" s="41"/>
      <c r="D897" s="232" t="s">
        <v>179</v>
      </c>
      <c r="E897" s="41"/>
      <c r="F897" s="236" t="s">
        <v>1093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179</v>
      </c>
      <c r="AU897" s="18" t="s">
        <v>87</v>
      </c>
    </row>
    <row r="898" s="13" customFormat="1">
      <c r="A898" s="13"/>
      <c r="B898" s="237"/>
      <c r="C898" s="238"/>
      <c r="D898" s="232" t="s">
        <v>181</v>
      </c>
      <c r="E898" s="239" t="s">
        <v>40</v>
      </c>
      <c r="F898" s="240" t="s">
        <v>210</v>
      </c>
      <c r="G898" s="238"/>
      <c r="H898" s="239" t="s">
        <v>40</v>
      </c>
      <c r="I898" s="241"/>
      <c r="J898" s="238"/>
      <c r="K898" s="238"/>
      <c r="L898" s="242"/>
      <c r="M898" s="243"/>
      <c r="N898" s="244"/>
      <c r="O898" s="244"/>
      <c r="P898" s="244"/>
      <c r="Q898" s="244"/>
      <c r="R898" s="244"/>
      <c r="S898" s="244"/>
      <c r="T898" s="245"/>
      <c r="U898" s="13"/>
      <c r="V898" s="13"/>
      <c r="W898" s="13"/>
      <c r="X898" s="13"/>
      <c r="Y898" s="13"/>
      <c r="Z898" s="13"/>
      <c r="AA898" s="13"/>
      <c r="AB898" s="13"/>
      <c r="AC898" s="13"/>
      <c r="AD898" s="13"/>
      <c r="AE898" s="13"/>
      <c r="AT898" s="246" t="s">
        <v>181</v>
      </c>
      <c r="AU898" s="246" t="s">
        <v>87</v>
      </c>
      <c r="AV898" s="13" t="s">
        <v>85</v>
      </c>
      <c r="AW898" s="13" t="s">
        <v>38</v>
      </c>
      <c r="AX898" s="13" t="s">
        <v>77</v>
      </c>
      <c r="AY898" s="246" t="s">
        <v>167</v>
      </c>
    </row>
    <row r="899" s="14" customFormat="1">
      <c r="A899" s="14"/>
      <c r="B899" s="247"/>
      <c r="C899" s="248"/>
      <c r="D899" s="232" t="s">
        <v>181</v>
      </c>
      <c r="E899" s="249" t="s">
        <v>40</v>
      </c>
      <c r="F899" s="250" t="s">
        <v>1160</v>
      </c>
      <c r="G899" s="248"/>
      <c r="H899" s="251">
        <v>8.5099999999999998</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181</v>
      </c>
      <c r="AU899" s="257" t="s">
        <v>87</v>
      </c>
      <c r="AV899" s="14" t="s">
        <v>87</v>
      </c>
      <c r="AW899" s="14" t="s">
        <v>38</v>
      </c>
      <c r="AX899" s="14" t="s">
        <v>77</v>
      </c>
      <c r="AY899" s="257" t="s">
        <v>167</v>
      </c>
    </row>
    <row r="900" s="13" customFormat="1">
      <c r="A900" s="13"/>
      <c r="B900" s="237"/>
      <c r="C900" s="238"/>
      <c r="D900" s="232" t="s">
        <v>181</v>
      </c>
      <c r="E900" s="239" t="s">
        <v>40</v>
      </c>
      <c r="F900" s="240" t="s">
        <v>208</v>
      </c>
      <c r="G900" s="238"/>
      <c r="H900" s="239" t="s">
        <v>40</v>
      </c>
      <c r="I900" s="241"/>
      <c r="J900" s="238"/>
      <c r="K900" s="238"/>
      <c r="L900" s="242"/>
      <c r="M900" s="243"/>
      <c r="N900" s="244"/>
      <c r="O900" s="244"/>
      <c r="P900" s="244"/>
      <c r="Q900" s="244"/>
      <c r="R900" s="244"/>
      <c r="S900" s="244"/>
      <c r="T900" s="245"/>
      <c r="U900" s="13"/>
      <c r="V900" s="13"/>
      <c r="W900" s="13"/>
      <c r="X900" s="13"/>
      <c r="Y900" s="13"/>
      <c r="Z900" s="13"/>
      <c r="AA900" s="13"/>
      <c r="AB900" s="13"/>
      <c r="AC900" s="13"/>
      <c r="AD900" s="13"/>
      <c r="AE900" s="13"/>
      <c r="AT900" s="246" t="s">
        <v>181</v>
      </c>
      <c r="AU900" s="246" t="s">
        <v>87</v>
      </c>
      <c r="AV900" s="13" t="s">
        <v>85</v>
      </c>
      <c r="AW900" s="13" t="s">
        <v>38</v>
      </c>
      <c r="AX900" s="13" t="s">
        <v>77</v>
      </c>
      <c r="AY900" s="246" t="s">
        <v>167</v>
      </c>
    </row>
    <row r="901" s="14" customFormat="1">
      <c r="A901" s="14"/>
      <c r="B901" s="247"/>
      <c r="C901" s="248"/>
      <c r="D901" s="232" t="s">
        <v>181</v>
      </c>
      <c r="E901" s="249" t="s">
        <v>40</v>
      </c>
      <c r="F901" s="250" t="s">
        <v>1161</v>
      </c>
      <c r="G901" s="248"/>
      <c r="H901" s="251">
        <v>15.1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181</v>
      </c>
      <c r="AU901" s="257" t="s">
        <v>87</v>
      </c>
      <c r="AV901" s="14" t="s">
        <v>87</v>
      </c>
      <c r="AW901" s="14" t="s">
        <v>38</v>
      </c>
      <c r="AX901" s="14" t="s">
        <v>77</v>
      </c>
      <c r="AY901" s="257" t="s">
        <v>167</v>
      </c>
    </row>
    <row r="902" s="15" customFormat="1">
      <c r="A902" s="15"/>
      <c r="B902" s="258"/>
      <c r="C902" s="259"/>
      <c r="D902" s="232" t="s">
        <v>181</v>
      </c>
      <c r="E902" s="260" t="s">
        <v>40</v>
      </c>
      <c r="F902" s="261" t="s">
        <v>184</v>
      </c>
      <c r="G902" s="259"/>
      <c r="H902" s="262">
        <v>23.609999999999999</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181</v>
      </c>
      <c r="AU902" s="268" t="s">
        <v>87</v>
      </c>
      <c r="AV902" s="15" t="s">
        <v>175</v>
      </c>
      <c r="AW902" s="15" t="s">
        <v>38</v>
      </c>
      <c r="AX902" s="15" t="s">
        <v>85</v>
      </c>
      <c r="AY902" s="268" t="s">
        <v>167</v>
      </c>
    </row>
    <row r="903" s="2" customFormat="1" ht="24" customHeight="1">
      <c r="A903" s="39"/>
      <c r="B903" s="40"/>
      <c r="C903" s="219" t="s">
        <v>1104</v>
      </c>
      <c r="D903" s="219" t="s">
        <v>170</v>
      </c>
      <c r="E903" s="220" t="s">
        <v>1105</v>
      </c>
      <c r="F903" s="221" t="s">
        <v>1106</v>
      </c>
      <c r="G903" s="222" t="s">
        <v>173</v>
      </c>
      <c r="H903" s="223">
        <v>28.66</v>
      </c>
      <c r="I903" s="224"/>
      <c r="J903" s="225">
        <f>ROUND(I903*H903,2)</f>
        <v>0</v>
      </c>
      <c r="K903" s="221" t="s">
        <v>174</v>
      </c>
      <c r="L903" s="45"/>
      <c r="M903" s="226" t="s">
        <v>40</v>
      </c>
      <c r="N903" s="227" t="s">
        <v>48</v>
      </c>
      <c r="O903" s="85"/>
      <c r="P903" s="228">
        <f>O903*H903</f>
        <v>0</v>
      </c>
      <c r="Q903" s="228">
        <v>0</v>
      </c>
      <c r="R903" s="228">
        <f>Q903*H903</f>
        <v>0</v>
      </c>
      <c r="S903" s="228">
        <v>0.0030000000000000001</v>
      </c>
      <c r="T903" s="229">
        <f>S903*H903</f>
        <v>0.085980000000000001</v>
      </c>
      <c r="U903" s="39"/>
      <c r="V903" s="39"/>
      <c r="W903" s="39"/>
      <c r="X903" s="39"/>
      <c r="Y903" s="39"/>
      <c r="Z903" s="39"/>
      <c r="AA903" s="39"/>
      <c r="AB903" s="39"/>
      <c r="AC903" s="39"/>
      <c r="AD903" s="39"/>
      <c r="AE903" s="39"/>
      <c r="AR903" s="230" t="s">
        <v>301</v>
      </c>
      <c r="AT903" s="230" t="s">
        <v>170</v>
      </c>
      <c r="AU903" s="230" t="s">
        <v>87</v>
      </c>
      <c r="AY903" s="18" t="s">
        <v>167</v>
      </c>
      <c r="BE903" s="231">
        <f>IF(N903="základní",J903,0)</f>
        <v>0</v>
      </c>
      <c r="BF903" s="231">
        <f>IF(N903="snížená",J903,0)</f>
        <v>0</v>
      </c>
      <c r="BG903" s="231">
        <f>IF(N903="zákl. přenesená",J903,0)</f>
        <v>0</v>
      </c>
      <c r="BH903" s="231">
        <f>IF(N903="sníž. přenesená",J903,0)</f>
        <v>0</v>
      </c>
      <c r="BI903" s="231">
        <f>IF(N903="nulová",J903,0)</f>
        <v>0</v>
      </c>
      <c r="BJ903" s="18" t="s">
        <v>85</v>
      </c>
      <c r="BK903" s="231">
        <f>ROUND(I903*H903,2)</f>
        <v>0</v>
      </c>
      <c r="BL903" s="18" t="s">
        <v>301</v>
      </c>
      <c r="BM903" s="230" t="s">
        <v>1107</v>
      </c>
    </row>
    <row r="904" s="2" customFormat="1">
      <c r="A904" s="39"/>
      <c r="B904" s="40"/>
      <c r="C904" s="41"/>
      <c r="D904" s="232" t="s">
        <v>177</v>
      </c>
      <c r="E904" s="41"/>
      <c r="F904" s="233" t="s">
        <v>1108</v>
      </c>
      <c r="G904" s="41"/>
      <c r="H904" s="41"/>
      <c r="I904" s="137"/>
      <c r="J904" s="41"/>
      <c r="K904" s="41"/>
      <c r="L904" s="45"/>
      <c r="M904" s="234"/>
      <c r="N904" s="235"/>
      <c r="O904" s="85"/>
      <c r="P904" s="85"/>
      <c r="Q904" s="85"/>
      <c r="R904" s="85"/>
      <c r="S904" s="85"/>
      <c r="T904" s="86"/>
      <c r="U904" s="39"/>
      <c r="V904" s="39"/>
      <c r="W904" s="39"/>
      <c r="X904" s="39"/>
      <c r="Y904" s="39"/>
      <c r="Z904" s="39"/>
      <c r="AA904" s="39"/>
      <c r="AB904" s="39"/>
      <c r="AC904" s="39"/>
      <c r="AD904" s="39"/>
      <c r="AE904" s="39"/>
      <c r="AT904" s="18" t="s">
        <v>177</v>
      </c>
      <c r="AU904" s="18" t="s">
        <v>87</v>
      </c>
    </row>
    <row r="905" s="13" customFormat="1">
      <c r="A905" s="13"/>
      <c r="B905" s="237"/>
      <c r="C905" s="238"/>
      <c r="D905" s="232" t="s">
        <v>181</v>
      </c>
      <c r="E905" s="239" t="s">
        <v>40</v>
      </c>
      <c r="F905" s="240" t="s">
        <v>203</v>
      </c>
      <c r="G905" s="238"/>
      <c r="H905" s="239" t="s">
        <v>40</v>
      </c>
      <c r="I905" s="241"/>
      <c r="J905" s="238"/>
      <c r="K905" s="238"/>
      <c r="L905" s="242"/>
      <c r="M905" s="243"/>
      <c r="N905" s="244"/>
      <c r="O905" s="244"/>
      <c r="P905" s="244"/>
      <c r="Q905" s="244"/>
      <c r="R905" s="244"/>
      <c r="S905" s="244"/>
      <c r="T905" s="245"/>
      <c r="U905" s="13"/>
      <c r="V905" s="13"/>
      <c r="W905" s="13"/>
      <c r="X905" s="13"/>
      <c r="Y905" s="13"/>
      <c r="Z905" s="13"/>
      <c r="AA905" s="13"/>
      <c r="AB905" s="13"/>
      <c r="AC905" s="13"/>
      <c r="AD905" s="13"/>
      <c r="AE905" s="13"/>
      <c r="AT905" s="246" t="s">
        <v>181</v>
      </c>
      <c r="AU905" s="246" t="s">
        <v>87</v>
      </c>
      <c r="AV905" s="13" t="s">
        <v>85</v>
      </c>
      <c r="AW905" s="13" t="s">
        <v>38</v>
      </c>
      <c r="AX905" s="13" t="s">
        <v>77</v>
      </c>
      <c r="AY905" s="246" t="s">
        <v>167</v>
      </c>
    </row>
    <row r="906" s="14" customFormat="1">
      <c r="A906" s="14"/>
      <c r="B906" s="247"/>
      <c r="C906" s="248"/>
      <c r="D906" s="232" t="s">
        <v>181</v>
      </c>
      <c r="E906" s="249" t="s">
        <v>40</v>
      </c>
      <c r="F906" s="250" t="s">
        <v>1363</v>
      </c>
      <c r="G906" s="248"/>
      <c r="H906" s="251">
        <v>2.7999999999999998</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181</v>
      </c>
      <c r="AU906" s="257" t="s">
        <v>87</v>
      </c>
      <c r="AV906" s="14" t="s">
        <v>87</v>
      </c>
      <c r="AW906" s="14" t="s">
        <v>38</v>
      </c>
      <c r="AX906" s="14" t="s">
        <v>77</v>
      </c>
      <c r="AY906" s="257" t="s">
        <v>167</v>
      </c>
    </row>
    <row r="907" s="13" customFormat="1">
      <c r="A907" s="13"/>
      <c r="B907" s="237"/>
      <c r="C907" s="238"/>
      <c r="D907" s="232" t="s">
        <v>181</v>
      </c>
      <c r="E907" s="239" t="s">
        <v>40</v>
      </c>
      <c r="F907" s="240" t="s">
        <v>206</v>
      </c>
      <c r="G907" s="238"/>
      <c r="H907" s="239" t="s">
        <v>40</v>
      </c>
      <c r="I907" s="241"/>
      <c r="J907" s="238"/>
      <c r="K907" s="238"/>
      <c r="L907" s="242"/>
      <c r="M907" s="243"/>
      <c r="N907" s="244"/>
      <c r="O907" s="244"/>
      <c r="P907" s="244"/>
      <c r="Q907" s="244"/>
      <c r="R907" s="244"/>
      <c r="S907" s="244"/>
      <c r="T907" s="245"/>
      <c r="U907" s="13"/>
      <c r="V907" s="13"/>
      <c r="W907" s="13"/>
      <c r="X907" s="13"/>
      <c r="Y907" s="13"/>
      <c r="Z907" s="13"/>
      <c r="AA907" s="13"/>
      <c r="AB907" s="13"/>
      <c r="AC907" s="13"/>
      <c r="AD907" s="13"/>
      <c r="AE907" s="13"/>
      <c r="AT907" s="246" t="s">
        <v>181</v>
      </c>
      <c r="AU907" s="246" t="s">
        <v>87</v>
      </c>
      <c r="AV907" s="13" t="s">
        <v>85</v>
      </c>
      <c r="AW907" s="13" t="s">
        <v>38</v>
      </c>
      <c r="AX907" s="13" t="s">
        <v>77</v>
      </c>
      <c r="AY907" s="246" t="s">
        <v>167</v>
      </c>
    </row>
    <row r="908" s="14" customFormat="1">
      <c r="A908" s="14"/>
      <c r="B908" s="247"/>
      <c r="C908" s="248"/>
      <c r="D908" s="232" t="s">
        <v>181</v>
      </c>
      <c r="E908" s="249" t="s">
        <v>40</v>
      </c>
      <c r="F908" s="250" t="s">
        <v>1317</v>
      </c>
      <c r="G908" s="248"/>
      <c r="H908" s="251">
        <v>2.25</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181</v>
      </c>
      <c r="AU908" s="257" t="s">
        <v>87</v>
      </c>
      <c r="AV908" s="14" t="s">
        <v>87</v>
      </c>
      <c r="AW908" s="14" t="s">
        <v>38</v>
      </c>
      <c r="AX908" s="14" t="s">
        <v>77</v>
      </c>
      <c r="AY908" s="257" t="s">
        <v>167</v>
      </c>
    </row>
    <row r="909" s="13" customFormat="1">
      <c r="A909" s="13"/>
      <c r="B909" s="237"/>
      <c r="C909" s="238"/>
      <c r="D909" s="232" t="s">
        <v>181</v>
      </c>
      <c r="E909" s="239" t="s">
        <v>40</v>
      </c>
      <c r="F909" s="240" t="s">
        <v>208</v>
      </c>
      <c r="G909" s="238"/>
      <c r="H909" s="239" t="s">
        <v>40</v>
      </c>
      <c r="I909" s="241"/>
      <c r="J909" s="238"/>
      <c r="K909" s="238"/>
      <c r="L909" s="242"/>
      <c r="M909" s="243"/>
      <c r="N909" s="244"/>
      <c r="O909" s="244"/>
      <c r="P909" s="244"/>
      <c r="Q909" s="244"/>
      <c r="R909" s="244"/>
      <c r="S909" s="244"/>
      <c r="T909" s="245"/>
      <c r="U909" s="13"/>
      <c r="V909" s="13"/>
      <c r="W909" s="13"/>
      <c r="X909" s="13"/>
      <c r="Y909" s="13"/>
      <c r="Z909" s="13"/>
      <c r="AA909" s="13"/>
      <c r="AB909" s="13"/>
      <c r="AC909" s="13"/>
      <c r="AD909" s="13"/>
      <c r="AE909" s="13"/>
      <c r="AT909" s="246" t="s">
        <v>181</v>
      </c>
      <c r="AU909" s="246" t="s">
        <v>87</v>
      </c>
      <c r="AV909" s="13" t="s">
        <v>85</v>
      </c>
      <c r="AW909" s="13" t="s">
        <v>38</v>
      </c>
      <c r="AX909" s="13" t="s">
        <v>77</v>
      </c>
      <c r="AY909" s="246" t="s">
        <v>167</v>
      </c>
    </row>
    <row r="910" s="14" customFormat="1">
      <c r="A910" s="14"/>
      <c r="B910" s="247"/>
      <c r="C910" s="248"/>
      <c r="D910" s="232" t="s">
        <v>181</v>
      </c>
      <c r="E910" s="249" t="s">
        <v>40</v>
      </c>
      <c r="F910" s="250" t="s">
        <v>1161</v>
      </c>
      <c r="G910" s="248"/>
      <c r="H910" s="251">
        <v>15.1</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181</v>
      </c>
      <c r="AU910" s="257" t="s">
        <v>87</v>
      </c>
      <c r="AV910" s="14" t="s">
        <v>87</v>
      </c>
      <c r="AW910" s="14" t="s">
        <v>38</v>
      </c>
      <c r="AX910" s="14" t="s">
        <v>77</v>
      </c>
      <c r="AY910" s="257" t="s">
        <v>167</v>
      </c>
    </row>
    <row r="911" s="13" customFormat="1">
      <c r="A911" s="13"/>
      <c r="B911" s="237"/>
      <c r="C911" s="238"/>
      <c r="D911" s="232" t="s">
        <v>181</v>
      </c>
      <c r="E911" s="239" t="s">
        <v>40</v>
      </c>
      <c r="F911" s="240" t="s">
        <v>286</v>
      </c>
      <c r="G911" s="238"/>
      <c r="H911" s="239" t="s">
        <v>40</v>
      </c>
      <c r="I911" s="241"/>
      <c r="J911" s="238"/>
      <c r="K911" s="238"/>
      <c r="L911" s="242"/>
      <c r="M911" s="243"/>
      <c r="N911" s="244"/>
      <c r="O911" s="244"/>
      <c r="P911" s="244"/>
      <c r="Q911" s="244"/>
      <c r="R911" s="244"/>
      <c r="S911" s="244"/>
      <c r="T911" s="245"/>
      <c r="U911" s="13"/>
      <c r="V911" s="13"/>
      <c r="W911" s="13"/>
      <c r="X911" s="13"/>
      <c r="Y911" s="13"/>
      <c r="Z911" s="13"/>
      <c r="AA911" s="13"/>
      <c r="AB911" s="13"/>
      <c r="AC911" s="13"/>
      <c r="AD911" s="13"/>
      <c r="AE911" s="13"/>
      <c r="AT911" s="246" t="s">
        <v>181</v>
      </c>
      <c r="AU911" s="246" t="s">
        <v>87</v>
      </c>
      <c r="AV911" s="13" t="s">
        <v>85</v>
      </c>
      <c r="AW911" s="13" t="s">
        <v>38</v>
      </c>
      <c r="AX911" s="13" t="s">
        <v>77</v>
      </c>
      <c r="AY911" s="246" t="s">
        <v>167</v>
      </c>
    </row>
    <row r="912" s="14" customFormat="1">
      <c r="A912" s="14"/>
      <c r="B912" s="247"/>
      <c r="C912" s="248"/>
      <c r="D912" s="232" t="s">
        <v>181</v>
      </c>
      <c r="E912" s="249" t="s">
        <v>40</v>
      </c>
      <c r="F912" s="250" t="s">
        <v>1160</v>
      </c>
      <c r="G912" s="248"/>
      <c r="H912" s="251">
        <v>8.5099999999999998</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181</v>
      </c>
      <c r="AU912" s="257" t="s">
        <v>87</v>
      </c>
      <c r="AV912" s="14" t="s">
        <v>87</v>
      </c>
      <c r="AW912" s="14" t="s">
        <v>38</v>
      </c>
      <c r="AX912" s="14" t="s">
        <v>77</v>
      </c>
      <c r="AY912" s="257" t="s">
        <v>167</v>
      </c>
    </row>
    <row r="913" s="15" customFormat="1">
      <c r="A913" s="15"/>
      <c r="B913" s="258"/>
      <c r="C913" s="259"/>
      <c r="D913" s="232" t="s">
        <v>181</v>
      </c>
      <c r="E913" s="260" t="s">
        <v>40</v>
      </c>
      <c r="F913" s="261" t="s">
        <v>184</v>
      </c>
      <c r="G913" s="259"/>
      <c r="H913" s="262">
        <v>28.66</v>
      </c>
      <c r="I913" s="263"/>
      <c r="J913" s="259"/>
      <c r="K913" s="259"/>
      <c r="L913" s="264"/>
      <c r="M913" s="265"/>
      <c r="N913" s="266"/>
      <c r="O913" s="266"/>
      <c r="P913" s="266"/>
      <c r="Q913" s="266"/>
      <c r="R913" s="266"/>
      <c r="S913" s="266"/>
      <c r="T913" s="267"/>
      <c r="U913" s="15"/>
      <c r="V913" s="15"/>
      <c r="W913" s="15"/>
      <c r="X913" s="15"/>
      <c r="Y913" s="15"/>
      <c r="Z913" s="15"/>
      <c r="AA913" s="15"/>
      <c r="AB913" s="15"/>
      <c r="AC913" s="15"/>
      <c r="AD913" s="15"/>
      <c r="AE913" s="15"/>
      <c r="AT913" s="268" t="s">
        <v>181</v>
      </c>
      <c r="AU913" s="268" t="s">
        <v>87</v>
      </c>
      <c r="AV913" s="15" t="s">
        <v>175</v>
      </c>
      <c r="AW913" s="15" t="s">
        <v>38</v>
      </c>
      <c r="AX913" s="15" t="s">
        <v>85</v>
      </c>
      <c r="AY913" s="268" t="s">
        <v>167</v>
      </c>
    </row>
    <row r="914" s="2" customFormat="1" ht="16.5" customHeight="1">
      <c r="A914" s="39"/>
      <c r="B914" s="40"/>
      <c r="C914" s="219" t="s">
        <v>1110</v>
      </c>
      <c r="D914" s="219" t="s">
        <v>170</v>
      </c>
      <c r="E914" s="220" t="s">
        <v>1111</v>
      </c>
      <c r="F914" s="221" t="s">
        <v>1112</v>
      </c>
      <c r="G914" s="222" t="s">
        <v>173</v>
      </c>
      <c r="H914" s="223">
        <v>23.609999999999999</v>
      </c>
      <c r="I914" s="224"/>
      <c r="J914" s="225">
        <f>ROUND(I914*H914,2)</f>
        <v>0</v>
      </c>
      <c r="K914" s="221" t="s">
        <v>174</v>
      </c>
      <c r="L914" s="45"/>
      <c r="M914" s="226" t="s">
        <v>40</v>
      </c>
      <c r="N914" s="227" t="s">
        <v>48</v>
      </c>
      <c r="O914" s="85"/>
      <c r="P914" s="228">
        <f>O914*H914</f>
        <v>0</v>
      </c>
      <c r="Q914" s="228">
        <v>0.00029999999999999997</v>
      </c>
      <c r="R914" s="228">
        <f>Q914*H914</f>
        <v>0.007082999999999999</v>
      </c>
      <c r="S914" s="228">
        <v>0</v>
      </c>
      <c r="T914" s="229">
        <f>S914*H914</f>
        <v>0</v>
      </c>
      <c r="U914" s="39"/>
      <c r="V914" s="39"/>
      <c r="W914" s="39"/>
      <c r="X914" s="39"/>
      <c r="Y914" s="39"/>
      <c r="Z914" s="39"/>
      <c r="AA914" s="39"/>
      <c r="AB914" s="39"/>
      <c r="AC914" s="39"/>
      <c r="AD914" s="39"/>
      <c r="AE914" s="39"/>
      <c r="AR914" s="230" t="s">
        <v>301</v>
      </c>
      <c r="AT914" s="230" t="s">
        <v>170</v>
      </c>
      <c r="AU914" s="230" t="s">
        <v>87</v>
      </c>
      <c r="AY914" s="18" t="s">
        <v>167</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301</v>
      </c>
      <c r="BM914" s="230" t="s">
        <v>1113</v>
      </c>
    </row>
    <row r="915" s="2" customFormat="1">
      <c r="A915" s="39"/>
      <c r="B915" s="40"/>
      <c r="C915" s="41"/>
      <c r="D915" s="232" t="s">
        <v>177</v>
      </c>
      <c r="E915" s="41"/>
      <c r="F915" s="233" t="s">
        <v>1114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177</v>
      </c>
      <c r="AU915" s="18" t="s">
        <v>87</v>
      </c>
    </row>
    <row r="916" s="13" customFormat="1">
      <c r="A916" s="13"/>
      <c r="B916" s="237"/>
      <c r="C916" s="238"/>
      <c r="D916" s="232" t="s">
        <v>181</v>
      </c>
      <c r="E916" s="239" t="s">
        <v>40</v>
      </c>
      <c r="F916" s="240" t="s">
        <v>210</v>
      </c>
      <c r="G916" s="238"/>
      <c r="H916" s="239" t="s">
        <v>40</v>
      </c>
      <c r="I916" s="241"/>
      <c r="J916" s="238"/>
      <c r="K916" s="238"/>
      <c r="L916" s="242"/>
      <c r="M916" s="243"/>
      <c r="N916" s="244"/>
      <c r="O916" s="244"/>
      <c r="P916" s="244"/>
      <c r="Q916" s="244"/>
      <c r="R916" s="244"/>
      <c r="S916" s="244"/>
      <c r="T916" s="245"/>
      <c r="U916" s="13"/>
      <c r="V916" s="13"/>
      <c r="W916" s="13"/>
      <c r="X916" s="13"/>
      <c r="Y916" s="13"/>
      <c r="Z916" s="13"/>
      <c r="AA916" s="13"/>
      <c r="AB916" s="13"/>
      <c r="AC916" s="13"/>
      <c r="AD916" s="13"/>
      <c r="AE916" s="13"/>
      <c r="AT916" s="246" t="s">
        <v>181</v>
      </c>
      <c r="AU916" s="246" t="s">
        <v>87</v>
      </c>
      <c r="AV916" s="13" t="s">
        <v>85</v>
      </c>
      <c r="AW916" s="13" t="s">
        <v>38</v>
      </c>
      <c r="AX916" s="13" t="s">
        <v>77</v>
      </c>
      <c r="AY916" s="246" t="s">
        <v>167</v>
      </c>
    </row>
    <row r="917" s="14" customFormat="1">
      <c r="A917" s="14"/>
      <c r="B917" s="247"/>
      <c r="C917" s="248"/>
      <c r="D917" s="232" t="s">
        <v>181</v>
      </c>
      <c r="E917" s="249" t="s">
        <v>40</v>
      </c>
      <c r="F917" s="250" t="s">
        <v>1160</v>
      </c>
      <c r="G917" s="248"/>
      <c r="H917" s="251">
        <v>8.5099999999999998</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181</v>
      </c>
      <c r="AU917" s="257" t="s">
        <v>87</v>
      </c>
      <c r="AV917" s="14" t="s">
        <v>87</v>
      </c>
      <c r="AW917" s="14" t="s">
        <v>38</v>
      </c>
      <c r="AX917" s="14" t="s">
        <v>77</v>
      </c>
      <c r="AY917" s="257" t="s">
        <v>167</v>
      </c>
    </row>
    <row r="918" s="13" customFormat="1">
      <c r="A918" s="13"/>
      <c r="B918" s="237"/>
      <c r="C918" s="238"/>
      <c r="D918" s="232" t="s">
        <v>181</v>
      </c>
      <c r="E918" s="239" t="s">
        <v>40</v>
      </c>
      <c r="F918" s="240" t="s">
        <v>208</v>
      </c>
      <c r="G918" s="238"/>
      <c r="H918" s="239" t="s">
        <v>40</v>
      </c>
      <c r="I918" s="241"/>
      <c r="J918" s="238"/>
      <c r="K918" s="238"/>
      <c r="L918" s="242"/>
      <c r="M918" s="243"/>
      <c r="N918" s="244"/>
      <c r="O918" s="244"/>
      <c r="P918" s="244"/>
      <c r="Q918" s="244"/>
      <c r="R918" s="244"/>
      <c r="S918" s="244"/>
      <c r="T918" s="245"/>
      <c r="U918" s="13"/>
      <c r="V918" s="13"/>
      <c r="W918" s="13"/>
      <c r="X918" s="13"/>
      <c r="Y918" s="13"/>
      <c r="Z918" s="13"/>
      <c r="AA918" s="13"/>
      <c r="AB918" s="13"/>
      <c r="AC918" s="13"/>
      <c r="AD918" s="13"/>
      <c r="AE918" s="13"/>
      <c r="AT918" s="246" t="s">
        <v>181</v>
      </c>
      <c r="AU918" s="246" t="s">
        <v>87</v>
      </c>
      <c r="AV918" s="13" t="s">
        <v>85</v>
      </c>
      <c r="AW918" s="13" t="s">
        <v>38</v>
      </c>
      <c r="AX918" s="13" t="s">
        <v>77</v>
      </c>
      <c r="AY918" s="246" t="s">
        <v>167</v>
      </c>
    </row>
    <row r="919" s="14" customFormat="1">
      <c r="A919" s="14"/>
      <c r="B919" s="247"/>
      <c r="C919" s="248"/>
      <c r="D919" s="232" t="s">
        <v>181</v>
      </c>
      <c r="E919" s="249" t="s">
        <v>40</v>
      </c>
      <c r="F919" s="250" t="s">
        <v>1161</v>
      </c>
      <c r="G919" s="248"/>
      <c r="H919" s="251">
        <v>15.1</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181</v>
      </c>
      <c r="AU919" s="257" t="s">
        <v>87</v>
      </c>
      <c r="AV919" s="14" t="s">
        <v>87</v>
      </c>
      <c r="AW919" s="14" t="s">
        <v>38</v>
      </c>
      <c r="AX919" s="14" t="s">
        <v>77</v>
      </c>
      <c r="AY919" s="257" t="s">
        <v>167</v>
      </c>
    </row>
    <row r="920" s="15" customFormat="1">
      <c r="A920" s="15"/>
      <c r="B920" s="258"/>
      <c r="C920" s="259"/>
      <c r="D920" s="232" t="s">
        <v>181</v>
      </c>
      <c r="E920" s="260" t="s">
        <v>40</v>
      </c>
      <c r="F920" s="261" t="s">
        <v>184</v>
      </c>
      <c r="G920" s="259"/>
      <c r="H920" s="262">
        <v>23.609999999999999</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181</v>
      </c>
      <c r="AU920" s="268" t="s">
        <v>87</v>
      </c>
      <c r="AV920" s="15" t="s">
        <v>175</v>
      </c>
      <c r="AW920" s="15" t="s">
        <v>38</v>
      </c>
      <c r="AX920" s="15" t="s">
        <v>85</v>
      </c>
      <c r="AY920" s="268" t="s">
        <v>167</v>
      </c>
    </row>
    <row r="921" s="2" customFormat="1" ht="16.5" customHeight="1">
      <c r="A921" s="39"/>
      <c r="B921" s="40"/>
      <c r="C921" s="269" t="s">
        <v>1115</v>
      </c>
      <c r="D921" s="269" t="s">
        <v>297</v>
      </c>
      <c r="E921" s="270" t="s">
        <v>1116</v>
      </c>
      <c r="F921" s="271" t="s">
        <v>1117</v>
      </c>
      <c r="G921" s="272" t="s">
        <v>173</v>
      </c>
      <c r="H921" s="273">
        <v>25.971</v>
      </c>
      <c r="I921" s="274"/>
      <c r="J921" s="275">
        <f>ROUND(I921*H921,2)</f>
        <v>0</v>
      </c>
      <c r="K921" s="271" t="s">
        <v>174</v>
      </c>
      <c r="L921" s="276"/>
      <c r="M921" s="277" t="s">
        <v>40</v>
      </c>
      <c r="N921" s="278" t="s">
        <v>48</v>
      </c>
      <c r="O921" s="85"/>
      <c r="P921" s="228">
        <f>O921*H921</f>
        <v>0</v>
      </c>
      <c r="Q921" s="228">
        <v>0.0025600000000000002</v>
      </c>
      <c r="R921" s="228">
        <f>Q921*H921</f>
        <v>0.066485760000000005</v>
      </c>
      <c r="S921" s="228">
        <v>0</v>
      </c>
      <c r="T921" s="229">
        <f>S921*H921</f>
        <v>0</v>
      </c>
      <c r="U921" s="39"/>
      <c r="V921" s="39"/>
      <c r="W921" s="39"/>
      <c r="X921" s="39"/>
      <c r="Y921" s="39"/>
      <c r="Z921" s="39"/>
      <c r="AA921" s="39"/>
      <c r="AB921" s="39"/>
      <c r="AC921" s="39"/>
      <c r="AD921" s="39"/>
      <c r="AE921" s="39"/>
      <c r="AR921" s="230" t="s">
        <v>407</v>
      </c>
      <c r="AT921" s="230" t="s">
        <v>297</v>
      </c>
      <c r="AU921" s="230" t="s">
        <v>87</v>
      </c>
      <c r="AY921" s="18" t="s">
        <v>167</v>
      </c>
      <c r="BE921" s="231">
        <f>IF(N921="základní",J921,0)</f>
        <v>0</v>
      </c>
      <c r="BF921" s="231">
        <f>IF(N921="snížená",J921,0)</f>
        <v>0</v>
      </c>
      <c r="BG921" s="231">
        <f>IF(N921="zákl. přenesená",J921,0)</f>
        <v>0</v>
      </c>
      <c r="BH921" s="231">
        <f>IF(N921="sníž. přenesená",J921,0)</f>
        <v>0</v>
      </c>
      <c r="BI921" s="231">
        <f>IF(N921="nulová",J921,0)</f>
        <v>0</v>
      </c>
      <c r="BJ921" s="18" t="s">
        <v>85</v>
      </c>
      <c r="BK921" s="231">
        <f>ROUND(I921*H921,2)</f>
        <v>0</v>
      </c>
      <c r="BL921" s="18" t="s">
        <v>301</v>
      </c>
      <c r="BM921" s="230" t="s">
        <v>1118</v>
      </c>
    </row>
    <row r="922" s="2" customFormat="1">
      <c r="A922" s="39"/>
      <c r="B922" s="40"/>
      <c r="C922" s="41"/>
      <c r="D922" s="232" t="s">
        <v>177</v>
      </c>
      <c r="E922" s="41"/>
      <c r="F922" s="233" t="s">
        <v>1117</v>
      </c>
      <c r="G922" s="41"/>
      <c r="H922" s="41"/>
      <c r="I922" s="137"/>
      <c r="J922" s="41"/>
      <c r="K922" s="41"/>
      <c r="L922" s="45"/>
      <c r="M922" s="234"/>
      <c r="N922" s="235"/>
      <c r="O922" s="85"/>
      <c r="P922" s="85"/>
      <c r="Q922" s="85"/>
      <c r="R922" s="85"/>
      <c r="S922" s="85"/>
      <c r="T922" s="86"/>
      <c r="U922" s="39"/>
      <c r="V922" s="39"/>
      <c r="W922" s="39"/>
      <c r="X922" s="39"/>
      <c r="Y922" s="39"/>
      <c r="Z922" s="39"/>
      <c r="AA922" s="39"/>
      <c r="AB922" s="39"/>
      <c r="AC922" s="39"/>
      <c r="AD922" s="39"/>
      <c r="AE922" s="39"/>
      <c r="AT922" s="18" t="s">
        <v>177</v>
      </c>
      <c r="AU922" s="18" t="s">
        <v>87</v>
      </c>
    </row>
    <row r="923" s="14" customFormat="1">
      <c r="A923" s="14"/>
      <c r="B923" s="247"/>
      <c r="C923" s="248"/>
      <c r="D923" s="232" t="s">
        <v>181</v>
      </c>
      <c r="E923" s="248"/>
      <c r="F923" s="250" t="s">
        <v>1385</v>
      </c>
      <c r="G923" s="248"/>
      <c r="H923" s="251">
        <v>25.971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181</v>
      </c>
      <c r="AU923" s="257" t="s">
        <v>87</v>
      </c>
      <c r="AV923" s="14" t="s">
        <v>87</v>
      </c>
      <c r="AW923" s="14" t="s">
        <v>4</v>
      </c>
      <c r="AX923" s="14" t="s">
        <v>85</v>
      </c>
      <c r="AY923" s="257" t="s">
        <v>167</v>
      </c>
    </row>
    <row r="924" s="2" customFormat="1" ht="16.5" customHeight="1">
      <c r="A924" s="39"/>
      <c r="B924" s="40"/>
      <c r="C924" s="219" t="s">
        <v>1120</v>
      </c>
      <c r="D924" s="219" t="s">
        <v>170</v>
      </c>
      <c r="E924" s="220" t="s">
        <v>1121</v>
      </c>
      <c r="F924" s="221" t="s">
        <v>1122</v>
      </c>
      <c r="G924" s="222" t="s">
        <v>187</v>
      </c>
      <c r="H924" s="223">
        <v>25.239999999999998</v>
      </c>
      <c r="I924" s="224"/>
      <c r="J924" s="225">
        <f>ROUND(I924*H924,2)</f>
        <v>0</v>
      </c>
      <c r="K924" s="221" t="s">
        <v>174</v>
      </c>
      <c r="L924" s="45"/>
      <c r="M924" s="226" t="s">
        <v>40</v>
      </c>
      <c r="N924" s="227" t="s">
        <v>48</v>
      </c>
      <c r="O924" s="85"/>
      <c r="P924" s="228">
        <f>O924*H924</f>
        <v>0</v>
      </c>
      <c r="Q924" s="228">
        <v>1.0000000000000001E-05</v>
      </c>
      <c r="R924" s="228">
        <f>Q924*H924</f>
        <v>0.00025240000000000001</v>
      </c>
      <c r="S924" s="228">
        <v>0</v>
      </c>
      <c r="T924" s="229">
        <f>S924*H924</f>
        <v>0</v>
      </c>
      <c r="U924" s="39"/>
      <c r="V924" s="39"/>
      <c r="W924" s="39"/>
      <c r="X924" s="39"/>
      <c r="Y924" s="39"/>
      <c r="Z924" s="39"/>
      <c r="AA924" s="39"/>
      <c r="AB924" s="39"/>
      <c r="AC924" s="39"/>
      <c r="AD924" s="39"/>
      <c r="AE924" s="39"/>
      <c r="AR924" s="230" t="s">
        <v>301</v>
      </c>
      <c r="AT924" s="230" t="s">
        <v>170</v>
      </c>
      <c r="AU924" s="230" t="s">
        <v>87</v>
      </c>
      <c r="AY924" s="18" t="s">
        <v>167</v>
      </c>
      <c r="BE924" s="231">
        <f>IF(N924="základní",J924,0)</f>
        <v>0</v>
      </c>
      <c r="BF924" s="231">
        <f>IF(N924="snížená",J924,0)</f>
        <v>0</v>
      </c>
      <c r="BG924" s="231">
        <f>IF(N924="zákl. přenesená",J924,0)</f>
        <v>0</v>
      </c>
      <c r="BH924" s="231">
        <f>IF(N924="sníž. přenesená",J924,0)</f>
        <v>0</v>
      </c>
      <c r="BI924" s="231">
        <f>IF(N924="nulová",J924,0)</f>
        <v>0</v>
      </c>
      <c r="BJ924" s="18" t="s">
        <v>85</v>
      </c>
      <c r="BK924" s="231">
        <f>ROUND(I924*H924,2)</f>
        <v>0</v>
      </c>
      <c r="BL924" s="18" t="s">
        <v>301</v>
      </c>
      <c r="BM924" s="230" t="s">
        <v>1123</v>
      </c>
    </row>
    <row r="925" s="2" customFormat="1">
      <c r="A925" s="39"/>
      <c r="B925" s="40"/>
      <c r="C925" s="41"/>
      <c r="D925" s="232" t="s">
        <v>177</v>
      </c>
      <c r="E925" s="41"/>
      <c r="F925" s="233" t="s">
        <v>1124</v>
      </c>
      <c r="G925" s="41"/>
      <c r="H925" s="41"/>
      <c r="I925" s="137"/>
      <c r="J925" s="41"/>
      <c r="K925" s="41"/>
      <c r="L925" s="45"/>
      <c r="M925" s="234"/>
      <c r="N925" s="235"/>
      <c r="O925" s="85"/>
      <c r="P925" s="85"/>
      <c r="Q925" s="85"/>
      <c r="R925" s="85"/>
      <c r="S925" s="85"/>
      <c r="T925" s="86"/>
      <c r="U925" s="39"/>
      <c r="V925" s="39"/>
      <c r="W925" s="39"/>
      <c r="X925" s="39"/>
      <c r="Y925" s="39"/>
      <c r="Z925" s="39"/>
      <c r="AA925" s="39"/>
      <c r="AB925" s="39"/>
      <c r="AC925" s="39"/>
      <c r="AD925" s="39"/>
      <c r="AE925" s="39"/>
      <c r="AT925" s="18" t="s">
        <v>177</v>
      </c>
      <c r="AU925" s="18" t="s">
        <v>87</v>
      </c>
    </row>
    <row r="926" s="13" customFormat="1">
      <c r="A926" s="13"/>
      <c r="B926" s="237"/>
      <c r="C926" s="238"/>
      <c r="D926" s="232" t="s">
        <v>181</v>
      </c>
      <c r="E926" s="239" t="s">
        <v>40</v>
      </c>
      <c r="F926" s="240" t="s">
        <v>208</v>
      </c>
      <c r="G926" s="238"/>
      <c r="H926" s="239" t="s">
        <v>40</v>
      </c>
      <c r="I926" s="241"/>
      <c r="J926" s="238"/>
      <c r="K926" s="238"/>
      <c r="L926" s="242"/>
      <c r="M926" s="243"/>
      <c r="N926" s="244"/>
      <c r="O926" s="244"/>
      <c r="P926" s="244"/>
      <c r="Q926" s="244"/>
      <c r="R926" s="244"/>
      <c r="S926" s="244"/>
      <c r="T926" s="245"/>
      <c r="U926" s="13"/>
      <c r="V926" s="13"/>
      <c r="W926" s="13"/>
      <c r="X926" s="13"/>
      <c r="Y926" s="13"/>
      <c r="Z926" s="13"/>
      <c r="AA926" s="13"/>
      <c r="AB926" s="13"/>
      <c r="AC926" s="13"/>
      <c r="AD926" s="13"/>
      <c r="AE926" s="13"/>
      <c r="AT926" s="246" t="s">
        <v>181</v>
      </c>
      <c r="AU926" s="246" t="s">
        <v>87</v>
      </c>
      <c r="AV926" s="13" t="s">
        <v>85</v>
      </c>
      <c r="AW926" s="13" t="s">
        <v>38</v>
      </c>
      <c r="AX926" s="13" t="s">
        <v>77</v>
      </c>
      <c r="AY926" s="246" t="s">
        <v>167</v>
      </c>
    </row>
    <row r="927" s="14" customFormat="1">
      <c r="A927" s="14"/>
      <c r="B927" s="247"/>
      <c r="C927" s="248"/>
      <c r="D927" s="232" t="s">
        <v>181</v>
      </c>
      <c r="E927" s="249" t="s">
        <v>40</v>
      </c>
      <c r="F927" s="250" t="s">
        <v>1125</v>
      </c>
      <c r="G927" s="248"/>
      <c r="H927" s="251">
        <v>16</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181</v>
      </c>
      <c r="AU927" s="257" t="s">
        <v>87</v>
      </c>
      <c r="AV927" s="14" t="s">
        <v>87</v>
      </c>
      <c r="AW927" s="14" t="s">
        <v>38</v>
      </c>
      <c r="AX927" s="14" t="s">
        <v>77</v>
      </c>
      <c r="AY927" s="257" t="s">
        <v>167</v>
      </c>
    </row>
    <row r="928" s="13" customFormat="1">
      <c r="A928" s="13"/>
      <c r="B928" s="237"/>
      <c r="C928" s="238"/>
      <c r="D928" s="232" t="s">
        <v>181</v>
      </c>
      <c r="E928" s="239" t="s">
        <v>40</v>
      </c>
      <c r="F928" s="240" t="s">
        <v>286</v>
      </c>
      <c r="G928" s="238"/>
      <c r="H928" s="239" t="s">
        <v>40</v>
      </c>
      <c r="I928" s="241"/>
      <c r="J928" s="238"/>
      <c r="K928" s="238"/>
      <c r="L928" s="242"/>
      <c r="M928" s="243"/>
      <c r="N928" s="244"/>
      <c r="O928" s="244"/>
      <c r="P928" s="244"/>
      <c r="Q928" s="244"/>
      <c r="R928" s="244"/>
      <c r="S928" s="244"/>
      <c r="T928" s="245"/>
      <c r="U928" s="13"/>
      <c r="V928" s="13"/>
      <c r="W928" s="13"/>
      <c r="X928" s="13"/>
      <c r="Y928" s="13"/>
      <c r="Z928" s="13"/>
      <c r="AA928" s="13"/>
      <c r="AB928" s="13"/>
      <c r="AC928" s="13"/>
      <c r="AD928" s="13"/>
      <c r="AE928" s="13"/>
      <c r="AT928" s="246" t="s">
        <v>181</v>
      </c>
      <c r="AU928" s="246" t="s">
        <v>87</v>
      </c>
      <c r="AV928" s="13" t="s">
        <v>85</v>
      </c>
      <c r="AW928" s="13" t="s">
        <v>38</v>
      </c>
      <c r="AX928" s="13" t="s">
        <v>77</v>
      </c>
      <c r="AY928" s="246" t="s">
        <v>167</v>
      </c>
    </row>
    <row r="929" s="14" customFormat="1">
      <c r="A929" s="14"/>
      <c r="B929" s="247"/>
      <c r="C929" s="248"/>
      <c r="D929" s="232" t="s">
        <v>181</v>
      </c>
      <c r="E929" s="249" t="s">
        <v>40</v>
      </c>
      <c r="F929" s="250" t="s">
        <v>1126</v>
      </c>
      <c r="G929" s="248"/>
      <c r="H929" s="251">
        <v>9.2400000000000002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181</v>
      </c>
      <c r="AU929" s="257" t="s">
        <v>87</v>
      </c>
      <c r="AV929" s="14" t="s">
        <v>87</v>
      </c>
      <c r="AW929" s="14" t="s">
        <v>38</v>
      </c>
      <c r="AX929" s="14" t="s">
        <v>77</v>
      </c>
      <c r="AY929" s="257" t="s">
        <v>167</v>
      </c>
    </row>
    <row r="930" s="15" customFormat="1">
      <c r="A930" s="15"/>
      <c r="B930" s="258"/>
      <c r="C930" s="259"/>
      <c r="D930" s="232" t="s">
        <v>181</v>
      </c>
      <c r="E930" s="260" t="s">
        <v>40</v>
      </c>
      <c r="F930" s="261" t="s">
        <v>184</v>
      </c>
      <c r="G930" s="259"/>
      <c r="H930" s="262">
        <v>25.239999999999998</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181</v>
      </c>
      <c r="AU930" s="268" t="s">
        <v>87</v>
      </c>
      <c r="AV930" s="15" t="s">
        <v>175</v>
      </c>
      <c r="AW930" s="15" t="s">
        <v>38</v>
      </c>
      <c r="AX930" s="15" t="s">
        <v>85</v>
      </c>
      <c r="AY930" s="268" t="s">
        <v>167</v>
      </c>
    </row>
    <row r="931" s="2" customFormat="1" ht="16.5" customHeight="1">
      <c r="A931" s="39"/>
      <c r="B931" s="40"/>
      <c r="C931" s="269" t="s">
        <v>1127</v>
      </c>
      <c r="D931" s="269" t="s">
        <v>297</v>
      </c>
      <c r="E931" s="270" t="s">
        <v>1128</v>
      </c>
      <c r="F931" s="271" t="s">
        <v>1129</v>
      </c>
      <c r="G931" s="272" t="s">
        <v>187</v>
      </c>
      <c r="H931" s="273">
        <v>25.745000000000001</v>
      </c>
      <c r="I931" s="274"/>
      <c r="J931" s="275">
        <f>ROUND(I931*H931,2)</f>
        <v>0</v>
      </c>
      <c r="K931" s="271" t="s">
        <v>174</v>
      </c>
      <c r="L931" s="276"/>
      <c r="M931" s="277" t="s">
        <v>40</v>
      </c>
      <c r="N931" s="278" t="s">
        <v>48</v>
      </c>
      <c r="O931" s="85"/>
      <c r="P931" s="228">
        <f>O931*H931</f>
        <v>0</v>
      </c>
      <c r="Q931" s="228">
        <v>0.00029999999999999997</v>
      </c>
      <c r="R931" s="228">
        <f>Q931*H931</f>
        <v>0.0077234999999999995</v>
      </c>
      <c r="S931" s="228">
        <v>0</v>
      </c>
      <c r="T931" s="229">
        <f>S931*H931</f>
        <v>0</v>
      </c>
      <c r="U931" s="39"/>
      <c r="V931" s="39"/>
      <c r="W931" s="39"/>
      <c r="X931" s="39"/>
      <c r="Y931" s="39"/>
      <c r="Z931" s="39"/>
      <c r="AA931" s="39"/>
      <c r="AB931" s="39"/>
      <c r="AC931" s="39"/>
      <c r="AD931" s="39"/>
      <c r="AE931" s="39"/>
      <c r="AR931" s="230" t="s">
        <v>407</v>
      </c>
      <c r="AT931" s="230" t="s">
        <v>297</v>
      </c>
      <c r="AU931" s="230" t="s">
        <v>87</v>
      </c>
      <c r="AY931" s="18" t="s">
        <v>167</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301</v>
      </c>
      <c r="BM931" s="230" t="s">
        <v>1130</v>
      </c>
    </row>
    <row r="932" s="2" customFormat="1">
      <c r="A932" s="39"/>
      <c r="B932" s="40"/>
      <c r="C932" s="41"/>
      <c r="D932" s="232" t="s">
        <v>177</v>
      </c>
      <c r="E932" s="41"/>
      <c r="F932" s="233" t="s">
        <v>1129</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177</v>
      </c>
      <c r="AU932" s="18" t="s">
        <v>87</v>
      </c>
    </row>
    <row r="933" s="14" customFormat="1">
      <c r="A933" s="14"/>
      <c r="B933" s="247"/>
      <c r="C933" s="248"/>
      <c r="D933" s="232" t="s">
        <v>181</v>
      </c>
      <c r="E933" s="248"/>
      <c r="F933" s="250" t="s">
        <v>1131</v>
      </c>
      <c r="G933" s="248"/>
      <c r="H933" s="251">
        <v>25.745000000000001</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181</v>
      </c>
      <c r="AU933" s="257" t="s">
        <v>87</v>
      </c>
      <c r="AV933" s="14" t="s">
        <v>87</v>
      </c>
      <c r="AW933" s="14" t="s">
        <v>4</v>
      </c>
      <c r="AX933" s="14" t="s">
        <v>85</v>
      </c>
      <c r="AY933" s="257" t="s">
        <v>167</v>
      </c>
    </row>
    <row r="934" s="2" customFormat="1" ht="16.5" customHeight="1">
      <c r="A934" s="39"/>
      <c r="B934" s="40"/>
      <c r="C934" s="219" t="s">
        <v>1132</v>
      </c>
      <c r="D934" s="219" t="s">
        <v>170</v>
      </c>
      <c r="E934" s="220" t="s">
        <v>1133</v>
      </c>
      <c r="F934" s="221" t="s">
        <v>1134</v>
      </c>
      <c r="G934" s="222" t="s">
        <v>187</v>
      </c>
      <c r="H934" s="223">
        <v>0.80000000000000004</v>
      </c>
      <c r="I934" s="224"/>
      <c r="J934" s="225">
        <f>ROUND(I934*H934,2)</f>
        <v>0</v>
      </c>
      <c r="K934" s="221" t="s">
        <v>174</v>
      </c>
      <c r="L934" s="45"/>
      <c r="M934" s="226" t="s">
        <v>40</v>
      </c>
      <c r="N934" s="227" t="s">
        <v>48</v>
      </c>
      <c r="O934" s="85"/>
      <c r="P934" s="228">
        <f>O934*H934</f>
        <v>0</v>
      </c>
      <c r="Q934" s="228">
        <v>0</v>
      </c>
      <c r="R934" s="228">
        <f>Q934*H934</f>
        <v>0</v>
      </c>
      <c r="S934" s="228">
        <v>0</v>
      </c>
      <c r="T934" s="229">
        <f>S934*H934</f>
        <v>0</v>
      </c>
      <c r="U934" s="39"/>
      <c r="V934" s="39"/>
      <c r="W934" s="39"/>
      <c r="X934" s="39"/>
      <c r="Y934" s="39"/>
      <c r="Z934" s="39"/>
      <c r="AA934" s="39"/>
      <c r="AB934" s="39"/>
      <c r="AC934" s="39"/>
      <c r="AD934" s="39"/>
      <c r="AE934" s="39"/>
      <c r="AR934" s="230" t="s">
        <v>301</v>
      </c>
      <c r="AT934" s="230" t="s">
        <v>170</v>
      </c>
      <c r="AU934" s="230" t="s">
        <v>87</v>
      </c>
      <c r="AY934" s="18" t="s">
        <v>167</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301</v>
      </c>
      <c r="BM934" s="230" t="s">
        <v>1135</v>
      </c>
    </row>
    <row r="935" s="2" customFormat="1">
      <c r="A935" s="39"/>
      <c r="B935" s="40"/>
      <c r="C935" s="41"/>
      <c r="D935" s="232" t="s">
        <v>177</v>
      </c>
      <c r="E935" s="41"/>
      <c r="F935" s="233" t="s">
        <v>1136</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177</v>
      </c>
      <c r="AU935" s="18" t="s">
        <v>87</v>
      </c>
    </row>
    <row r="936" s="2" customFormat="1" ht="24" customHeight="1">
      <c r="A936" s="39"/>
      <c r="B936" s="40"/>
      <c r="C936" s="269" t="s">
        <v>1137</v>
      </c>
      <c r="D936" s="269" t="s">
        <v>297</v>
      </c>
      <c r="E936" s="270" t="s">
        <v>1138</v>
      </c>
      <c r="F936" s="271" t="s">
        <v>1139</v>
      </c>
      <c r="G936" s="272" t="s">
        <v>187</v>
      </c>
      <c r="H936" s="273">
        <v>0.81599999999999995</v>
      </c>
      <c r="I936" s="274"/>
      <c r="J936" s="275">
        <f>ROUND(I936*H936,2)</f>
        <v>0</v>
      </c>
      <c r="K936" s="271" t="s">
        <v>174</v>
      </c>
      <c r="L936" s="276"/>
      <c r="M936" s="277" t="s">
        <v>40</v>
      </c>
      <c r="N936" s="278" t="s">
        <v>48</v>
      </c>
      <c r="O936" s="85"/>
      <c r="P936" s="228">
        <f>O936*H936</f>
        <v>0</v>
      </c>
      <c r="Q936" s="228">
        <v>0.00021000000000000001</v>
      </c>
      <c r="R936" s="228">
        <f>Q936*H936</f>
        <v>0.00017135999999999999</v>
      </c>
      <c r="S936" s="228">
        <v>0</v>
      </c>
      <c r="T936" s="229">
        <f>S936*H936</f>
        <v>0</v>
      </c>
      <c r="U936" s="39"/>
      <c r="V936" s="39"/>
      <c r="W936" s="39"/>
      <c r="X936" s="39"/>
      <c r="Y936" s="39"/>
      <c r="Z936" s="39"/>
      <c r="AA936" s="39"/>
      <c r="AB936" s="39"/>
      <c r="AC936" s="39"/>
      <c r="AD936" s="39"/>
      <c r="AE936" s="39"/>
      <c r="AR936" s="230" t="s">
        <v>407</v>
      </c>
      <c r="AT936" s="230" t="s">
        <v>297</v>
      </c>
      <c r="AU936" s="230" t="s">
        <v>87</v>
      </c>
      <c r="AY936" s="18" t="s">
        <v>167</v>
      </c>
      <c r="BE936" s="231">
        <f>IF(N936="základní",J936,0)</f>
        <v>0</v>
      </c>
      <c r="BF936" s="231">
        <f>IF(N936="snížená",J936,0)</f>
        <v>0</v>
      </c>
      <c r="BG936" s="231">
        <f>IF(N936="zákl. přenesená",J936,0)</f>
        <v>0</v>
      </c>
      <c r="BH936" s="231">
        <f>IF(N936="sníž. přenesená",J936,0)</f>
        <v>0</v>
      </c>
      <c r="BI936" s="231">
        <f>IF(N936="nulová",J936,0)</f>
        <v>0</v>
      </c>
      <c r="BJ936" s="18" t="s">
        <v>85</v>
      </c>
      <c r="BK936" s="231">
        <f>ROUND(I936*H936,2)</f>
        <v>0</v>
      </c>
      <c r="BL936" s="18" t="s">
        <v>301</v>
      </c>
      <c r="BM936" s="230" t="s">
        <v>1140</v>
      </c>
    </row>
    <row r="937" s="2" customFormat="1">
      <c r="A937" s="39"/>
      <c r="B937" s="40"/>
      <c r="C937" s="41"/>
      <c r="D937" s="232" t="s">
        <v>177</v>
      </c>
      <c r="E937" s="41"/>
      <c r="F937" s="233" t="s">
        <v>1139</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177</v>
      </c>
      <c r="AU937" s="18" t="s">
        <v>87</v>
      </c>
    </row>
    <row r="938" s="14" customFormat="1">
      <c r="A938" s="14"/>
      <c r="B938" s="247"/>
      <c r="C938" s="248"/>
      <c r="D938" s="232" t="s">
        <v>181</v>
      </c>
      <c r="E938" s="248"/>
      <c r="F938" s="250" t="s">
        <v>1141</v>
      </c>
      <c r="G938" s="248"/>
      <c r="H938" s="251">
        <v>0.81599999999999995</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181</v>
      </c>
      <c r="AU938" s="257" t="s">
        <v>87</v>
      </c>
      <c r="AV938" s="14" t="s">
        <v>87</v>
      </c>
      <c r="AW938" s="14" t="s">
        <v>4</v>
      </c>
      <c r="AX938" s="14" t="s">
        <v>85</v>
      </c>
      <c r="AY938" s="257" t="s">
        <v>167</v>
      </c>
    </row>
    <row r="939" s="2" customFormat="1" ht="24" customHeight="1">
      <c r="A939" s="39"/>
      <c r="B939" s="40"/>
      <c r="C939" s="219" t="s">
        <v>1142</v>
      </c>
      <c r="D939" s="219" t="s">
        <v>170</v>
      </c>
      <c r="E939" s="220" t="s">
        <v>1143</v>
      </c>
      <c r="F939" s="221" t="s">
        <v>1144</v>
      </c>
      <c r="G939" s="222" t="s">
        <v>173</v>
      </c>
      <c r="H939" s="223">
        <v>23.609999999999999</v>
      </c>
      <c r="I939" s="224"/>
      <c r="J939" s="225">
        <f>ROUND(I939*H939,2)</f>
        <v>0</v>
      </c>
      <c r="K939" s="221" t="s">
        <v>174</v>
      </c>
      <c r="L939" s="45"/>
      <c r="M939" s="226" t="s">
        <v>40</v>
      </c>
      <c r="N939" s="227" t="s">
        <v>48</v>
      </c>
      <c r="O939" s="85"/>
      <c r="P939" s="228">
        <f>O939*H939</f>
        <v>0</v>
      </c>
      <c r="Q939" s="228">
        <v>3.0000000000000001E-05</v>
      </c>
      <c r="R939" s="228">
        <f>Q939*H939</f>
        <v>0.00070830000000000003</v>
      </c>
      <c r="S939" s="228">
        <v>0</v>
      </c>
      <c r="T939" s="229">
        <f>S939*H939</f>
        <v>0</v>
      </c>
      <c r="U939" s="39"/>
      <c r="V939" s="39"/>
      <c r="W939" s="39"/>
      <c r="X939" s="39"/>
      <c r="Y939" s="39"/>
      <c r="Z939" s="39"/>
      <c r="AA939" s="39"/>
      <c r="AB939" s="39"/>
      <c r="AC939" s="39"/>
      <c r="AD939" s="39"/>
      <c r="AE939" s="39"/>
      <c r="AR939" s="230" t="s">
        <v>301</v>
      </c>
      <c r="AT939" s="230" t="s">
        <v>170</v>
      </c>
      <c r="AU939" s="230" t="s">
        <v>87</v>
      </c>
      <c r="AY939" s="18" t="s">
        <v>167</v>
      </c>
      <c r="BE939" s="231">
        <f>IF(N939="základní",J939,0)</f>
        <v>0</v>
      </c>
      <c r="BF939" s="231">
        <f>IF(N939="snížená",J939,0)</f>
        <v>0</v>
      </c>
      <c r="BG939" s="231">
        <f>IF(N939="zákl. přenesená",J939,0)</f>
        <v>0</v>
      </c>
      <c r="BH939" s="231">
        <f>IF(N939="sníž. přenesená",J939,0)</f>
        <v>0</v>
      </c>
      <c r="BI939" s="231">
        <f>IF(N939="nulová",J939,0)</f>
        <v>0</v>
      </c>
      <c r="BJ939" s="18" t="s">
        <v>85</v>
      </c>
      <c r="BK939" s="231">
        <f>ROUND(I939*H939,2)</f>
        <v>0</v>
      </c>
      <c r="BL939" s="18" t="s">
        <v>301</v>
      </c>
      <c r="BM939" s="230" t="s">
        <v>1145</v>
      </c>
    </row>
    <row r="940" s="2" customFormat="1">
      <c r="A940" s="39"/>
      <c r="B940" s="40"/>
      <c r="C940" s="41"/>
      <c r="D940" s="232" t="s">
        <v>177</v>
      </c>
      <c r="E940" s="41"/>
      <c r="F940" s="233" t="s">
        <v>1146</v>
      </c>
      <c r="G940" s="41"/>
      <c r="H940" s="41"/>
      <c r="I940" s="137"/>
      <c r="J940" s="41"/>
      <c r="K940" s="41"/>
      <c r="L940" s="45"/>
      <c r="M940" s="234"/>
      <c r="N940" s="235"/>
      <c r="O940" s="85"/>
      <c r="P940" s="85"/>
      <c r="Q940" s="85"/>
      <c r="R940" s="85"/>
      <c r="S940" s="85"/>
      <c r="T940" s="86"/>
      <c r="U940" s="39"/>
      <c r="V940" s="39"/>
      <c r="W940" s="39"/>
      <c r="X940" s="39"/>
      <c r="Y940" s="39"/>
      <c r="Z940" s="39"/>
      <c r="AA940" s="39"/>
      <c r="AB940" s="39"/>
      <c r="AC940" s="39"/>
      <c r="AD940" s="39"/>
      <c r="AE940" s="39"/>
      <c r="AT940" s="18" t="s">
        <v>177</v>
      </c>
      <c r="AU940" s="18" t="s">
        <v>87</v>
      </c>
    </row>
    <row r="941" s="2" customFormat="1">
      <c r="A941" s="39"/>
      <c r="B941" s="40"/>
      <c r="C941" s="41"/>
      <c r="D941" s="232" t="s">
        <v>179</v>
      </c>
      <c r="E941" s="41"/>
      <c r="F941" s="236" t="s">
        <v>1147</v>
      </c>
      <c r="G941" s="41"/>
      <c r="H941" s="41"/>
      <c r="I941" s="137"/>
      <c r="J941" s="41"/>
      <c r="K941" s="41"/>
      <c r="L941" s="45"/>
      <c r="M941" s="234"/>
      <c r="N941" s="235"/>
      <c r="O941" s="85"/>
      <c r="P941" s="85"/>
      <c r="Q941" s="85"/>
      <c r="R941" s="85"/>
      <c r="S941" s="85"/>
      <c r="T941" s="86"/>
      <c r="U941" s="39"/>
      <c r="V941" s="39"/>
      <c r="W941" s="39"/>
      <c r="X941" s="39"/>
      <c r="Y941" s="39"/>
      <c r="Z941" s="39"/>
      <c r="AA941" s="39"/>
      <c r="AB941" s="39"/>
      <c r="AC941" s="39"/>
      <c r="AD941" s="39"/>
      <c r="AE941" s="39"/>
      <c r="AT941" s="18" t="s">
        <v>179</v>
      </c>
      <c r="AU941" s="18" t="s">
        <v>87</v>
      </c>
    </row>
    <row r="942" s="13" customFormat="1">
      <c r="A942" s="13"/>
      <c r="B942" s="237"/>
      <c r="C942" s="238"/>
      <c r="D942" s="232" t="s">
        <v>181</v>
      </c>
      <c r="E942" s="239" t="s">
        <v>40</v>
      </c>
      <c r="F942" s="240" t="s">
        <v>210</v>
      </c>
      <c r="G942" s="238"/>
      <c r="H942" s="239" t="s">
        <v>40</v>
      </c>
      <c r="I942" s="241"/>
      <c r="J942" s="238"/>
      <c r="K942" s="238"/>
      <c r="L942" s="242"/>
      <c r="M942" s="243"/>
      <c r="N942" s="244"/>
      <c r="O942" s="244"/>
      <c r="P942" s="244"/>
      <c r="Q942" s="244"/>
      <c r="R942" s="244"/>
      <c r="S942" s="244"/>
      <c r="T942" s="245"/>
      <c r="U942" s="13"/>
      <c r="V942" s="13"/>
      <c r="W942" s="13"/>
      <c r="X942" s="13"/>
      <c r="Y942" s="13"/>
      <c r="Z942" s="13"/>
      <c r="AA942" s="13"/>
      <c r="AB942" s="13"/>
      <c r="AC942" s="13"/>
      <c r="AD942" s="13"/>
      <c r="AE942" s="13"/>
      <c r="AT942" s="246" t="s">
        <v>181</v>
      </c>
      <c r="AU942" s="246" t="s">
        <v>87</v>
      </c>
      <c r="AV942" s="13" t="s">
        <v>85</v>
      </c>
      <c r="AW942" s="13" t="s">
        <v>38</v>
      </c>
      <c r="AX942" s="13" t="s">
        <v>77</v>
      </c>
      <c r="AY942" s="246" t="s">
        <v>167</v>
      </c>
    </row>
    <row r="943" s="14" customFormat="1">
      <c r="A943" s="14"/>
      <c r="B943" s="247"/>
      <c r="C943" s="248"/>
      <c r="D943" s="232" t="s">
        <v>181</v>
      </c>
      <c r="E943" s="249" t="s">
        <v>40</v>
      </c>
      <c r="F943" s="250" t="s">
        <v>1160</v>
      </c>
      <c r="G943" s="248"/>
      <c r="H943" s="251">
        <v>8.5099999999999998</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181</v>
      </c>
      <c r="AU943" s="257" t="s">
        <v>87</v>
      </c>
      <c r="AV943" s="14" t="s">
        <v>87</v>
      </c>
      <c r="AW943" s="14" t="s">
        <v>38</v>
      </c>
      <c r="AX943" s="14" t="s">
        <v>77</v>
      </c>
      <c r="AY943" s="257" t="s">
        <v>167</v>
      </c>
    </row>
    <row r="944" s="13" customFormat="1">
      <c r="A944" s="13"/>
      <c r="B944" s="237"/>
      <c r="C944" s="238"/>
      <c r="D944" s="232" t="s">
        <v>181</v>
      </c>
      <c r="E944" s="239" t="s">
        <v>40</v>
      </c>
      <c r="F944" s="240" t="s">
        <v>208</v>
      </c>
      <c r="G944" s="238"/>
      <c r="H944" s="239" t="s">
        <v>40</v>
      </c>
      <c r="I944" s="241"/>
      <c r="J944" s="238"/>
      <c r="K944" s="238"/>
      <c r="L944" s="242"/>
      <c r="M944" s="243"/>
      <c r="N944" s="244"/>
      <c r="O944" s="244"/>
      <c r="P944" s="244"/>
      <c r="Q944" s="244"/>
      <c r="R944" s="244"/>
      <c r="S944" s="244"/>
      <c r="T944" s="245"/>
      <c r="U944" s="13"/>
      <c r="V944" s="13"/>
      <c r="W944" s="13"/>
      <c r="X944" s="13"/>
      <c r="Y944" s="13"/>
      <c r="Z944" s="13"/>
      <c r="AA944" s="13"/>
      <c r="AB944" s="13"/>
      <c r="AC944" s="13"/>
      <c r="AD944" s="13"/>
      <c r="AE944" s="13"/>
      <c r="AT944" s="246" t="s">
        <v>181</v>
      </c>
      <c r="AU944" s="246" t="s">
        <v>87</v>
      </c>
      <c r="AV944" s="13" t="s">
        <v>85</v>
      </c>
      <c r="AW944" s="13" t="s">
        <v>38</v>
      </c>
      <c r="AX944" s="13" t="s">
        <v>77</v>
      </c>
      <c r="AY944" s="246" t="s">
        <v>167</v>
      </c>
    </row>
    <row r="945" s="14" customFormat="1">
      <c r="A945" s="14"/>
      <c r="B945" s="247"/>
      <c r="C945" s="248"/>
      <c r="D945" s="232" t="s">
        <v>181</v>
      </c>
      <c r="E945" s="249" t="s">
        <v>40</v>
      </c>
      <c r="F945" s="250" t="s">
        <v>1161</v>
      </c>
      <c r="G945" s="248"/>
      <c r="H945" s="251">
        <v>15.1</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181</v>
      </c>
      <c r="AU945" s="257" t="s">
        <v>87</v>
      </c>
      <c r="AV945" s="14" t="s">
        <v>87</v>
      </c>
      <c r="AW945" s="14" t="s">
        <v>38</v>
      </c>
      <c r="AX945" s="14" t="s">
        <v>77</v>
      </c>
      <c r="AY945" s="257" t="s">
        <v>167</v>
      </c>
    </row>
    <row r="946" s="15" customFormat="1">
      <c r="A946" s="15"/>
      <c r="B946" s="258"/>
      <c r="C946" s="259"/>
      <c r="D946" s="232" t="s">
        <v>181</v>
      </c>
      <c r="E946" s="260" t="s">
        <v>40</v>
      </c>
      <c r="F946" s="261" t="s">
        <v>184</v>
      </c>
      <c r="G946" s="259"/>
      <c r="H946" s="262">
        <v>23.609999999999999</v>
      </c>
      <c r="I946" s="263"/>
      <c r="J946" s="259"/>
      <c r="K946" s="259"/>
      <c r="L946" s="264"/>
      <c r="M946" s="265"/>
      <c r="N946" s="266"/>
      <c r="O946" s="266"/>
      <c r="P946" s="266"/>
      <c r="Q946" s="266"/>
      <c r="R946" s="266"/>
      <c r="S946" s="266"/>
      <c r="T946" s="267"/>
      <c r="U946" s="15"/>
      <c r="V946" s="15"/>
      <c r="W946" s="15"/>
      <c r="X946" s="15"/>
      <c r="Y946" s="15"/>
      <c r="Z946" s="15"/>
      <c r="AA946" s="15"/>
      <c r="AB946" s="15"/>
      <c r="AC946" s="15"/>
      <c r="AD946" s="15"/>
      <c r="AE946" s="15"/>
      <c r="AT946" s="268" t="s">
        <v>181</v>
      </c>
      <c r="AU946" s="268" t="s">
        <v>87</v>
      </c>
      <c r="AV946" s="15" t="s">
        <v>175</v>
      </c>
      <c r="AW946" s="15" t="s">
        <v>38</v>
      </c>
      <c r="AX946" s="15" t="s">
        <v>85</v>
      </c>
      <c r="AY946" s="268" t="s">
        <v>167</v>
      </c>
    </row>
    <row r="947" s="2" customFormat="1" ht="24" customHeight="1">
      <c r="A947" s="39"/>
      <c r="B947" s="40"/>
      <c r="C947" s="219" t="s">
        <v>1148</v>
      </c>
      <c r="D947" s="219" t="s">
        <v>170</v>
      </c>
      <c r="E947" s="220" t="s">
        <v>1149</v>
      </c>
      <c r="F947" s="221" t="s">
        <v>1150</v>
      </c>
      <c r="G947" s="222" t="s">
        <v>398</v>
      </c>
      <c r="H947" s="223">
        <v>0.084000000000000005</v>
      </c>
      <c r="I947" s="224"/>
      <c r="J947" s="225">
        <f>ROUND(I947*H947,2)</f>
        <v>0</v>
      </c>
      <c r="K947" s="221" t="s">
        <v>174</v>
      </c>
      <c r="L947" s="45"/>
      <c r="M947" s="226" t="s">
        <v>40</v>
      </c>
      <c r="N947" s="227" t="s">
        <v>48</v>
      </c>
      <c r="O947" s="85"/>
      <c r="P947" s="228">
        <f>O947*H947</f>
        <v>0</v>
      </c>
      <c r="Q947" s="228">
        <v>0</v>
      </c>
      <c r="R947" s="228">
        <f>Q947*H947</f>
        <v>0</v>
      </c>
      <c r="S947" s="228">
        <v>0</v>
      </c>
      <c r="T947" s="229">
        <f>S947*H947</f>
        <v>0</v>
      </c>
      <c r="U947" s="39"/>
      <c r="V947" s="39"/>
      <c r="W947" s="39"/>
      <c r="X947" s="39"/>
      <c r="Y947" s="39"/>
      <c r="Z947" s="39"/>
      <c r="AA947" s="39"/>
      <c r="AB947" s="39"/>
      <c r="AC947" s="39"/>
      <c r="AD947" s="39"/>
      <c r="AE947" s="39"/>
      <c r="AR947" s="230" t="s">
        <v>301</v>
      </c>
      <c r="AT947" s="230" t="s">
        <v>170</v>
      </c>
      <c r="AU947" s="230" t="s">
        <v>87</v>
      </c>
      <c r="AY947" s="18" t="s">
        <v>167</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301</v>
      </c>
      <c r="BM947" s="230" t="s">
        <v>1151</v>
      </c>
    </row>
    <row r="948" s="2" customFormat="1">
      <c r="A948" s="39"/>
      <c r="B948" s="40"/>
      <c r="C948" s="41"/>
      <c r="D948" s="232" t="s">
        <v>177</v>
      </c>
      <c r="E948" s="41"/>
      <c r="F948" s="233" t="s">
        <v>1152</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177</v>
      </c>
      <c r="AU948" s="18" t="s">
        <v>87</v>
      </c>
    </row>
    <row r="949" s="2" customFormat="1">
      <c r="A949" s="39"/>
      <c r="B949" s="40"/>
      <c r="C949" s="41"/>
      <c r="D949" s="232" t="s">
        <v>179</v>
      </c>
      <c r="E949" s="41"/>
      <c r="F949" s="236" t="s">
        <v>1002</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179</v>
      </c>
      <c r="AU949" s="18" t="s">
        <v>87</v>
      </c>
    </row>
    <row r="950" s="12" customFormat="1" ht="22.8" customHeight="1">
      <c r="A950" s="12"/>
      <c r="B950" s="203"/>
      <c r="C950" s="204"/>
      <c r="D950" s="205" t="s">
        <v>76</v>
      </c>
      <c r="E950" s="217" t="s">
        <v>1153</v>
      </c>
      <c r="F950" s="217" t="s">
        <v>1154</v>
      </c>
      <c r="G950" s="204"/>
      <c r="H950" s="204"/>
      <c r="I950" s="207"/>
      <c r="J950" s="218">
        <f>BK950</f>
        <v>0</v>
      </c>
      <c r="K950" s="204"/>
      <c r="L950" s="209"/>
      <c r="M950" s="210"/>
      <c r="N950" s="211"/>
      <c r="O950" s="211"/>
      <c r="P950" s="212">
        <f>SUM(P951:P957)</f>
        <v>0</v>
      </c>
      <c r="Q950" s="211"/>
      <c r="R950" s="212">
        <f>SUM(R951:R957)</f>
        <v>0.009444000000000001</v>
      </c>
      <c r="S950" s="211"/>
      <c r="T950" s="213">
        <f>SUM(T951:T957)</f>
        <v>0</v>
      </c>
      <c r="U950" s="12"/>
      <c r="V950" s="12"/>
      <c r="W950" s="12"/>
      <c r="X950" s="12"/>
      <c r="Y950" s="12"/>
      <c r="Z950" s="12"/>
      <c r="AA950" s="12"/>
      <c r="AB950" s="12"/>
      <c r="AC950" s="12"/>
      <c r="AD950" s="12"/>
      <c r="AE950" s="12"/>
      <c r="AR950" s="214" t="s">
        <v>87</v>
      </c>
      <c r="AT950" s="215" t="s">
        <v>76</v>
      </c>
      <c r="AU950" s="215" t="s">
        <v>85</v>
      </c>
      <c r="AY950" s="214" t="s">
        <v>167</v>
      </c>
      <c r="BK950" s="216">
        <f>SUM(BK951:BK957)</f>
        <v>0</v>
      </c>
    </row>
    <row r="951" s="2" customFormat="1" ht="24" customHeight="1">
      <c r="A951" s="39"/>
      <c r="B951" s="40"/>
      <c r="C951" s="219" t="s">
        <v>1155</v>
      </c>
      <c r="D951" s="219" t="s">
        <v>170</v>
      </c>
      <c r="E951" s="220" t="s">
        <v>1156</v>
      </c>
      <c r="F951" s="221" t="s">
        <v>1157</v>
      </c>
      <c r="G951" s="222" t="s">
        <v>173</v>
      </c>
      <c r="H951" s="223">
        <v>23.609999999999999</v>
      </c>
      <c r="I951" s="224"/>
      <c r="J951" s="225">
        <f>ROUND(I951*H951,2)</f>
        <v>0</v>
      </c>
      <c r="K951" s="221" t="s">
        <v>174</v>
      </c>
      <c r="L951" s="45"/>
      <c r="M951" s="226" t="s">
        <v>40</v>
      </c>
      <c r="N951" s="227" t="s">
        <v>48</v>
      </c>
      <c r="O951" s="85"/>
      <c r="P951" s="228">
        <f>O951*H951</f>
        <v>0</v>
      </c>
      <c r="Q951" s="228">
        <v>0.00040000000000000002</v>
      </c>
      <c r="R951" s="228">
        <f>Q951*H951</f>
        <v>0.009444000000000001</v>
      </c>
      <c r="S951" s="228">
        <v>0</v>
      </c>
      <c r="T951" s="229">
        <f>S951*H951</f>
        <v>0</v>
      </c>
      <c r="U951" s="39"/>
      <c r="V951" s="39"/>
      <c r="W951" s="39"/>
      <c r="X951" s="39"/>
      <c r="Y951" s="39"/>
      <c r="Z951" s="39"/>
      <c r="AA951" s="39"/>
      <c r="AB951" s="39"/>
      <c r="AC951" s="39"/>
      <c r="AD951" s="39"/>
      <c r="AE951" s="39"/>
      <c r="AR951" s="230" t="s">
        <v>301</v>
      </c>
      <c r="AT951" s="230" t="s">
        <v>170</v>
      </c>
      <c r="AU951" s="230" t="s">
        <v>87</v>
      </c>
      <c r="AY951" s="18" t="s">
        <v>167</v>
      </c>
      <c r="BE951" s="231">
        <f>IF(N951="základní",J951,0)</f>
        <v>0</v>
      </c>
      <c r="BF951" s="231">
        <f>IF(N951="snížená",J951,0)</f>
        <v>0</v>
      </c>
      <c r="BG951" s="231">
        <f>IF(N951="zákl. přenesená",J951,0)</f>
        <v>0</v>
      </c>
      <c r="BH951" s="231">
        <f>IF(N951="sníž. přenesená",J951,0)</f>
        <v>0</v>
      </c>
      <c r="BI951" s="231">
        <f>IF(N951="nulová",J951,0)</f>
        <v>0</v>
      </c>
      <c r="BJ951" s="18" t="s">
        <v>85</v>
      </c>
      <c r="BK951" s="231">
        <f>ROUND(I951*H951,2)</f>
        <v>0</v>
      </c>
      <c r="BL951" s="18" t="s">
        <v>301</v>
      </c>
      <c r="BM951" s="230" t="s">
        <v>1158</v>
      </c>
    </row>
    <row r="952" s="2" customFormat="1">
      <c r="A952" s="39"/>
      <c r="B952" s="40"/>
      <c r="C952" s="41"/>
      <c r="D952" s="232" t="s">
        <v>177</v>
      </c>
      <c r="E952" s="41"/>
      <c r="F952" s="233" t="s">
        <v>1159</v>
      </c>
      <c r="G952" s="41"/>
      <c r="H952" s="41"/>
      <c r="I952" s="137"/>
      <c r="J952" s="41"/>
      <c r="K952" s="41"/>
      <c r="L952" s="45"/>
      <c r="M952" s="234"/>
      <c r="N952" s="235"/>
      <c r="O952" s="85"/>
      <c r="P952" s="85"/>
      <c r="Q952" s="85"/>
      <c r="R952" s="85"/>
      <c r="S952" s="85"/>
      <c r="T952" s="86"/>
      <c r="U952" s="39"/>
      <c r="V952" s="39"/>
      <c r="W952" s="39"/>
      <c r="X952" s="39"/>
      <c r="Y952" s="39"/>
      <c r="Z952" s="39"/>
      <c r="AA952" s="39"/>
      <c r="AB952" s="39"/>
      <c r="AC952" s="39"/>
      <c r="AD952" s="39"/>
      <c r="AE952" s="39"/>
      <c r="AT952" s="18" t="s">
        <v>177</v>
      </c>
      <c r="AU952" s="18" t="s">
        <v>87</v>
      </c>
    </row>
    <row r="953" s="13" customFormat="1">
      <c r="A953" s="13"/>
      <c r="B953" s="237"/>
      <c r="C953" s="238"/>
      <c r="D953" s="232" t="s">
        <v>181</v>
      </c>
      <c r="E953" s="239" t="s">
        <v>40</v>
      </c>
      <c r="F953" s="240" t="s">
        <v>210</v>
      </c>
      <c r="G953" s="238"/>
      <c r="H953" s="239" t="s">
        <v>40</v>
      </c>
      <c r="I953" s="241"/>
      <c r="J953" s="238"/>
      <c r="K953" s="238"/>
      <c r="L953" s="242"/>
      <c r="M953" s="243"/>
      <c r="N953" s="244"/>
      <c r="O953" s="244"/>
      <c r="P953" s="244"/>
      <c r="Q953" s="244"/>
      <c r="R953" s="244"/>
      <c r="S953" s="244"/>
      <c r="T953" s="245"/>
      <c r="U953" s="13"/>
      <c r="V953" s="13"/>
      <c r="W953" s="13"/>
      <c r="X953" s="13"/>
      <c r="Y953" s="13"/>
      <c r="Z953" s="13"/>
      <c r="AA953" s="13"/>
      <c r="AB953" s="13"/>
      <c r="AC953" s="13"/>
      <c r="AD953" s="13"/>
      <c r="AE953" s="13"/>
      <c r="AT953" s="246" t="s">
        <v>181</v>
      </c>
      <c r="AU953" s="246" t="s">
        <v>87</v>
      </c>
      <c r="AV953" s="13" t="s">
        <v>85</v>
      </c>
      <c r="AW953" s="13" t="s">
        <v>38</v>
      </c>
      <c r="AX953" s="13" t="s">
        <v>77</v>
      </c>
      <c r="AY953" s="246" t="s">
        <v>167</v>
      </c>
    </row>
    <row r="954" s="14" customFormat="1">
      <c r="A954" s="14"/>
      <c r="B954" s="247"/>
      <c r="C954" s="248"/>
      <c r="D954" s="232" t="s">
        <v>181</v>
      </c>
      <c r="E954" s="249" t="s">
        <v>40</v>
      </c>
      <c r="F954" s="250" t="s">
        <v>1160</v>
      </c>
      <c r="G954" s="248"/>
      <c r="H954" s="251">
        <v>8.5099999999999998</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181</v>
      </c>
      <c r="AU954" s="257" t="s">
        <v>87</v>
      </c>
      <c r="AV954" s="14" t="s">
        <v>87</v>
      </c>
      <c r="AW954" s="14" t="s">
        <v>38</v>
      </c>
      <c r="AX954" s="14" t="s">
        <v>77</v>
      </c>
      <c r="AY954" s="257" t="s">
        <v>167</v>
      </c>
    </row>
    <row r="955" s="13" customFormat="1">
      <c r="A955" s="13"/>
      <c r="B955" s="237"/>
      <c r="C955" s="238"/>
      <c r="D955" s="232" t="s">
        <v>181</v>
      </c>
      <c r="E955" s="239" t="s">
        <v>40</v>
      </c>
      <c r="F955" s="240" t="s">
        <v>208</v>
      </c>
      <c r="G955" s="238"/>
      <c r="H955" s="239" t="s">
        <v>40</v>
      </c>
      <c r="I955" s="241"/>
      <c r="J955" s="238"/>
      <c r="K955" s="238"/>
      <c r="L955" s="242"/>
      <c r="M955" s="243"/>
      <c r="N955" s="244"/>
      <c r="O955" s="244"/>
      <c r="P955" s="244"/>
      <c r="Q955" s="244"/>
      <c r="R955" s="244"/>
      <c r="S955" s="244"/>
      <c r="T955" s="245"/>
      <c r="U955" s="13"/>
      <c r="V955" s="13"/>
      <c r="W955" s="13"/>
      <c r="X955" s="13"/>
      <c r="Y955" s="13"/>
      <c r="Z955" s="13"/>
      <c r="AA955" s="13"/>
      <c r="AB955" s="13"/>
      <c r="AC955" s="13"/>
      <c r="AD955" s="13"/>
      <c r="AE955" s="13"/>
      <c r="AT955" s="246" t="s">
        <v>181</v>
      </c>
      <c r="AU955" s="246" t="s">
        <v>87</v>
      </c>
      <c r="AV955" s="13" t="s">
        <v>85</v>
      </c>
      <c r="AW955" s="13" t="s">
        <v>38</v>
      </c>
      <c r="AX955" s="13" t="s">
        <v>77</v>
      </c>
      <c r="AY955" s="246" t="s">
        <v>167</v>
      </c>
    </row>
    <row r="956" s="14" customFormat="1">
      <c r="A956" s="14"/>
      <c r="B956" s="247"/>
      <c r="C956" s="248"/>
      <c r="D956" s="232" t="s">
        <v>181</v>
      </c>
      <c r="E956" s="249" t="s">
        <v>40</v>
      </c>
      <c r="F956" s="250" t="s">
        <v>1161</v>
      </c>
      <c r="G956" s="248"/>
      <c r="H956" s="251">
        <v>15.1</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181</v>
      </c>
      <c r="AU956" s="257" t="s">
        <v>87</v>
      </c>
      <c r="AV956" s="14" t="s">
        <v>87</v>
      </c>
      <c r="AW956" s="14" t="s">
        <v>38</v>
      </c>
      <c r="AX956" s="14" t="s">
        <v>77</v>
      </c>
      <c r="AY956" s="257" t="s">
        <v>167</v>
      </c>
    </row>
    <row r="957" s="15" customFormat="1">
      <c r="A957" s="15"/>
      <c r="B957" s="258"/>
      <c r="C957" s="259"/>
      <c r="D957" s="232" t="s">
        <v>181</v>
      </c>
      <c r="E957" s="260" t="s">
        <v>40</v>
      </c>
      <c r="F957" s="261" t="s">
        <v>184</v>
      </c>
      <c r="G957" s="259"/>
      <c r="H957" s="262">
        <v>23.609999999999999</v>
      </c>
      <c r="I957" s="263"/>
      <c r="J957" s="259"/>
      <c r="K957" s="259"/>
      <c r="L957" s="264"/>
      <c r="M957" s="265"/>
      <c r="N957" s="266"/>
      <c r="O957" s="266"/>
      <c r="P957" s="266"/>
      <c r="Q957" s="266"/>
      <c r="R957" s="266"/>
      <c r="S957" s="266"/>
      <c r="T957" s="267"/>
      <c r="U957" s="15"/>
      <c r="V957" s="15"/>
      <c r="W957" s="15"/>
      <c r="X957" s="15"/>
      <c r="Y957" s="15"/>
      <c r="Z957" s="15"/>
      <c r="AA957" s="15"/>
      <c r="AB957" s="15"/>
      <c r="AC957" s="15"/>
      <c r="AD957" s="15"/>
      <c r="AE957" s="15"/>
      <c r="AT957" s="268" t="s">
        <v>181</v>
      </c>
      <c r="AU957" s="268" t="s">
        <v>87</v>
      </c>
      <c r="AV957" s="15" t="s">
        <v>175</v>
      </c>
      <c r="AW957" s="15" t="s">
        <v>38</v>
      </c>
      <c r="AX957" s="15" t="s">
        <v>85</v>
      </c>
      <c r="AY957" s="268" t="s">
        <v>167</v>
      </c>
    </row>
    <row r="958" s="12" customFormat="1" ht="22.8" customHeight="1">
      <c r="A958" s="12"/>
      <c r="B958" s="203"/>
      <c r="C958" s="204"/>
      <c r="D958" s="205" t="s">
        <v>76</v>
      </c>
      <c r="E958" s="217" t="s">
        <v>1162</v>
      </c>
      <c r="F958" s="217" t="s">
        <v>1163</v>
      </c>
      <c r="G958" s="204"/>
      <c r="H958" s="204"/>
      <c r="I958" s="207"/>
      <c r="J958" s="218">
        <f>BK958</f>
        <v>0</v>
      </c>
      <c r="K958" s="204"/>
      <c r="L958" s="209"/>
      <c r="M958" s="210"/>
      <c r="N958" s="211"/>
      <c r="O958" s="211"/>
      <c r="P958" s="212">
        <f>SUM(P959:P1030)</f>
        <v>0</v>
      </c>
      <c r="Q958" s="211"/>
      <c r="R958" s="212">
        <f>SUM(R959:R1030)</f>
        <v>0.29418343999999996</v>
      </c>
      <c r="S958" s="211"/>
      <c r="T958" s="213">
        <f>SUM(T959:T1030)</f>
        <v>0</v>
      </c>
      <c r="U958" s="12"/>
      <c r="V958" s="12"/>
      <c r="W958" s="12"/>
      <c r="X958" s="12"/>
      <c r="Y958" s="12"/>
      <c r="Z958" s="12"/>
      <c r="AA958" s="12"/>
      <c r="AB958" s="12"/>
      <c r="AC958" s="12"/>
      <c r="AD958" s="12"/>
      <c r="AE958" s="12"/>
      <c r="AR958" s="214" t="s">
        <v>87</v>
      </c>
      <c r="AT958" s="215" t="s">
        <v>76</v>
      </c>
      <c r="AU958" s="215" t="s">
        <v>85</v>
      </c>
      <c r="AY958" s="214" t="s">
        <v>167</v>
      </c>
      <c r="BK958" s="216">
        <f>SUM(BK959:BK1030)</f>
        <v>0</v>
      </c>
    </row>
    <row r="959" s="2" customFormat="1" ht="24" customHeight="1">
      <c r="A959" s="39"/>
      <c r="B959" s="40"/>
      <c r="C959" s="219" t="s">
        <v>1164</v>
      </c>
      <c r="D959" s="219" t="s">
        <v>170</v>
      </c>
      <c r="E959" s="220" t="s">
        <v>1165</v>
      </c>
      <c r="F959" s="221" t="s">
        <v>1166</v>
      </c>
      <c r="G959" s="222" t="s">
        <v>173</v>
      </c>
      <c r="H959" s="223">
        <v>13.788</v>
      </c>
      <c r="I959" s="224"/>
      <c r="J959" s="225">
        <f>ROUND(I959*H959,2)</f>
        <v>0</v>
      </c>
      <c r="K959" s="221" t="s">
        <v>174</v>
      </c>
      <c r="L959" s="45"/>
      <c r="M959" s="226" t="s">
        <v>40</v>
      </c>
      <c r="N959" s="227" t="s">
        <v>48</v>
      </c>
      <c r="O959" s="85"/>
      <c r="P959" s="228">
        <f>O959*H959</f>
        <v>0</v>
      </c>
      <c r="Q959" s="228">
        <v>0.0047999999999999996</v>
      </c>
      <c r="R959" s="228">
        <f>Q959*H959</f>
        <v>0.066182400000000002</v>
      </c>
      <c r="S959" s="228">
        <v>0</v>
      </c>
      <c r="T959" s="229">
        <f>S959*H959</f>
        <v>0</v>
      </c>
      <c r="U959" s="39"/>
      <c r="V959" s="39"/>
      <c r="W959" s="39"/>
      <c r="X959" s="39"/>
      <c r="Y959" s="39"/>
      <c r="Z959" s="39"/>
      <c r="AA959" s="39"/>
      <c r="AB959" s="39"/>
      <c r="AC959" s="39"/>
      <c r="AD959" s="39"/>
      <c r="AE959" s="39"/>
      <c r="AR959" s="230" t="s">
        <v>301</v>
      </c>
      <c r="AT959" s="230" t="s">
        <v>170</v>
      </c>
      <c r="AU959" s="230" t="s">
        <v>87</v>
      </c>
      <c r="AY959" s="18" t="s">
        <v>167</v>
      </c>
      <c r="BE959" s="231">
        <f>IF(N959="základní",J959,0)</f>
        <v>0</v>
      </c>
      <c r="BF959" s="231">
        <f>IF(N959="snížená",J959,0)</f>
        <v>0</v>
      </c>
      <c r="BG959" s="231">
        <f>IF(N959="zákl. přenesená",J959,0)</f>
        <v>0</v>
      </c>
      <c r="BH959" s="231">
        <f>IF(N959="sníž. přenesená",J959,0)</f>
        <v>0</v>
      </c>
      <c r="BI959" s="231">
        <f>IF(N959="nulová",J959,0)</f>
        <v>0</v>
      </c>
      <c r="BJ959" s="18" t="s">
        <v>85</v>
      </c>
      <c r="BK959" s="231">
        <f>ROUND(I959*H959,2)</f>
        <v>0</v>
      </c>
      <c r="BL959" s="18" t="s">
        <v>301</v>
      </c>
      <c r="BM959" s="230" t="s">
        <v>1167</v>
      </c>
    </row>
    <row r="960" s="2" customFormat="1">
      <c r="A960" s="39"/>
      <c r="B960" s="40"/>
      <c r="C960" s="41"/>
      <c r="D960" s="232" t="s">
        <v>177</v>
      </c>
      <c r="E960" s="41"/>
      <c r="F960" s="233" t="s">
        <v>1168</v>
      </c>
      <c r="G960" s="41"/>
      <c r="H960" s="41"/>
      <c r="I960" s="137"/>
      <c r="J960" s="41"/>
      <c r="K960" s="41"/>
      <c r="L960" s="45"/>
      <c r="M960" s="234"/>
      <c r="N960" s="235"/>
      <c r="O960" s="85"/>
      <c r="P960" s="85"/>
      <c r="Q960" s="85"/>
      <c r="R960" s="85"/>
      <c r="S960" s="85"/>
      <c r="T960" s="86"/>
      <c r="U960" s="39"/>
      <c r="V960" s="39"/>
      <c r="W960" s="39"/>
      <c r="X960" s="39"/>
      <c r="Y960" s="39"/>
      <c r="Z960" s="39"/>
      <c r="AA960" s="39"/>
      <c r="AB960" s="39"/>
      <c r="AC960" s="39"/>
      <c r="AD960" s="39"/>
      <c r="AE960" s="39"/>
      <c r="AT960" s="18" t="s">
        <v>177</v>
      </c>
      <c r="AU960" s="18" t="s">
        <v>87</v>
      </c>
    </row>
    <row r="961" s="2" customFormat="1">
      <c r="A961" s="39"/>
      <c r="B961" s="40"/>
      <c r="C961" s="41"/>
      <c r="D961" s="232" t="s">
        <v>179</v>
      </c>
      <c r="E961" s="41"/>
      <c r="F961" s="236" t="s">
        <v>1169</v>
      </c>
      <c r="G961" s="41"/>
      <c r="H961" s="41"/>
      <c r="I961" s="137"/>
      <c r="J961" s="41"/>
      <c r="K961" s="41"/>
      <c r="L961" s="45"/>
      <c r="M961" s="234"/>
      <c r="N961" s="235"/>
      <c r="O961" s="85"/>
      <c r="P961" s="85"/>
      <c r="Q961" s="85"/>
      <c r="R961" s="85"/>
      <c r="S961" s="85"/>
      <c r="T961" s="86"/>
      <c r="U961" s="39"/>
      <c r="V961" s="39"/>
      <c r="W961" s="39"/>
      <c r="X961" s="39"/>
      <c r="Y961" s="39"/>
      <c r="Z961" s="39"/>
      <c r="AA961" s="39"/>
      <c r="AB961" s="39"/>
      <c r="AC961" s="39"/>
      <c r="AD961" s="39"/>
      <c r="AE961" s="39"/>
      <c r="AT961" s="18" t="s">
        <v>179</v>
      </c>
      <c r="AU961" s="18" t="s">
        <v>87</v>
      </c>
    </row>
    <row r="962" s="13" customFormat="1">
      <c r="A962" s="13"/>
      <c r="B962" s="237"/>
      <c r="C962" s="238"/>
      <c r="D962" s="232" t="s">
        <v>181</v>
      </c>
      <c r="E962" s="239" t="s">
        <v>40</v>
      </c>
      <c r="F962" s="240" t="s">
        <v>1170</v>
      </c>
      <c r="G962" s="238"/>
      <c r="H962" s="239" t="s">
        <v>40</v>
      </c>
      <c r="I962" s="241"/>
      <c r="J962" s="238"/>
      <c r="K962" s="238"/>
      <c r="L962" s="242"/>
      <c r="M962" s="243"/>
      <c r="N962" s="244"/>
      <c r="O962" s="244"/>
      <c r="P962" s="244"/>
      <c r="Q962" s="244"/>
      <c r="R962" s="244"/>
      <c r="S962" s="244"/>
      <c r="T962" s="245"/>
      <c r="U962" s="13"/>
      <c r="V962" s="13"/>
      <c r="W962" s="13"/>
      <c r="X962" s="13"/>
      <c r="Y962" s="13"/>
      <c r="Z962" s="13"/>
      <c r="AA962" s="13"/>
      <c r="AB962" s="13"/>
      <c r="AC962" s="13"/>
      <c r="AD962" s="13"/>
      <c r="AE962" s="13"/>
      <c r="AT962" s="246" t="s">
        <v>181</v>
      </c>
      <c r="AU962" s="246" t="s">
        <v>87</v>
      </c>
      <c r="AV962" s="13" t="s">
        <v>85</v>
      </c>
      <c r="AW962" s="13" t="s">
        <v>38</v>
      </c>
      <c r="AX962" s="13" t="s">
        <v>77</v>
      </c>
      <c r="AY962" s="246" t="s">
        <v>167</v>
      </c>
    </row>
    <row r="963" s="14" customFormat="1">
      <c r="A963" s="14"/>
      <c r="B963" s="247"/>
      <c r="C963" s="248"/>
      <c r="D963" s="232" t="s">
        <v>181</v>
      </c>
      <c r="E963" s="249" t="s">
        <v>40</v>
      </c>
      <c r="F963" s="250" t="s">
        <v>1171</v>
      </c>
      <c r="G963" s="248"/>
      <c r="H963" s="251">
        <v>1.788</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181</v>
      </c>
      <c r="AU963" s="257" t="s">
        <v>87</v>
      </c>
      <c r="AV963" s="14" t="s">
        <v>87</v>
      </c>
      <c r="AW963" s="14" t="s">
        <v>38</v>
      </c>
      <c r="AX963" s="14" t="s">
        <v>77</v>
      </c>
      <c r="AY963" s="257" t="s">
        <v>167</v>
      </c>
    </row>
    <row r="964" s="13" customFormat="1">
      <c r="A964" s="13"/>
      <c r="B964" s="237"/>
      <c r="C964" s="238"/>
      <c r="D964" s="232" t="s">
        <v>181</v>
      </c>
      <c r="E964" s="239" t="s">
        <v>40</v>
      </c>
      <c r="F964" s="240" t="s">
        <v>206</v>
      </c>
      <c r="G964" s="238"/>
      <c r="H964" s="239" t="s">
        <v>40</v>
      </c>
      <c r="I964" s="241"/>
      <c r="J964" s="238"/>
      <c r="K964" s="238"/>
      <c r="L964" s="242"/>
      <c r="M964" s="243"/>
      <c r="N964" s="244"/>
      <c r="O964" s="244"/>
      <c r="P964" s="244"/>
      <c r="Q964" s="244"/>
      <c r="R964" s="244"/>
      <c r="S964" s="244"/>
      <c r="T964" s="245"/>
      <c r="U964" s="13"/>
      <c r="V964" s="13"/>
      <c r="W964" s="13"/>
      <c r="X964" s="13"/>
      <c r="Y964" s="13"/>
      <c r="Z964" s="13"/>
      <c r="AA964" s="13"/>
      <c r="AB964" s="13"/>
      <c r="AC964" s="13"/>
      <c r="AD964" s="13"/>
      <c r="AE964" s="13"/>
      <c r="AT964" s="246" t="s">
        <v>181</v>
      </c>
      <c r="AU964" s="246" t="s">
        <v>87</v>
      </c>
      <c r="AV964" s="13" t="s">
        <v>85</v>
      </c>
      <c r="AW964" s="13" t="s">
        <v>38</v>
      </c>
      <c r="AX964" s="13" t="s">
        <v>77</v>
      </c>
      <c r="AY964" s="246" t="s">
        <v>167</v>
      </c>
    </row>
    <row r="965" s="14" customFormat="1">
      <c r="A965" s="14"/>
      <c r="B965" s="247"/>
      <c r="C965" s="248"/>
      <c r="D965" s="232" t="s">
        <v>181</v>
      </c>
      <c r="E965" s="249" t="s">
        <v>40</v>
      </c>
      <c r="F965" s="250" t="s">
        <v>1386</v>
      </c>
      <c r="G965" s="248"/>
      <c r="H965" s="251">
        <v>13.199999999999999</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181</v>
      </c>
      <c r="AU965" s="257" t="s">
        <v>87</v>
      </c>
      <c r="AV965" s="14" t="s">
        <v>87</v>
      </c>
      <c r="AW965" s="14" t="s">
        <v>38</v>
      </c>
      <c r="AX965" s="14" t="s">
        <v>77</v>
      </c>
      <c r="AY965" s="257" t="s">
        <v>167</v>
      </c>
    </row>
    <row r="966" s="14" customFormat="1">
      <c r="A966" s="14"/>
      <c r="B966" s="247"/>
      <c r="C966" s="248"/>
      <c r="D966" s="232" t="s">
        <v>181</v>
      </c>
      <c r="E966" s="249" t="s">
        <v>40</v>
      </c>
      <c r="F966" s="250" t="s">
        <v>1173</v>
      </c>
      <c r="G966" s="248"/>
      <c r="H966" s="251">
        <v>-1.2</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181</v>
      </c>
      <c r="AU966" s="257" t="s">
        <v>87</v>
      </c>
      <c r="AV966" s="14" t="s">
        <v>87</v>
      </c>
      <c r="AW966" s="14" t="s">
        <v>38</v>
      </c>
      <c r="AX966" s="14" t="s">
        <v>77</v>
      </c>
      <c r="AY966" s="257" t="s">
        <v>167</v>
      </c>
    </row>
    <row r="967" s="15" customFormat="1">
      <c r="A967" s="15"/>
      <c r="B967" s="258"/>
      <c r="C967" s="259"/>
      <c r="D967" s="232" t="s">
        <v>181</v>
      </c>
      <c r="E967" s="260" t="s">
        <v>40</v>
      </c>
      <c r="F967" s="261" t="s">
        <v>184</v>
      </c>
      <c r="G967" s="259"/>
      <c r="H967" s="262">
        <v>13.788</v>
      </c>
      <c r="I967" s="263"/>
      <c r="J967" s="259"/>
      <c r="K967" s="259"/>
      <c r="L967" s="264"/>
      <c r="M967" s="265"/>
      <c r="N967" s="266"/>
      <c r="O967" s="266"/>
      <c r="P967" s="266"/>
      <c r="Q967" s="266"/>
      <c r="R967" s="266"/>
      <c r="S967" s="266"/>
      <c r="T967" s="267"/>
      <c r="U967" s="15"/>
      <c r="V967" s="15"/>
      <c r="W967" s="15"/>
      <c r="X967" s="15"/>
      <c r="Y967" s="15"/>
      <c r="Z967" s="15"/>
      <c r="AA967" s="15"/>
      <c r="AB967" s="15"/>
      <c r="AC967" s="15"/>
      <c r="AD967" s="15"/>
      <c r="AE967" s="15"/>
      <c r="AT967" s="268" t="s">
        <v>181</v>
      </c>
      <c r="AU967" s="268" t="s">
        <v>87</v>
      </c>
      <c r="AV967" s="15" t="s">
        <v>175</v>
      </c>
      <c r="AW967" s="15" t="s">
        <v>38</v>
      </c>
      <c r="AX967" s="15" t="s">
        <v>85</v>
      </c>
      <c r="AY967" s="268" t="s">
        <v>167</v>
      </c>
    </row>
    <row r="968" s="2" customFormat="1" ht="24" customHeight="1">
      <c r="A968" s="39"/>
      <c r="B968" s="40"/>
      <c r="C968" s="269" t="s">
        <v>1174</v>
      </c>
      <c r="D968" s="269" t="s">
        <v>297</v>
      </c>
      <c r="E968" s="270" t="s">
        <v>1175</v>
      </c>
      <c r="F968" s="271" t="s">
        <v>1176</v>
      </c>
      <c r="G968" s="272" t="s">
        <v>173</v>
      </c>
      <c r="H968" s="273">
        <v>14.891</v>
      </c>
      <c r="I968" s="274"/>
      <c r="J968" s="275">
        <f>ROUND(I968*H968,2)</f>
        <v>0</v>
      </c>
      <c r="K968" s="271" t="s">
        <v>174</v>
      </c>
      <c r="L968" s="276"/>
      <c r="M968" s="277" t="s">
        <v>40</v>
      </c>
      <c r="N968" s="278" t="s">
        <v>48</v>
      </c>
      <c r="O968" s="85"/>
      <c r="P968" s="228">
        <f>O968*H968</f>
        <v>0</v>
      </c>
      <c r="Q968" s="228">
        <v>0.0138</v>
      </c>
      <c r="R968" s="228">
        <f>Q968*H968</f>
        <v>0.20549580000000001</v>
      </c>
      <c r="S968" s="228">
        <v>0</v>
      </c>
      <c r="T968" s="229">
        <f>S968*H968</f>
        <v>0</v>
      </c>
      <c r="U968" s="39"/>
      <c r="V968" s="39"/>
      <c r="W968" s="39"/>
      <c r="X968" s="39"/>
      <c r="Y968" s="39"/>
      <c r="Z968" s="39"/>
      <c r="AA968" s="39"/>
      <c r="AB968" s="39"/>
      <c r="AC968" s="39"/>
      <c r="AD968" s="39"/>
      <c r="AE968" s="39"/>
      <c r="AR968" s="230" t="s">
        <v>407</v>
      </c>
      <c r="AT968" s="230" t="s">
        <v>297</v>
      </c>
      <c r="AU968" s="230" t="s">
        <v>87</v>
      </c>
      <c r="AY968" s="18" t="s">
        <v>167</v>
      </c>
      <c r="BE968" s="231">
        <f>IF(N968="základní",J968,0)</f>
        <v>0</v>
      </c>
      <c r="BF968" s="231">
        <f>IF(N968="snížená",J968,0)</f>
        <v>0</v>
      </c>
      <c r="BG968" s="231">
        <f>IF(N968="zákl. přenesená",J968,0)</f>
        <v>0</v>
      </c>
      <c r="BH968" s="231">
        <f>IF(N968="sníž. přenesená",J968,0)</f>
        <v>0</v>
      </c>
      <c r="BI968" s="231">
        <f>IF(N968="nulová",J968,0)</f>
        <v>0</v>
      </c>
      <c r="BJ968" s="18" t="s">
        <v>85</v>
      </c>
      <c r="BK968" s="231">
        <f>ROUND(I968*H968,2)</f>
        <v>0</v>
      </c>
      <c r="BL968" s="18" t="s">
        <v>301</v>
      </c>
      <c r="BM968" s="230" t="s">
        <v>1177</v>
      </c>
    </row>
    <row r="969" s="2" customFormat="1">
      <c r="A969" s="39"/>
      <c r="B969" s="40"/>
      <c r="C969" s="41"/>
      <c r="D969" s="232" t="s">
        <v>177</v>
      </c>
      <c r="E969" s="41"/>
      <c r="F969" s="233" t="s">
        <v>1176</v>
      </c>
      <c r="G969" s="41"/>
      <c r="H969" s="41"/>
      <c r="I969" s="137"/>
      <c r="J969" s="41"/>
      <c r="K969" s="41"/>
      <c r="L969" s="45"/>
      <c r="M969" s="234"/>
      <c r="N969" s="235"/>
      <c r="O969" s="85"/>
      <c r="P969" s="85"/>
      <c r="Q969" s="85"/>
      <c r="R969" s="85"/>
      <c r="S969" s="85"/>
      <c r="T969" s="86"/>
      <c r="U969" s="39"/>
      <c r="V969" s="39"/>
      <c r="W969" s="39"/>
      <c r="X969" s="39"/>
      <c r="Y969" s="39"/>
      <c r="Z969" s="39"/>
      <c r="AA969" s="39"/>
      <c r="AB969" s="39"/>
      <c r="AC969" s="39"/>
      <c r="AD969" s="39"/>
      <c r="AE969" s="39"/>
      <c r="AT969" s="18" t="s">
        <v>177</v>
      </c>
      <c r="AU969" s="18" t="s">
        <v>87</v>
      </c>
    </row>
    <row r="970" s="14" customFormat="1">
      <c r="A970" s="14"/>
      <c r="B970" s="247"/>
      <c r="C970" s="248"/>
      <c r="D970" s="232" t="s">
        <v>181</v>
      </c>
      <c r="E970" s="248"/>
      <c r="F970" s="250" t="s">
        <v>1387</v>
      </c>
      <c r="G970" s="248"/>
      <c r="H970" s="251">
        <v>14.891</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181</v>
      </c>
      <c r="AU970" s="257" t="s">
        <v>87</v>
      </c>
      <c r="AV970" s="14" t="s">
        <v>87</v>
      </c>
      <c r="AW970" s="14" t="s">
        <v>4</v>
      </c>
      <c r="AX970" s="14" t="s">
        <v>85</v>
      </c>
      <c r="AY970" s="257" t="s">
        <v>167</v>
      </c>
    </row>
    <row r="971" s="2" customFormat="1" ht="24" customHeight="1">
      <c r="A971" s="39"/>
      <c r="B971" s="40"/>
      <c r="C971" s="219" t="s">
        <v>1179</v>
      </c>
      <c r="D971" s="219" t="s">
        <v>170</v>
      </c>
      <c r="E971" s="220" t="s">
        <v>1180</v>
      </c>
      <c r="F971" s="221" t="s">
        <v>1181</v>
      </c>
      <c r="G971" s="222" t="s">
        <v>173</v>
      </c>
      <c r="H971" s="223">
        <v>13.788</v>
      </c>
      <c r="I971" s="224"/>
      <c r="J971" s="225">
        <f>ROUND(I971*H971,2)</f>
        <v>0</v>
      </c>
      <c r="K971" s="221" t="s">
        <v>174</v>
      </c>
      <c r="L971" s="45"/>
      <c r="M971" s="226" t="s">
        <v>40</v>
      </c>
      <c r="N971" s="227" t="s">
        <v>48</v>
      </c>
      <c r="O971" s="85"/>
      <c r="P971" s="228">
        <f>O971*H971</f>
        <v>0</v>
      </c>
      <c r="Q971" s="228">
        <v>0</v>
      </c>
      <c r="R971" s="228">
        <f>Q971*H971</f>
        <v>0</v>
      </c>
      <c r="S971" s="228">
        <v>0</v>
      </c>
      <c r="T971" s="229">
        <f>S971*H971</f>
        <v>0</v>
      </c>
      <c r="U971" s="39"/>
      <c r="V971" s="39"/>
      <c r="W971" s="39"/>
      <c r="X971" s="39"/>
      <c r="Y971" s="39"/>
      <c r="Z971" s="39"/>
      <c r="AA971" s="39"/>
      <c r="AB971" s="39"/>
      <c r="AC971" s="39"/>
      <c r="AD971" s="39"/>
      <c r="AE971" s="39"/>
      <c r="AR971" s="230" t="s">
        <v>301</v>
      </c>
      <c r="AT971" s="230" t="s">
        <v>170</v>
      </c>
      <c r="AU971" s="230" t="s">
        <v>87</v>
      </c>
      <c r="AY971" s="18" t="s">
        <v>167</v>
      </c>
      <c r="BE971" s="231">
        <f>IF(N971="základní",J971,0)</f>
        <v>0</v>
      </c>
      <c r="BF971" s="231">
        <f>IF(N971="snížená",J971,0)</f>
        <v>0</v>
      </c>
      <c r="BG971" s="231">
        <f>IF(N971="zákl. přenesená",J971,0)</f>
        <v>0</v>
      </c>
      <c r="BH971" s="231">
        <f>IF(N971="sníž. přenesená",J971,0)</f>
        <v>0</v>
      </c>
      <c r="BI971" s="231">
        <f>IF(N971="nulová",J971,0)</f>
        <v>0</v>
      </c>
      <c r="BJ971" s="18" t="s">
        <v>85</v>
      </c>
      <c r="BK971" s="231">
        <f>ROUND(I971*H971,2)</f>
        <v>0</v>
      </c>
      <c r="BL971" s="18" t="s">
        <v>301</v>
      </c>
      <c r="BM971" s="230" t="s">
        <v>1182</v>
      </c>
    </row>
    <row r="972" s="2" customFormat="1">
      <c r="A972" s="39"/>
      <c r="B972" s="40"/>
      <c r="C972" s="41"/>
      <c r="D972" s="232" t="s">
        <v>177</v>
      </c>
      <c r="E972" s="41"/>
      <c r="F972" s="233" t="s">
        <v>1183</v>
      </c>
      <c r="G972" s="41"/>
      <c r="H972" s="41"/>
      <c r="I972" s="137"/>
      <c r="J972" s="41"/>
      <c r="K972" s="41"/>
      <c r="L972" s="45"/>
      <c r="M972" s="234"/>
      <c r="N972" s="235"/>
      <c r="O972" s="85"/>
      <c r="P972" s="85"/>
      <c r="Q972" s="85"/>
      <c r="R972" s="85"/>
      <c r="S972" s="85"/>
      <c r="T972" s="86"/>
      <c r="U972" s="39"/>
      <c r="V972" s="39"/>
      <c r="W972" s="39"/>
      <c r="X972" s="39"/>
      <c r="Y972" s="39"/>
      <c r="Z972" s="39"/>
      <c r="AA972" s="39"/>
      <c r="AB972" s="39"/>
      <c r="AC972" s="39"/>
      <c r="AD972" s="39"/>
      <c r="AE972" s="39"/>
      <c r="AT972" s="18" t="s">
        <v>177</v>
      </c>
      <c r="AU972" s="18" t="s">
        <v>87</v>
      </c>
    </row>
    <row r="973" s="2" customFormat="1">
      <c r="A973" s="39"/>
      <c r="B973" s="40"/>
      <c r="C973" s="41"/>
      <c r="D973" s="232" t="s">
        <v>179</v>
      </c>
      <c r="E973" s="41"/>
      <c r="F973" s="236" t="s">
        <v>1169</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179</v>
      </c>
      <c r="AU973" s="18" t="s">
        <v>87</v>
      </c>
    </row>
    <row r="974" s="13" customFormat="1">
      <c r="A974" s="13"/>
      <c r="B974" s="237"/>
      <c r="C974" s="238"/>
      <c r="D974" s="232" t="s">
        <v>181</v>
      </c>
      <c r="E974" s="239" t="s">
        <v>40</v>
      </c>
      <c r="F974" s="240" t="s">
        <v>1170</v>
      </c>
      <c r="G974" s="238"/>
      <c r="H974" s="239" t="s">
        <v>40</v>
      </c>
      <c r="I974" s="241"/>
      <c r="J974" s="238"/>
      <c r="K974" s="238"/>
      <c r="L974" s="242"/>
      <c r="M974" s="243"/>
      <c r="N974" s="244"/>
      <c r="O974" s="244"/>
      <c r="P974" s="244"/>
      <c r="Q974" s="244"/>
      <c r="R974" s="244"/>
      <c r="S974" s="244"/>
      <c r="T974" s="245"/>
      <c r="U974" s="13"/>
      <c r="V974" s="13"/>
      <c r="W974" s="13"/>
      <c r="X974" s="13"/>
      <c r="Y974" s="13"/>
      <c r="Z974" s="13"/>
      <c r="AA974" s="13"/>
      <c r="AB974" s="13"/>
      <c r="AC974" s="13"/>
      <c r="AD974" s="13"/>
      <c r="AE974" s="13"/>
      <c r="AT974" s="246" t="s">
        <v>181</v>
      </c>
      <c r="AU974" s="246" t="s">
        <v>87</v>
      </c>
      <c r="AV974" s="13" t="s">
        <v>85</v>
      </c>
      <c r="AW974" s="13" t="s">
        <v>38</v>
      </c>
      <c r="AX974" s="13" t="s">
        <v>77</v>
      </c>
      <c r="AY974" s="246" t="s">
        <v>167</v>
      </c>
    </row>
    <row r="975" s="14" customFormat="1">
      <c r="A975" s="14"/>
      <c r="B975" s="247"/>
      <c r="C975" s="248"/>
      <c r="D975" s="232" t="s">
        <v>181</v>
      </c>
      <c r="E975" s="249" t="s">
        <v>40</v>
      </c>
      <c r="F975" s="250" t="s">
        <v>1171</v>
      </c>
      <c r="G975" s="248"/>
      <c r="H975" s="251">
        <v>1.788</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181</v>
      </c>
      <c r="AU975" s="257" t="s">
        <v>87</v>
      </c>
      <c r="AV975" s="14" t="s">
        <v>87</v>
      </c>
      <c r="AW975" s="14" t="s">
        <v>38</v>
      </c>
      <c r="AX975" s="14" t="s">
        <v>77</v>
      </c>
      <c r="AY975" s="257" t="s">
        <v>167</v>
      </c>
    </row>
    <row r="976" s="13" customFormat="1">
      <c r="A976" s="13"/>
      <c r="B976" s="237"/>
      <c r="C976" s="238"/>
      <c r="D976" s="232" t="s">
        <v>181</v>
      </c>
      <c r="E976" s="239" t="s">
        <v>40</v>
      </c>
      <c r="F976" s="240" t="s">
        <v>206</v>
      </c>
      <c r="G976" s="238"/>
      <c r="H976" s="239" t="s">
        <v>40</v>
      </c>
      <c r="I976" s="241"/>
      <c r="J976" s="238"/>
      <c r="K976" s="238"/>
      <c r="L976" s="242"/>
      <c r="M976" s="243"/>
      <c r="N976" s="244"/>
      <c r="O976" s="244"/>
      <c r="P976" s="244"/>
      <c r="Q976" s="244"/>
      <c r="R976" s="244"/>
      <c r="S976" s="244"/>
      <c r="T976" s="245"/>
      <c r="U976" s="13"/>
      <c r="V976" s="13"/>
      <c r="W976" s="13"/>
      <c r="X976" s="13"/>
      <c r="Y976" s="13"/>
      <c r="Z976" s="13"/>
      <c r="AA976" s="13"/>
      <c r="AB976" s="13"/>
      <c r="AC976" s="13"/>
      <c r="AD976" s="13"/>
      <c r="AE976" s="13"/>
      <c r="AT976" s="246" t="s">
        <v>181</v>
      </c>
      <c r="AU976" s="246" t="s">
        <v>87</v>
      </c>
      <c r="AV976" s="13" t="s">
        <v>85</v>
      </c>
      <c r="AW976" s="13" t="s">
        <v>38</v>
      </c>
      <c r="AX976" s="13" t="s">
        <v>77</v>
      </c>
      <c r="AY976" s="246" t="s">
        <v>167</v>
      </c>
    </row>
    <row r="977" s="14" customFormat="1">
      <c r="A977" s="14"/>
      <c r="B977" s="247"/>
      <c r="C977" s="248"/>
      <c r="D977" s="232" t="s">
        <v>181</v>
      </c>
      <c r="E977" s="249" t="s">
        <v>40</v>
      </c>
      <c r="F977" s="250" t="s">
        <v>1386</v>
      </c>
      <c r="G977" s="248"/>
      <c r="H977" s="251">
        <v>13.199999999999999</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181</v>
      </c>
      <c r="AU977" s="257" t="s">
        <v>87</v>
      </c>
      <c r="AV977" s="14" t="s">
        <v>87</v>
      </c>
      <c r="AW977" s="14" t="s">
        <v>38</v>
      </c>
      <c r="AX977" s="14" t="s">
        <v>77</v>
      </c>
      <c r="AY977" s="257" t="s">
        <v>167</v>
      </c>
    </row>
    <row r="978" s="14" customFormat="1">
      <c r="A978" s="14"/>
      <c r="B978" s="247"/>
      <c r="C978" s="248"/>
      <c r="D978" s="232" t="s">
        <v>181</v>
      </c>
      <c r="E978" s="249" t="s">
        <v>40</v>
      </c>
      <c r="F978" s="250" t="s">
        <v>1173</v>
      </c>
      <c r="G978" s="248"/>
      <c r="H978" s="251">
        <v>-1.2</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181</v>
      </c>
      <c r="AU978" s="257" t="s">
        <v>87</v>
      </c>
      <c r="AV978" s="14" t="s">
        <v>87</v>
      </c>
      <c r="AW978" s="14" t="s">
        <v>38</v>
      </c>
      <c r="AX978" s="14" t="s">
        <v>77</v>
      </c>
      <c r="AY978" s="257" t="s">
        <v>167</v>
      </c>
    </row>
    <row r="979" s="15" customFormat="1">
      <c r="A979" s="15"/>
      <c r="B979" s="258"/>
      <c r="C979" s="259"/>
      <c r="D979" s="232" t="s">
        <v>181</v>
      </c>
      <c r="E979" s="260" t="s">
        <v>40</v>
      </c>
      <c r="F979" s="261" t="s">
        <v>184</v>
      </c>
      <c r="G979" s="259"/>
      <c r="H979" s="262">
        <v>13.788</v>
      </c>
      <c r="I979" s="263"/>
      <c r="J979" s="259"/>
      <c r="K979" s="259"/>
      <c r="L979" s="264"/>
      <c r="M979" s="265"/>
      <c r="N979" s="266"/>
      <c r="O979" s="266"/>
      <c r="P979" s="266"/>
      <c r="Q979" s="266"/>
      <c r="R979" s="266"/>
      <c r="S979" s="266"/>
      <c r="T979" s="267"/>
      <c r="U979" s="15"/>
      <c r="V979" s="15"/>
      <c r="W979" s="15"/>
      <c r="X979" s="15"/>
      <c r="Y979" s="15"/>
      <c r="Z979" s="15"/>
      <c r="AA979" s="15"/>
      <c r="AB979" s="15"/>
      <c r="AC979" s="15"/>
      <c r="AD979" s="15"/>
      <c r="AE979" s="15"/>
      <c r="AT979" s="268" t="s">
        <v>181</v>
      </c>
      <c r="AU979" s="268" t="s">
        <v>87</v>
      </c>
      <c r="AV979" s="15" t="s">
        <v>175</v>
      </c>
      <c r="AW979" s="15" t="s">
        <v>38</v>
      </c>
      <c r="AX979" s="15" t="s">
        <v>85</v>
      </c>
      <c r="AY979" s="268" t="s">
        <v>167</v>
      </c>
    </row>
    <row r="980" s="2" customFormat="1" ht="24" customHeight="1">
      <c r="A980" s="39"/>
      <c r="B980" s="40"/>
      <c r="C980" s="219" t="s">
        <v>1184</v>
      </c>
      <c r="D980" s="219" t="s">
        <v>170</v>
      </c>
      <c r="E980" s="220" t="s">
        <v>1185</v>
      </c>
      <c r="F980" s="221" t="s">
        <v>1186</v>
      </c>
      <c r="G980" s="222" t="s">
        <v>173</v>
      </c>
      <c r="H980" s="223">
        <v>13.788</v>
      </c>
      <c r="I980" s="224"/>
      <c r="J980" s="225">
        <f>ROUND(I980*H980,2)</f>
        <v>0</v>
      </c>
      <c r="K980" s="221" t="s">
        <v>174</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301</v>
      </c>
      <c r="AT980" s="230" t="s">
        <v>170</v>
      </c>
      <c r="AU980" s="230" t="s">
        <v>87</v>
      </c>
      <c r="AY980" s="18" t="s">
        <v>167</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301</v>
      </c>
      <c r="BM980" s="230" t="s">
        <v>1187</v>
      </c>
    </row>
    <row r="981" s="2" customFormat="1">
      <c r="A981" s="39"/>
      <c r="B981" s="40"/>
      <c r="C981" s="41"/>
      <c r="D981" s="232" t="s">
        <v>177</v>
      </c>
      <c r="E981" s="41"/>
      <c r="F981" s="233" t="s">
        <v>1188</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177</v>
      </c>
      <c r="AU981" s="18" t="s">
        <v>87</v>
      </c>
    </row>
    <row r="982" s="2" customFormat="1">
      <c r="A982" s="39"/>
      <c r="B982" s="40"/>
      <c r="C982" s="41"/>
      <c r="D982" s="232" t="s">
        <v>179</v>
      </c>
      <c r="E982" s="41"/>
      <c r="F982" s="236" t="s">
        <v>1169</v>
      </c>
      <c r="G982" s="41"/>
      <c r="H982" s="41"/>
      <c r="I982" s="137"/>
      <c r="J982" s="41"/>
      <c r="K982" s="41"/>
      <c r="L982" s="45"/>
      <c r="M982" s="234"/>
      <c r="N982" s="235"/>
      <c r="O982" s="85"/>
      <c r="P982" s="85"/>
      <c r="Q982" s="85"/>
      <c r="R982" s="85"/>
      <c r="S982" s="85"/>
      <c r="T982" s="86"/>
      <c r="U982" s="39"/>
      <c r="V982" s="39"/>
      <c r="W982" s="39"/>
      <c r="X982" s="39"/>
      <c r="Y982" s="39"/>
      <c r="Z982" s="39"/>
      <c r="AA982" s="39"/>
      <c r="AB982" s="39"/>
      <c r="AC982" s="39"/>
      <c r="AD982" s="39"/>
      <c r="AE982" s="39"/>
      <c r="AT982" s="18" t="s">
        <v>179</v>
      </c>
      <c r="AU982" s="18" t="s">
        <v>87</v>
      </c>
    </row>
    <row r="983" s="13" customFormat="1">
      <c r="A983" s="13"/>
      <c r="B983" s="237"/>
      <c r="C983" s="238"/>
      <c r="D983" s="232" t="s">
        <v>181</v>
      </c>
      <c r="E983" s="239" t="s">
        <v>40</v>
      </c>
      <c r="F983" s="240" t="s">
        <v>1170</v>
      </c>
      <c r="G983" s="238"/>
      <c r="H983" s="239" t="s">
        <v>40</v>
      </c>
      <c r="I983" s="241"/>
      <c r="J983" s="238"/>
      <c r="K983" s="238"/>
      <c r="L983" s="242"/>
      <c r="M983" s="243"/>
      <c r="N983" s="244"/>
      <c r="O983" s="244"/>
      <c r="P983" s="244"/>
      <c r="Q983" s="244"/>
      <c r="R983" s="244"/>
      <c r="S983" s="244"/>
      <c r="T983" s="245"/>
      <c r="U983" s="13"/>
      <c r="V983" s="13"/>
      <c r="W983" s="13"/>
      <c r="X983" s="13"/>
      <c r="Y983" s="13"/>
      <c r="Z983" s="13"/>
      <c r="AA983" s="13"/>
      <c r="AB983" s="13"/>
      <c r="AC983" s="13"/>
      <c r="AD983" s="13"/>
      <c r="AE983" s="13"/>
      <c r="AT983" s="246" t="s">
        <v>181</v>
      </c>
      <c r="AU983" s="246" t="s">
        <v>87</v>
      </c>
      <c r="AV983" s="13" t="s">
        <v>85</v>
      </c>
      <c r="AW983" s="13" t="s">
        <v>38</v>
      </c>
      <c r="AX983" s="13" t="s">
        <v>77</v>
      </c>
      <c r="AY983" s="246" t="s">
        <v>167</v>
      </c>
    </row>
    <row r="984" s="14" customFormat="1">
      <c r="A984" s="14"/>
      <c r="B984" s="247"/>
      <c r="C984" s="248"/>
      <c r="D984" s="232" t="s">
        <v>181</v>
      </c>
      <c r="E984" s="249" t="s">
        <v>40</v>
      </c>
      <c r="F984" s="250" t="s">
        <v>1171</v>
      </c>
      <c r="G984" s="248"/>
      <c r="H984" s="251">
        <v>1.788</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181</v>
      </c>
      <c r="AU984" s="257" t="s">
        <v>87</v>
      </c>
      <c r="AV984" s="14" t="s">
        <v>87</v>
      </c>
      <c r="AW984" s="14" t="s">
        <v>38</v>
      </c>
      <c r="AX984" s="14" t="s">
        <v>77</v>
      </c>
      <c r="AY984" s="257" t="s">
        <v>167</v>
      </c>
    </row>
    <row r="985" s="13" customFormat="1">
      <c r="A985" s="13"/>
      <c r="B985" s="237"/>
      <c r="C985" s="238"/>
      <c r="D985" s="232" t="s">
        <v>181</v>
      </c>
      <c r="E985" s="239" t="s">
        <v>40</v>
      </c>
      <c r="F985" s="240" t="s">
        <v>206</v>
      </c>
      <c r="G985" s="238"/>
      <c r="H985" s="239" t="s">
        <v>40</v>
      </c>
      <c r="I985" s="241"/>
      <c r="J985" s="238"/>
      <c r="K985" s="238"/>
      <c r="L985" s="242"/>
      <c r="M985" s="243"/>
      <c r="N985" s="244"/>
      <c r="O985" s="244"/>
      <c r="P985" s="244"/>
      <c r="Q985" s="244"/>
      <c r="R985" s="244"/>
      <c r="S985" s="244"/>
      <c r="T985" s="245"/>
      <c r="U985" s="13"/>
      <c r="V985" s="13"/>
      <c r="W985" s="13"/>
      <c r="X985" s="13"/>
      <c r="Y985" s="13"/>
      <c r="Z985" s="13"/>
      <c r="AA985" s="13"/>
      <c r="AB985" s="13"/>
      <c r="AC985" s="13"/>
      <c r="AD985" s="13"/>
      <c r="AE985" s="13"/>
      <c r="AT985" s="246" t="s">
        <v>181</v>
      </c>
      <c r="AU985" s="246" t="s">
        <v>87</v>
      </c>
      <c r="AV985" s="13" t="s">
        <v>85</v>
      </c>
      <c r="AW985" s="13" t="s">
        <v>38</v>
      </c>
      <c r="AX985" s="13" t="s">
        <v>77</v>
      </c>
      <c r="AY985" s="246" t="s">
        <v>167</v>
      </c>
    </row>
    <row r="986" s="14" customFormat="1">
      <c r="A986" s="14"/>
      <c r="B986" s="247"/>
      <c r="C986" s="248"/>
      <c r="D986" s="232" t="s">
        <v>181</v>
      </c>
      <c r="E986" s="249" t="s">
        <v>40</v>
      </c>
      <c r="F986" s="250" t="s">
        <v>1386</v>
      </c>
      <c r="G986" s="248"/>
      <c r="H986" s="251">
        <v>13.199999999999999</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181</v>
      </c>
      <c r="AU986" s="257" t="s">
        <v>87</v>
      </c>
      <c r="AV986" s="14" t="s">
        <v>87</v>
      </c>
      <c r="AW986" s="14" t="s">
        <v>38</v>
      </c>
      <c r="AX986" s="14" t="s">
        <v>77</v>
      </c>
      <c r="AY986" s="257" t="s">
        <v>167</v>
      </c>
    </row>
    <row r="987" s="14" customFormat="1">
      <c r="A987" s="14"/>
      <c r="B987" s="247"/>
      <c r="C987" s="248"/>
      <c r="D987" s="232" t="s">
        <v>181</v>
      </c>
      <c r="E987" s="249" t="s">
        <v>40</v>
      </c>
      <c r="F987" s="250" t="s">
        <v>1173</v>
      </c>
      <c r="G987" s="248"/>
      <c r="H987" s="251">
        <v>-1.2</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181</v>
      </c>
      <c r="AU987" s="257" t="s">
        <v>87</v>
      </c>
      <c r="AV987" s="14" t="s">
        <v>87</v>
      </c>
      <c r="AW987" s="14" t="s">
        <v>38</v>
      </c>
      <c r="AX987" s="14" t="s">
        <v>77</v>
      </c>
      <c r="AY987" s="257" t="s">
        <v>167</v>
      </c>
    </row>
    <row r="988" s="15" customFormat="1">
      <c r="A988" s="15"/>
      <c r="B988" s="258"/>
      <c r="C988" s="259"/>
      <c r="D988" s="232" t="s">
        <v>181</v>
      </c>
      <c r="E988" s="260" t="s">
        <v>40</v>
      </c>
      <c r="F988" s="261" t="s">
        <v>184</v>
      </c>
      <c r="G988" s="259"/>
      <c r="H988" s="262">
        <v>13.788</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181</v>
      </c>
      <c r="AU988" s="268" t="s">
        <v>87</v>
      </c>
      <c r="AV988" s="15" t="s">
        <v>175</v>
      </c>
      <c r="AW988" s="15" t="s">
        <v>38</v>
      </c>
      <c r="AX988" s="15" t="s">
        <v>85</v>
      </c>
      <c r="AY988" s="268" t="s">
        <v>167</v>
      </c>
    </row>
    <row r="989" s="2" customFormat="1" ht="24" customHeight="1">
      <c r="A989" s="39"/>
      <c r="B989" s="40"/>
      <c r="C989" s="219" t="s">
        <v>1189</v>
      </c>
      <c r="D989" s="219" t="s">
        <v>170</v>
      </c>
      <c r="E989" s="220" t="s">
        <v>1190</v>
      </c>
      <c r="F989" s="221" t="s">
        <v>1191</v>
      </c>
      <c r="G989" s="222" t="s">
        <v>173</v>
      </c>
      <c r="H989" s="223">
        <v>13.788</v>
      </c>
      <c r="I989" s="224"/>
      <c r="J989" s="225">
        <f>ROUND(I989*H989,2)</f>
        <v>0</v>
      </c>
      <c r="K989" s="221" t="s">
        <v>174</v>
      </c>
      <c r="L989" s="45"/>
      <c r="M989" s="226" t="s">
        <v>40</v>
      </c>
      <c r="N989" s="227" t="s">
        <v>48</v>
      </c>
      <c r="O989" s="85"/>
      <c r="P989" s="228">
        <f>O989*H989</f>
        <v>0</v>
      </c>
      <c r="Q989" s="228">
        <v>0.00093000000000000005</v>
      </c>
      <c r="R989" s="228">
        <f>Q989*H989</f>
        <v>0.01282284</v>
      </c>
      <c r="S989" s="228">
        <v>0</v>
      </c>
      <c r="T989" s="229">
        <f>S989*H989</f>
        <v>0</v>
      </c>
      <c r="U989" s="39"/>
      <c r="V989" s="39"/>
      <c r="W989" s="39"/>
      <c r="X989" s="39"/>
      <c r="Y989" s="39"/>
      <c r="Z989" s="39"/>
      <c r="AA989" s="39"/>
      <c r="AB989" s="39"/>
      <c r="AC989" s="39"/>
      <c r="AD989" s="39"/>
      <c r="AE989" s="39"/>
      <c r="AR989" s="230" t="s">
        <v>301</v>
      </c>
      <c r="AT989" s="230" t="s">
        <v>170</v>
      </c>
      <c r="AU989" s="230" t="s">
        <v>87</v>
      </c>
      <c r="AY989" s="18" t="s">
        <v>167</v>
      </c>
      <c r="BE989" s="231">
        <f>IF(N989="základní",J989,0)</f>
        <v>0</v>
      </c>
      <c r="BF989" s="231">
        <f>IF(N989="snížená",J989,0)</f>
        <v>0</v>
      </c>
      <c r="BG989" s="231">
        <f>IF(N989="zákl. přenesená",J989,0)</f>
        <v>0</v>
      </c>
      <c r="BH989" s="231">
        <f>IF(N989="sníž. přenesená",J989,0)</f>
        <v>0</v>
      </c>
      <c r="BI989" s="231">
        <f>IF(N989="nulová",J989,0)</f>
        <v>0</v>
      </c>
      <c r="BJ989" s="18" t="s">
        <v>85</v>
      </c>
      <c r="BK989" s="231">
        <f>ROUND(I989*H989,2)</f>
        <v>0</v>
      </c>
      <c r="BL989" s="18" t="s">
        <v>301</v>
      </c>
      <c r="BM989" s="230" t="s">
        <v>1192</v>
      </c>
    </row>
    <row r="990" s="2" customFormat="1">
      <c r="A990" s="39"/>
      <c r="B990" s="40"/>
      <c r="C990" s="41"/>
      <c r="D990" s="232" t="s">
        <v>177</v>
      </c>
      <c r="E990" s="41"/>
      <c r="F990" s="233" t="s">
        <v>1193</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177</v>
      </c>
      <c r="AU990" s="18" t="s">
        <v>87</v>
      </c>
    </row>
    <row r="991" s="2" customFormat="1">
      <c r="A991" s="39"/>
      <c r="B991" s="40"/>
      <c r="C991" s="41"/>
      <c r="D991" s="232" t="s">
        <v>179</v>
      </c>
      <c r="E991" s="41"/>
      <c r="F991" s="236" t="s">
        <v>1169</v>
      </c>
      <c r="G991" s="41"/>
      <c r="H991" s="41"/>
      <c r="I991" s="137"/>
      <c r="J991" s="41"/>
      <c r="K991" s="41"/>
      <c r="L991" s="45"/>
      <c r="M991" s="234"/>
      <c r="N991" s="235"/>
      <c r="O991" s="85"/>
      <c r="P991" s="85"/>
      <c r="Q991" s="85"/>
      <c r="R991" s="85"/>
      <c r="S991" s="85"/>
      <c r="T991" s="86"/>
      <c r="U991" s="39"/>
      <c r="V991" s="39"/>
      <c r="W991" s="39"/>
      <c r="X991" s="39"/>
      <c r="Y991" s="39"/>
      <c r="Z991" s="39"/>
      <c r="AA991" s="39"/>
      <c r="AB991" s="39"/>
      <c r="AC991" s="39"/>
      <c r="AD991" s="39"/>
      <c r="AE991" s="39"/>
      <c r="AT991" s="18" t="s">
        <v>179</v>
      </c>
      <c r="AU991" s="18" t="s">
        <v>87</v>
      </c>
    </row>
    <row r="992" s="13" customFormat="1">
      <c r="A992" s="13"/>
      <c r="B992" s="237"/>
      <c r="C992" s="238"/>
      <c r="D992" s="232" t="s">
        <v>181</v>
      </c>
      <c r="E992" s="239" t="s">
        <v>40</v>
      </c>
      <c r="F992" s="240" t="s">
        <v>1170</v>
      </c>
      <c r="G992" s="238"/>
      <c r="H992" s="239" t="s">
        <v>40</v>
      </c>
      <c r="I992" s="241"/>
      <c r="J992" s="238"/>
      <c r="K992" s="238"/>
      <c r="L992" s="242"/>
      <c r="M992" s="243"/>
      <c r="N992" s="244"/>
      <c r="O992" s="244"/>
      <c r="P992" s="244"/>
      <c r="Q992" s="244"/>
      <c r="R992" s="244"/>
      <c r="S992" s="244"/>
      <c r="T992" s="245"/>
      <c r="U992" s="13"/>
      <c r="V992" s="13"/>
      <c r="W992" s="13"/>
      <c r="X992" s="13"/>
      <c r="Y992" s="13"/>
      <c r="Z992" s="13"/>
      <c r="AA992" s="13"/>
      <c r="AB992" s="13"/>
      <c r="AC992" s="13"/>
      <c r="AD992" s="13"/>
      <c r="AE992" s="13"/>
      <c r="AT992" s="246" t="s">
        <v>181</v>
      </c>
      <c r="AU992" s="246" t="s">
        <v>87</v>
      </c>
      <c r="AV992" s="13" t="s">
        <v>85</v>
      </c>
      <c r="AW992" s="13" t="s">
        <v>38</v>
      </c>
      <c r="AX992" s="13" t="s">
        <v>77</v>
      </c>
      <c r="AY992" s="246" t="s">
        <v>167</v>
      </c>
    </row>
    <row r="993" s="14" customFormat="1">
      <c r="A993" s="14"/>
      <c r="B993" s="247"/>
      <c r="C993" s="248"/>
      <c r="D993" s="232" t="s">
        <v>181</v>
      </c>
      <c r="E993" s="249" t="s">
        <v>40</v>
      </c>
      <c r="F993" s="250" t="s">
        <v>1171</v>
      </c>
      <c r="G993" s="248"/>
      <c r="H993" s="251">
        <v>1.788</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181</v>
      </c>
      <c r="AU993" s="257" t="s">
        <v>87</v>
      </c>
      <c r="AV993" s="14" t="s">
        <v>87</v>
      </c>
      <c r="AW993" s="14" t="s">
        <v>38</v>
      </c>
      <c r="AX993" s="14" t="s">
        <v>77</v>
      </c>
      <c r="AY993" s="257" t="s">
        <v>167</v>
      </c>
    </row>
    <row r="994" s="13" customFormat="1">
      <c r="A994" s="13"/>
      <c r="B994" s="237"/>
      <c r="C994" s="238"/>
      <c r="D994" s="232" t="s">
        <v>181</v>
      </c>
      <c r="E994" s="239" t="s">
        <v>40</v>
      </c>
      <c r="F994" s="240" t="s">
        <v>206</v>
      </c>
      <c r="G994" s="238"/>
      <c r="H994" s="239" t="s">
        <v>40</v>
      </c>
      <c r="I994" s="241"/>
      <c r="J994" s="238"/>
      <c r="K994" s="238"/>
      <c r="L994" s="242"/>
      <c r="M994" s="243"/>
      <c r="N994" s="244"/>
      <c r="O994" s="244"/>
      <c r="P994" s="244"/>
      <c r="Q994" s="244"/>
      <c r="R994" s="244"/>
      <c r="S994" s="244"/>
      <c r="T994" s="245"/>
      <c r="U994" s="13"/>
      <c r="V994" s="13"/>
      <c r="W994" s="13"/>
      <c r="X994" s="13"/>
      <c r="Y994" s="13"/>
      <c r="Z994" s="13"/>
      <c r="AA994" s="13"/>
      <c r="AB994" s="13"/>
      <c r="AC994" s="13"/>
      <c r="AD994" s="13"/>
      <c r="AE994" s="13"/>
      <c r="AT994" s="246" t="s">
        <v>181</v>
      </c>
      <c r="AU994" s="246" t="s">
        <v>87</v>
      </c>
      <c r="AV994" s="13" t="s">
        <v>85</v>
      </c>
      <c r="AW994" s="13" t="s">
        <v>38</v>
      </c>
      <c r="AX994" s="13" t="s">
        <v>77</v>
      </c>
      <c r="AY994" s="246" t="s">
        <v>167</v>
      </c>
    </row>
    <row r="995" s="14" customFormat="1">
      <c r="A995" s="14"/>
      <c r="B995" s="247"/>
      <c r="C995" s="248"/>
      <c r="D995" s="232" t="s">
        <v>181</v>
      </c>
      <c r="E995" s="249" t="s">
        <v>40</v>
      </c>
      <c r="F995" s="250" t="s">
        <v>1386</v>
      </c>
      <c r="G995" s="248"/>
      <c r="H995" s="251">
        <v>13.199999999999999</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181</v>
      </c>
      <c r="AU995" s="257" t="s">
        <v>87</v>
      </c>
      <c r="AV995" s="14" t="s">
        <v>87</v>
      </c>
      <c r="AW995" s="14" t="s">
        <v>38</v>
      </c>
      <c r="AX995" s="14" t="s">
        <v>77</v>
      </c>
      <c r="AY995" s="257" t="s">
        <v>167</v>
      </c>
    </row>
    <row r="996" s="14" customFormat="1">
      <c r="A996" s="14"/>
      <c r="B996" s="247"/>
      <c r="C996" s="248"/>
      <c r="D996" s="232" t="s">
        <v>181</v>
      </c>
      <c r="E996" s="249" t="s">
        <v>40</v>
      </c>
      <c r="F996" s="250" t="s">
        <v>1173</v>
      </c>
      <c r="G996" s="248"/>
      <c r="H996" s="251">
        <v>-1.2</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181</v>
      </c>
      <c r="AU996" s="257" t="s">
        <v>87</v>
      </c>
      <c r="AV996" s="14" t="s">
        <v>87</v>
      </c>
      <c r="AW996" s="14" t="s">
        <v>38</v>
      </c>
      <c r="AX996" s="14" t="s">
        <v>77</v>
      </c>
      <c r="AY996" s="257" t="s">
        <v>167</v>
      </c>
    </row>
    <row r="997" s="15" customFormat="1">
      <c r="A997" s="15"/>
      <c r="B997" s="258"/>
      <c r="C997" s="259"/>
      <c r="D997" s="232" t="s">
        <v>181</v>
      </c>
      <c r="E997" s="260" t="s">
        <v>40</v>
      </c>
      <c r="F997" s="261" t="s">
        <v>184</v>
      </c>
      <c r="G997" s="259"/>
      <c r="H997" s="262">
        <v>13.788</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181</v>
      </c>
      <c r="AU997" s="268" t="s">
        <v>87</v>
      </c>
      <c r="AV997" s="15" t="s">
        <v>175</v>
      </c>
      <c r="AW997" s="15" t="s">
        <v>38</v>
      </c>
      <c r="AX997" s="15" t="s">
        <v>85</v>
      </c>
      <c r="AY997" s="268" t="s">
        <v>167</v>
      </c>
    </row>
    <row r="998" s="2" customFormat="1" ht="16.5" customHeight="1">
      <c r="A998" s="39"/>
      <c r="B998" s="40"/>
      <c r="C998" s="219" t="s">
        <v>1194</v>
      </c>
      <c r="D998" s="219" t="s">
        <v>170</v>
      </c>
      <c r="E998" s="220" t="s">
        <v>1195</v>
      </c>
      <c r="F998" s="221" t="s">
        <v>1196</v>
      </c>
      <c r="G998" s="222" t="s">
        <v>187</v>
      </c>
      <c r="H998" s="223">
        <v>8.8000000000000007</v>
      </c>
      <c r="I998" s="224"/>
      <c r="J998" s="225">
        <f>ROUND(I998*H998,2)</f>
        <v>0</v>
      </c>
      <c r="K998" s="221" t="s">
        <v>174</v>
      </c>
      <c r="L998" s="45"/>
      <c r="M998" s="226" t="s">
        <v>40</v>
      </c>
      <c r="N998" s="227" t="s">
        <v>48</v>
      </c>
      <c r="O998" s="85"/>
      <c r="P998" s="228">
        <f>O998*H998</f>
        <v>0</v>
      </c>
      <c r="Q998" s="228">
        <v>0.00031</v>
      </c>
      <c r="R998" s="228">
        <f>Q998*H998</f>
        <v>0.0027280000000000004</v>
      </c>
      <c r="S998" s="228">
        <v>0</v>
      </c>
      <c r="T998" s="229">
        <f>S998*H998</f>
        <v>0</v>
      </c>
      <c r="U998" s="39"/>
      <c r="V998" s="39"/>
      <c r="W998" s="39"/>
      <c r="X998" s="39"/>
      <c r="Y998" s="39"/>
      <c r="Z998" s="39"/>
      <c r="AA998" s="39"/>
      <c r="AB998" s="39"/>
      <c r="AC998" s="39"/>
      <c r="AD998" s="39"/>
      <c r="AE998" s="39"/>
      <c r="AR998" s="230" t="s">
        <v>301</v>
      </c>
      <c r="AT998" s="230" t="s">
        <v>170</v>
      </c>
      <c r="AU998" s="230" t="s">
        <v>87</v>
      </c>
      <c r="AY998" s="18" t="s">
        <v>167</v>
      </c>
      <c r="BE998" s="231">
        <f>IF(N998="základní",J998,0)</f>
        <v>0</v>
      </c>
      <c r="BF998" s="231">
        <f>IF(N998="snížená",J998,0)</f>
        <v>0</v>
      </c>
      <c r="BG998" s="231">
        <f>IF(N998="zákl. přenesená",J998,0)</f>
        <v>0</v>
      </c>
      <c r="BH998" s="231">
        <f>IF(N998="sníž. přenesená",J998,0)</f>
        <v>0</v>
      </c>
      <c r="BI998" s="231">
        <f>IF(N998="nulová",J998,0)</f>
        <v>0</v>
      </c>
      <c r="BJ998" s="18" t="s">
        <v>85</v>
      </c>
      <c r="BK998" s="231">
        <f>ROUND(I998*H998,2)</f>
        <v>0</v>
      </c>
      <c r="BL998" s="18" t="s">
        <v>301</v>
      </c>
      <c r="BM998" s="230" t="s">
        <v>1197</v>
      </c>
    </row>
    <row r="999" s="2" customFormat="1">
      <c r="A999" s="39"/>
      <c r="B999" s="40"/>
      <c r="C999" s="41"/>
      <c r="D999" s="232" t="s">
        <v>177</v>
      </c>
      <c r="E999" s="41"/>
      <c r="F999" s="233" t="s">
        <v>1198</v>
      </c>
      <c r="G999" s="41"/>
      <c r="H999" s="41"/>
      <c r="I999" s="137"/>
      <c r="J999" s="41"/>
      <c r="K999" s="41"/>
      <c r="L999" s="45"/>
      <c r="M999" s="234"/>
      <c r="N999" s="235"/>
      <c r="O999" s="85"/>
      <c r="P999" s="85"/>
      <c r="Q999" s="85"/>
      <c r="R999" s="85"/>
      <c r="S999" s="85"/>
      <c r="T999" s="86"/>
      <c r="U999" s="39"/>
      <c r="V999" s="39"/>
      <c r="W999" s="39"/>
      <c r="X999" s="39"/>
      <c r="Y999" s="39"/>
      <c r="Z999" s="39"/>
      <c r="AA999" s="39"/>
      <c r="AB999" s="39"/>
      <c r="AC999" s="39"/>
      <c r="AD999" s="39"/>
      <c r="AE999" s="39"/>
      <c r="AT999" s="18" t="s">
        <v>177</v>
      </c>
      <c r="AU999" s="18" t="s">
        <v>87</v>
      </c>
    </row>
    <row r="1000" s="2" customFormat="1">
      <c r="A1000" s="39"/>
      <c r="B1000" s="40"/>
      <c r="C1000" s="41"/>
      <c r="D1000" s="232" t="s">
        <v>179</v>
      </c>
      <c r="E1000" s="41"/>
      <c r="F1000" s="236" t="s">
        <v>1199</v>
      </c>
      <c r="G1000" s="41"/>
      <c r="H1000" s="41"/>
      <c r="I1000" s="137"/>
      <c r="J1000" s="41"/>
      <c r="K1000" s="41"/>
      <c r="L1000" s="45"/>
      <c r="M1000" s="234"/>
      <c r="N1000" s="235"/>
      <c r="O1000" s="85"/>
      <c r="P1000" s="85"/>
      <c r="Q1000" s="85"/>
      <c r="R1000" s="85"/>
      <c r="S1000" s="85"/>
      <c r="T1000" s="86"/>
      <c r="U1000" s="39"/>
      <c r="V1000" s="39"/>
      <c r="W1000" s="39"/>
      <c r="X1000" s="39"/>
      <c r="Y1000" s="39"/>
      <c r="Z1000" s="39"/>
      <c r="AA1000" s="39"/>
      <c r="AB1000" s="39"/>
      <c r="AC1000" s="39"/>
      <c r="AD1000" s="39"/>
      <c r="AE1000" s="39"/>
      <c r="AT1000" s="18" t="s">
        <v>179</v>
      </c>
      <c r="AU1000" s="18" t="s">
        <v>87</v>
      </c>
    </row>
    <row r="1001" s="14" customFormat="1">
      <c r="A1001" s="14"/>
      <c r="B1001" s="247"/>
      <c r="C1001" s="248"/>
      <c r="D1001" s="232" t="s">
        <v>181</v>
      </c>
      <c r="E1001" s="249" t="s">
        <v>40</v>
      </c>
      <c r="F1001" s="250" t="s">
        <v>1200</v>
      </c>
      <c r="G1001" s="248"/>
      <c r="H1001" s="251">
        <v>8.8000000000000007</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181</v>
      </c>
      <c r="AU1001" s="257" t="s">
        <v>87</v>
      </c>
      <c r="AV1001" s="14" t="s">
        <v>87</v>
      </c>
      <c r="AW1001" s="14" t="s">
        <v>38</v>
      </c>
      <c r="AX1001" s="14" t="s">
        <v>77</v>
      </c>
      <c r="AY1001" s="257" t="s">
        <v>167</v>
      </c>
    </row>
    <row r="1002" s="15" customFormat="1">
      <c r="A1002" s="15"/>
      <c r="B1002" s="258"/>
      <c r="C1002" s="259"/>
      <c r="D1002" s="232" t="s">
        <v>181</v>
      </c>
      <c r="E1002" s="260" t="s">
        <v>40</v>
      </c>
      <c r="F1002" s="261" t="s">
        <v>184</v>
      </c>
      <c r="G1002" s="259"/>
      <c r="H1002" s="262">
        <v>8.8000000000000007</v>
      </c>
      <c r="I1002" s="263"/>
      <c r="J1002" s="259"/>
      <c r="K1002" s="259"/>
      <c r="L1002" s="264"/>
      <c r="M1002" s="265"/>
      <c r="N1002" s="266"/>
      <c r="O1002" s="266"/>
      <c r="P1002" s="266"/>
      <c r="Q1002" s="266"/>
      <c r="R1002" s="266"/>
      <c r="S1002" s="266"/>
      <c r="T1002" s="267"/>
      <c r="U1002" s="15"/>
      <c r="V1002" s="15"/>
      <c r="W1002" s="15"/>
      <c r="X1002" s="15"/>
      <c r="Y1002" s="15"/>
      <c r="Z1002" s="15"/>
      <c r="AA1002" s="15"/>
      <c r="AB1002" s="15"/>
      <c r="AC1002" s="15"/>
      <c r="AD1002" s="15"/>
      <c r="AE1002" s="15"/>
      <c r="AT1002" s="268" t="s">
        <v>181</v>
      </c>
      <c r="AU1002" s="268" t="s">
        <v>87</v>
      </c>
      <c r="AV1002" s="15" t="s">
        <v>175</v>
      </c>
      <c r="AW1002" s="15" t="s">
        <v>38</v>
      </c>
      <c r="AX1002" s="15" t="s">
        <v>85</v>
      </c>
      <c r="AY1002" s="268" t="s">
        <v>167</v>
      </c>
    </row>
    <row r="1003" s="2" customFormat="1" ht="16.5" customHeight="1">
      <c r="A1003" s="39"/>
      <c r="B1003" s="40"/>
      <c r="C1003" s="219" t="s">
        <v>1201</v>
      </c>
      <c r="D1003" s="219" t="s">
        <v>170</v>
      </c>
      <c r="E1003" s="220" t="s">
        <v>1202</v>
      </c>
      <c r="F1003" s="221" t="s">
        <v>1203</v>
      </c>
      <c r="G1003" s="222" t="s">
        <v>187</v>
      </c>
      <c r="H1003" s="223">
        <v>1.8</v>
      </c>
      <c r="I1003" s="224"/>
      <c r="J1003" s="225">
        <f>ROUND(I1003*H1003,2)</f>
        <v>0</v>
      </c>
      <c r="K1003" s="221" t="s">
        <v>174</v>
      </c>
      <c r="L1003" s="45"/>
      <c r="M1003" s="226" t="s">
        <v>40</v>
      </c>
      <c r="N1003" s="227" t="s">
        <v>48</v>
      </c>
      <c r="O1003" s="85"/>
      <c r="P1003" s="228">
        <f>O1003*H1003</f>
        <v>0</v>
      </c>
      <c r="Q1003" s="228">
        <v>0.00031</v>
      </c>
      <c r="R1003" s="228">
        <f>Q1003*H1003</f>
        <v>0.00055800000000000001</v>
      </c>
      <c r="S1003" s="228">
        <v>0</v>
      </c>
      <c r="T1003" s="229">
        <f>S1003*H1003</f>
        <v>0</v>
      </c>
      <c r="U1003" s="39"/>
      <c r="V1003" s="39"/>
      <c r="W1003" s="39"/>
      <c r="X1003" s="39"/>
      <c r="Y1003" s="39"/>
      <c r="Z1003" s="39"/>
      <c r="AA1003" s="39"/>
      <c r="AB1003" s="39"/>
      <c r="AC1003" s="39"/>
      <c r="AD1003" s="39"/>
      <c r="AE1003" s="39"/>
      <c r="AR1003" s="230" t="s">
        <v>301</v>
      </c>
      <c r="AT1003" s="230" t="s">
        <v>170</v>
      </c>
      <c r="AU1003" s="230" t="s">
        <v>87</v>
      </c>
      <c r="AY1003" s="18" t="s">
        <v>167</v>
      </c>
      <c r="BE1003" s="231">
        <f>IF(N1003="základní",J1003,0)</f>
        <v>0</v>
      </c>
      <c r="BF1003" s="231">
        <f>IF(N1003="snížená",J1003,0)</f>
        <v>0</v>
      </c>
      <c r="BG1003" s="231">
        <f>IF(N1003="zákl. přenesená",J1003,0)</f>
        <v>0</v>
      </c>
      <c r="BH1003" s="231">
        <f>IF(N1003="sníž. přenesená",J1003,0)</f>
        <v>0</v>
      </c>
      <c r="BI1003" s="231">
        <f>IF(N1003="nulová",J1003,0)</f>
        <v>0</v>
      </c>
      <c r="BJ1003" s="18" t="s">
        <v>85</v>
      </c>
      <c r="BK1003" s="231">
        <f>ROUND(I1003*H1003,2)</f>
        <v>0</v>
      </c>
      <c r="BL1003" s="18" t="s">
        <v>301</v>
      </c>
      <c r="BM1003" s="230" t="s">
        <v>1204</v>
      </c>
    </row>
    <row r="1004" s="2" customFormat="1">
      <c r="A1004" s="39"/>
      <c r="B1004" s="40"/>
      <c r="C1004" s="41"/>
      <c r="D1004" s="232" t="s">
        <v>177</v>
      </c>
      <c r="E1004" s="41"/>
      <c r="F1004" s="233" t="s">
        <v>1205</v>
      </c>
      <c r="G1004" s="41"/>
      <c r="H1004" s="41"/>
      <c r="I1004" s="137"/>
      <c r="J1004" s="41"/>
      <c r="K1004" s="41"/>
      <c r="L1004" s="45"/>
      <c r="M1004" s="234"/>
      <c r="N1004" s="235"/>
      <c r="O1004" s="85"/>
      <c r="P1004" s="85"/>
      <c r="Q1004" s="85"/>
      <c r="R1004" s="85"/>
      <c r="S1004" s="85"/>
      <c r="T1004" s="86"/>
      <c r="U1004" s="39"/>
      <c r="V1004" s="39"/>
      <c r="W1004" s="39"/>
      <c r="X1004" s="39"/>
      <c r="Y1004" s="39"/>
      <c r="Z1004" s="39"/>
      <c r="AA1004" s="39"/>
      <c r="AB1004" s="39"/>
      <c r="AC1004" s="39"/>
      <c r="AD1004" s="39"/>
      <c r="AE1004" s="39"/>
      <c r="AT1004" s="18" t="s">
        <v>177</v>
      </c>
      <c r="AU1004" s="18" t="s">
        <v>87</v>
      </c>
    </row>
    <row r="1005" s="2" customFormat="1">
      <c r="A1005" s="39"/>
      <c r="B1005" s="40"/>
      <c r="C1005" s="41"/>
      <c r="D1005" s="232" t="s">
        <v>179</v>
      </c>
      <c r="E1005" s="41"/>
      <c r="F1005" s="236" t="s">
        <v>1199</v>
      </c>
      <c r="G1005" s="41"/>
      <c r="H1005" s="41"/>
      <c r="I1005" s="137"/>
      <c r="J1005" s="41"/>
      <c r="K1005" s="41"/>
      <c r="L1005" s="45"/>
      <c r="M1005" s="234"/>
      <c r="N1005" s="235"/>
      <c r="O1005" s="85"/>
      <c r="P1005" s="85"/>
      <c r="Q1005" s="85"/>
      <c r="R1005" s="85"/>
      <c r="S1005" s="85"/>
      <c r="T1005" s="86"/>
      <c r="U1005" s="39"/>
      <c r="V1005" s="39"/>
      <c r="W1005" s="39"/>
      <c r="X1005" s="39"/>
      <c r="Y1005" s="39"/>
      <c r="Z1005" s="39"/>
      <c r="AA1005" s="39"/>
      <c r="AB1005" s="39"/>
      <c r="AC1005" s="39"/>
      <c r="AD1005" s="39"/>
      <c r="AE1005" s="39"/>
      <c r="AT1005" s="18" t="s">
        <v>179</v>
      </c>
      <c r="AU1005" s="18" t="s">
        <v>87</v>
      </c>
    </row>
    <row r="1006" s="14" customFormat="1">
      <c r="A1006" s="14"/>
      <c r="B1006" s="247"/>
      <c r="C1006" s="248"/>
      <c r="D1006" s="232" t="s">
        <v>181</v>
      </c>
      <c r="E1006" s="249" t="s">
        <v>40</v>
      </c>
      <c r="F1006" s="250" t="s">
        <v>1206</v>
      </c>
      <c r="G1006" s="248"/>
      <c r="H1006" s="251">
        <v>1.8</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181</v>
      </c>
      <c r="AU1006" s="257" t="s">
        <v>87</v>
      </c>
      <c r="AV1006" s="14" t="s">
        <v>87</v>
      </c>
      <c r="AW1006" s="14" t="s">
        <v>38</v>
      </c>
      <c r="AX1006" s="14" t="s">
        <v>77</v>
      </c>
      <c r="AY1006" s="257" t="s">
        <v>167</v>
      </c>
    </row>
    <row r="1007" s="15" customFormat="1">
      <c r="A1007" s="15"/>
      <c r="B1007" s="258"/>
      <c r="C1007" s="259"/>
      <c r="D1007" s="232" t="s">
        <v>181</v>
      </c>
      <c r="E1007" s="260" t="s">
        <v>40</v>
      </c>
      <c r="F1007" s="261" t="s">
        <v>184</v>
      </c>
      <c r="G1007" s="259"/>
      <c r="H1007" s="262">
        <v>1.8</v>
      </c>
      <c r="I1007" s="263"/>
      <c r="J1007" s="259"/>
      <c r="K1007" s="259"/>
      <c r="L1007" s="264"/>
      <c r="M1007" s="265"/>
      <c r="N1007" s="266"/>
      <c r="O1007" s="266"/>
      <c r="P1007" s="266"/>
      <c r="Q1007" s="266"/>
      <c r="R1007" s="266"/>
      <c r="S1007" s="266"/>
      <c r="T1007" s="267"/>
      <c r="U1007" s="15"/>
      <c r="V1007" s="15"/>
      <c r="W1007" s="15"/>
      <c r="X1007" s="15"/>
      <c r="Y1007" s="15"/>
      <c r="Z1007" s="15"/>
      <c r="AA1007" s="15"/>
      <c r="AB1007" s="15"/>
      <c r="AC1007" s="15"/>
      <c r="AD1007" s="15"/>
      <c r="AE1007" s="15"/>
      <c r="AT1007" s="268" t="s">
        <v>181</v>
      </c>
      <c r="AU1007" s="268" t="s">
        <v>87</v>
      </c>
      <c r="AV1007" s="15" t="s">
        <v>175</v>
      </c>
      <c r="AW1007" s="15" t="s">
        <v>38</v>
      </c>
      <c r="AX1007" s="15" t="s">
        <v>85</v>
      </c>
      <c r="AY1007" s="268" t="s">
        <v>167</v>
      </c>
    </row>
    <row r="1008" s="2" customFormat="1" ht="16.5" customHeight="1">
      <c r="A1008" s="39"/>
      <c r="B1008" s="40"/>
      <c r="C1008" s="219" t="s">
        <v>1207</v>
      </c>
      <c r="D1008" s="219" t="s">
        <v>170</v>
      </c>
      <c r="E1008" s="220" t="s">
        <v>1208</v>
      </c>
      <c r="F1008" s="221" t="s">
        <v>1209</v>
      </c>
      <c r="G1008" s="222" t="s">
        <v>291</v>
      </c>
      <c r="H1008" s="223">
        <v>1</v>
      </c>
      <c r="I1008" s="224"/>
      <c r="J1008" s="225">
        <f>ROUND(I1008*H1008,2)</f>
        <v>0</v>
      </c>
      <c r="K1008" s="221" t="s">
        <v>174</v>
      </c>
      <c r="L1008" s="45"/>
      <c r="M1008" s="226" t="s">
        <v>40</v>
      </c>
      <c r="N1008" s="227" t="s">
        <v>48</v>
      </c>
      <c r="O1008" s="85"/>
      <c r="P1008" s="228">
        <f>O1008*H1008</f>
        <v>0</v>
      </c>
      <c r="Q1008" s="228">
        <v>0.00020000000000000001</v>
      </c>
      <c r="R1008" s="228">
        <f>Q1008*H1008</f>
        <v>0.00020000000000000001</v>
      </c>
      <c r="S1008" s="228">
        <v>0</v>
      </c>
      <c r="T1008" s="229">
        <f>S1008*H1008</f>
        <v>0</v>
      </c>
      <c r="U1008" s="39"/>
      <c r="V1008" s="39"/>
      <c r="W1008" s="39"/>
      <c r="X1008" s="39"/>
      <c r="Y1008" s="39"/>
      <c r="Z1008" s="39"/>
      <c r="AA1008" s="39"/>
      <c r="AB1008" s="39"/>
      <c r="AC1008" s="39"/>
      <c r="AD1008" s="39"/>
      <c r="AE1008" s="39"/>
      <c r="AR1008" s="230" t="s">
        <v>301</v>
      </c>
      <c r="AT1008" s="230" t="s">
        <v>170</v>
      </c>
      <c r="AU1008" s="230" t="s">
        <v>87</v>
      </c>
      <c r="AY1008" s="18" t="s">
        <v>167</v>
      </c>
      <c r="BE1008" s="231">
        <f>IF(N1008="základní",J1008,0)</f>
        <v>0</v>
      </c>
      <c r="BF1008" s="231">
        <f>IF(N1008="snížená",J1008,0)</f>
        <v>0</v>
      </c>
      <c r="BG1008" s="231">
        <f>IF(N1008="zákl. přenesená",J1008,0)</f>
        <v>0</v>
      </c>
      <c r="BH1008" s="231">
        <f>IF(N1008="sníž. přenesená",J1008,0)</f>
        <v>0</v>
      </c>
      <c r="BI1008" s="231">
        <f>IF(N1008="nulová",J1008,0)</f>
        <v>0</v>
      </c>
      <c r="BJ1008" s="18" t="s">
        <v>85</v>
      </c>
      <c r="BK1008" s="231">
        <f>ROUND(I1008*H1008,2)</f>
        <v>0</v>
      </c>
      <c r="BL1008" s="18" t="s">
        <v>301</v>
      </c>
      <c r="BM1008" s="230" t="s">
        <v>1210</v>
      </c>
    </row>
    <row r="1009" s="2" customFormat="1">
      <c r="A1009" s="39"/>
      <c r="B1009" s="40"/>
      <c r="C1009" s="41"/>
      <c r="D1009" s="232" t="s">
        <v>177</v>
      </c>
      <c r="E1009" s="41"/>
      <c r="F1009" s="233" t="s">
        <v>1211</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177</v>
      </c>
      <c r="AU1009" s="18" t="s">
        <v>87</v>
      </c>
    </row>
    <row r="1010" s="2" customFormat="1">
      <c r="A1010" s="39"/>
      <c r="B1010" s="40"/>
      <c r="C1010" s="41"/>
      <c r="D1010" s="232" t="s">
        <v>179</v>
      </c>
      <c r="E1010" s="41"/>
      <c r="F1010" s="236" t="s">
        <v>1199</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179</v>
      </c>
      <c r="AU1010" s="18" t="s">
        <v>87</v>
      </c>
    </row>
    <row r="1011" s="2" customFormat="1" ht="16.5" customHeight="1">
      <c r="A1011" s="39"/>
      <c r="B1011" s="40"/>
      <c r="C1011" s="269" t="s">
        <v>1212</v>
      </c>
      <c r="D1011" s="269" t="s">
        <v>297</v>
      </c>
      <c r="E1011" s="270" t="s">
        <v>1213</v>
      </c>
      <c r="F1011" s="271" t="s">
        <v>1214</v>
      </c>
      <c r="G1011" s="272" t="s">
        <v>291</v>
      </c>
      <c r="H1011" s="273">
        <v>1</v>
      </c>
      <c r="I1011" s="274"/>
      <c r="J1011" s="275">
        <f>ROUND(I1011*H1011,2)</f>
        <v>0</v>
      </c>
      <c r="K1011" s="271" t="s">
        <v>174</v>
      </c>
      <c r="L1011" s="276"/>
      <c r="M1011" s="277" t="s">
        <v>40</v>
      </c>
      <c r="N1011" s="278" t="s">
        <v>48</v>
      </c>
      <c r="O1011" s="85"/>
      <c r="P1011" s="228">
        <f>O1011*H1011</f>
        <v>0</v>
      </c>
      <c r="Q1011" s="228">
        <v>0.0020600000000000002</v>
      </c>
      <c r="R1011" s="228">
        <f>Q1011*H1011</f>
        <v>0.0020600000000000002</v>
      </c>
      <c r="S1011" s="228">
        <v>0</v>
      </c>
      <c r="T1011" s="229">
        <f>S1011*H1011</f>
        <v>0</v>
      </c>
      <c r="U1011" s="39"/>
      <c r="V1011" s="39"/>
      <c r="W1011" s="39"/>
      <c r="X1011" s="39"/>
      <c r="Y1011" s="39"/>
      <c r="Z1011" s="39"/>
      <c r="AA1011" s="39"/>
      <c r="AB1011" s="39"/>
      <c r="AC1011" s="39"/>
      <c r="AD1011" s="39"/>
      <c r="AE1011" s="39"/>
      <c r="AR1011" s="230" t="s">
        <v>407</v>
      </c>
      <c r="AT1011" s="230" t="s">
        <v>297</v>
      </c>
      <c r="AU1011" s="230" t="s">
        <v>87</v>
      </c>
      <c r="AY1011" s="18" t="s">
        <v>167</v>
      </c>
      <c r="BE1011" s="231">
        <f>IF(N1011="základní",J1011,0)</f>
        <v>0</v>
      </c>
      <c r="BF1011" s="231">
        <f>IF(N1011="snížená",J1011,0)</f>
        <v>0</v>
      </c>
      <c r="BG1011" s="231">
        <f>IF(N1011="zákl. přenesená",J1011,0)</f>
        <v>0</v>
      </c>
      <c r="BH1011" s="231">
        <f>IF(N1011="sníž. přenesená",J1011,0)</f>
        <v>0</v>
      </c>
      <c r="BI1011" s="231">
        <f>IF(N1011="nulová",J1011,0)</f>
        <v>0</v>
      </c>
      <c r="BJ1011" s="18" t="s">
        <v>85</v>
      </c>
      <c r="BK1011" s="231">
        <f>ROUND(I1011*H1011,2)</f>
        <v>0</v>
      </c>
      <c r="BL1011" s="18" t="s">
        <v>301</v>
      </c>
      <c r="BM1011" s="230" t="s">
        <v>1215</v>
      </c>
    </row>
    <row r="1012" s="2" customFormat="1">
      <c r="A1012" s="39"/>
      <c r="B1012" s="40"/>
      <c r="C1012" s="41"/>
      <c r="D1012" s="232" t="s">
        <v>177</v>
      </c>
      <c r="E1012" s="41"/>
      <c r="F1012" s="233" t="s">
        <v>1214</v>
      </c>
      <c r="G1012" s="41"/>
      <c r="H1012" s="41"/>
      <c r="I1012" s="137"/>
      <c r="J1012" s="41"/>
      <c r="K1012" s="41"/>
      <c r="L1012" s="45"/>
      <c r="M1012" s="234"/>
      <c r="N1012" s="235"/>
      <c r="O1012" s="85"/>
      <c r="P1012" s="85"/>
      <c r="Q1012" s="85"/>
      <c r="R1012" s="85"/>
      <c r="S1012" s="85"/>
      <c r="T1012" s="86"/>
      <c r="U1012" s="39"/>
      <c r="V1012" s="39"/>
      <c r="W1012" s="39"/>
      <c r="X1012" s="39"/>
      <c r="Y1012" s="39"/>
      <c r="Z1012" s="39"/>
      <c r="AA1012" s="39"/>
      <c r="AB1012" s="39"/>
      <c r="AC1012" s="39"/>
      <c r="AD1012" s="39"/>
      <c r="AE1012" s="39"/>
      <c r="AT1012" s="18" t="s">
        <v>177</v>
      </c>
      <c r="AU1012" s="18" t="s">
        <v>87</v>
      </c>
    </row>
    <row r="1013" s="2" customFormat="1" ht="16.5" customHeight="1">
      <c r="A1013" s="39"/>
      <c r="B1013" s="40"/>
      <c r="C1013" s="219" t="s">
        <v>1216</v>
      </c>
      <c r="D1013" s="219" t="s">
        <v>170</v>
      </c>
      <c r="E1013" s="220" t="s">
        <v>1217</v>
      </c>
      <c r="F1013" s="221" t="s">
        <v>1218</v>
      </c>
      <c r="G1013" s="222" t="s">
        <v>173</v>
      </c>
      <c r="H1013" s="223">
        <v>13.788</v>
      </c>
      <c r="I1013" s="224"/>
      <c r="J1013" s="225">
        <f>ROUND(I1013*H1013,2)</f>
        <v>0</v>
      </c>
      <c r="K1013" s="221" t="s">
        <v>174</v>
      </c>
      <c r="L1013" s="45"/>
      <c r="M1013" s="226" t="s">
        <v>40</v>
      </c>
      <c r="N1013" s="227" t="s">
        <v>48</v>
      </c>
      <c r="O1013" s="85"/>
      <c r="P1013" s="228">
        <f>O1013*H1013</f>
        <v>0</v>
      </c>
      <c r="Q1013" s="228">
        <v>0.00029999999999999997</v>
      </c>
      <c r="R1013" s="228">
        <f>Q1013*H1013</f>
        <v>0.0041364000000000001</v>
      </c>
      <c r="S1013" s="228">
        <v>0</v>
      </c>
      <c r="T1013" s="229">
        <f>S1013*H1013</f>
        <v>0</v>
      </c>
      <c r="U1013" s="39"/>
      <c r="V1013" s="39"/>
      <c r="W1013" s="39"/>
      <c r="X1013" s="39"/>
      <c r="Y1013" s="39"/>
      <c r="Z1013" s="39"/>
      <c r="AA1013" s="39"/>
      <c r="AB1013" s="39"/>
      <c r="AC1013" s="39"/>
      <c r="AD1013" s="39"/>
      <c r="AE1013" s="39"/>
      <c r="AR1013" s="230" t="s">
        <v>301</v>
      </c>
      <c r="AT1013" s="230" t="s">
        <v>170</v>
      </c>
      <c r="AU1013" s="230" t="s">
        <v>87</v>
      </c>
      <c r="AY1013" s="18" t="s">
        <v>167</v>
      </c>
      <c r="BE1013" s="231">
        <f>IF(N1013="základní",J1013,0)</f>
        <v>0</v>
      </c>
      <c r="BF1013" s="231">
        <f>IF(N1013="snížená",J1013,0)</f>
        <v>0</v>
      </c>
      <c r="BG1013" s="231">
        <f>IF(N1013="zákl. přenesená",J1013,0)</f>
        <v>0</v>
      </c>
      <c r="BH1013" s="231">
        <f>IF(N1013="sníž. přenesená",J1013,0)</f>
        <v>0</v>
      </c>
      <c r="BI1013" s="231">
        <f>IF(N1013="nulová",J1013,0)</f>
        <v>0</v>
      </c>
      <c r="BJ1013" s="18" t="s">
        <v>85</v>
      </c>
      <c r="BK1013" s="231">
        <f>ROUND(I1013*H1013,2)</f>
        <v>0</v>
      </c>
      <c r="BL1013" s="18" t="s">
        <v>301</v>
      </c>
      <c r="BM1013" s="230" t="s">
        <v>1219</v>
      </c>
    </row>
    <row r="1014" s="2" customFormat="1">
      <c r="A1014" s="39"/>
      <c r="B1014" s="40"/>
      <c r="C1014" s="41"/>
      <c r="D1014" s="232" t="s">
        <v>177</v>
      </c>
      <c r="E1014" s="41"/>
      <c r="F1014" s="233" t="s">
        <v>1220</v>
      </c>
      <c r="G1014" s="41"/>
      <c r="H1014" s="41"/>
      <c r="I1014" s="137"/>
      <c r="J1014" s="41"/>
      <c r="K1014" s="41"/>
      <c r="L1014" s="45"/>
      <c r="M1014" s="234"/>
      <c r="N1014" s="235"/>
      <c r="O1014" s="85"/>
      <c r="P1014" s="85"/>
      <c r="Q1014" s="85"/>
      <c r="R1014" s="85"/>
      <c r="S1014" s="85"/>
      <c r="T1014" s="86"/>
      <c r="U1014" s="39"/>
      <c r="V1014" s="39"/>
      <c r="W1014" s="39"/>
      <c r="X1014" s="39"/>
      <c r="Y1014" s="39"/>
      <c r="Z1014" s="39"/>
      <c r="AA1014" s="39"/>
      <c r="AB1014" s="39"/>
      <c r="AC1014" s="39"/>
      <c r="AD1014" s="39"/>
      <c r="AE1014" s="39"/>
      <c r="AT1014" s="18" t="s">
        <v>177</v>
      </c>
      <c r="AU1014" s="18" t="s">
        <v>87</v>
      </c>
    </row>
    <row r="1015" s="2" customFormat="1">
      <c r="A1015" s="39"/>
      <c r="B1015" s="40"/>
      <c r="C1015" s="41"/>
      <c r="D1015" s="232" t="s">
        <v>179</v>
      </c>
      <c r="E1015" s="41"/>
      <c r="F1015" s="236" t="s">
        <v>1221</v>
      </c>
      <c r="G1015" s="41"/>
      <c r="H1015" s="41"/>
      <c r="I1015" s="137"/>
      <c r="J1015" s="41"/>
      <c r="K1015" s="41"/>
      <c r="L1015" s="45"/>
      <c r="M1015" s="234"/>
      <c r="N1015" s="235"/>
      <c r="O1015" s="85"/>
      <c r="P1015" s="85"/>
      <c r="Q1015" s="85"/>
      <c r="R1015" s="85"/>
      <c r="S1015" s="85"/>
      <c r="T1015" s="86"/>
      <c r="U1015" s="39"/>
      <c r="V1015" s="39"/>
      <c r="W1015" s="39"/>
      <c r="X1015" s="39"/>
      <c r="Y1015" s="39"/>
      <c r="Z1015" s="39"/>
      <c r="AA1015" s="39"/>
      <c r="AB1015" s="39"/>
      <c r="AC1015" s="39"/>
      <c r="AD1015" s="39"/>
      <c r="AE1015" s="39"/>
      <c r="AT1015" s="18" t="s">
        <v>179</v>
      </c>
      <c r="AU1015" s="18" t="s">
        <v>87</v>
      </c>
    </row>
    <row r="1016" s="13" customFormat="1">
      <c r="A1016" s="13"/>
      <c r="B1016" s="237"/>
      <c r="C1016" s="238"/>
      <c r="D1016" s="232" t="s">
        <v>181</v>
      </c>
      <c r="E1016" s="239" t="s">
        <v>40</v>
      </c>
      <c r="F1016" s="240" t="s">
        <v>1170</v>
      </c>
      <c r="G1016" s="238"/>
      <c r="H1016" s="239" t="s">
        <v>40</v>
      </c>
      <c r="I1016" s="241"/>
      <c r="J1016" s="238"/>
      <c r="K1016" s="238"/>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181</v>
      </c>
      <c r="AU1016" s="246" t="s">
        <v>87</v>
      </c>
      <c r="AV1016" s="13" t="s">
        <v>85</v>
      </c>
      <c r="AW1016" s="13" t="s">
        <v>38</v>
      </c>
      <c r="AX1016" s="13" t="s">
        <v>77</v>
      </c>
      <c r="AY1016" s="246" t="s">
        <v>167</v>
      </c>
    </row>
    <row r="1017" s="14" customFormat="1">
      <c r="A1017" s="14"/>
      <c r="B1017" s="247"/>
      <c r="C1017" s="248"/>
      <c r="D1017" s="232" t="s">
        <v>181</v>
      </c>
      <c r="E1017" s="249" t="s">
        <v>40</v>
      </c>
      <c r="F1017" s="250" t="s">
        <v>1171</v>
      </c>
      <c r="G1017" s="248"/>
      <c r="H1017" s="251">
        <v>1.788</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181</v>
      </c>
      <c r="AU1017" s="257" t="s">
        <v>87</v>
      </c>
      <c r="AV1017" s="14" t="s">
        <v>87</v>
      </c>
      <c r="AW1017" s="14" t="s">
        <v>38</v>
      </c>
      <c r="AX1017" s="14" t="s">
        <v>77</v>
      </c>
      <c r="AY1017" s="257" t="s">
        <v>167</v>
      </c>
    </row>
    <row r="1018" s="13" customFormat="1">
      <c r="A1018" s="13"/>
      <c r="B1018" s="237"/>
      <c r="C1018" s="238"/>
      <c r="D1018" s="232" t="s">
        <v>181</v>
      </c>
      <c r="E1018" s="239" t="s">
        <v>40</v>
      </c>
      <c r="F1018" s="240" t="s">
        <v>206</v>
      </c>
      <c r="G1018" s="238"/>
      <c r="H1018" s="239" t="s">
        <v>40</v>
      </c>
      <c r="I1018" s="241"/>
      <c r="J1018" s="238"/>
      <c r="K1018" s="238"/>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181</v>
      </c>
      <c r="AU1018" s="246" t="s">
        <v>87</v>
      </c>
      <c r="AV1018" s="13" t="s">
        <v>85</v>
      </c>
      <c r="AW1018" s="13" t="s">
        <v>38</v>
      </c>
      <c r="AX1018" s="13" t="s">
        <v>77</v>
      </c>
      <c r="AY1018" s="246" t="s">
        <v>167</v>
      </c>
    </row>
    <row r="1019" s="14" customFormat="1">
      <c r="A1019" s="14"/>
      <c r="B1019" s="247"/>
      <c r="C1019" s="248"/>
      <c r="D1019" s="232" t="s">
        <v>181</v>
      </c>
      <c r="E1019" s="249" t="s">
        <v>40</v>
      </c>
      <c r="F1019" s="250" t="s">
        <v>1386</v>
      </c>
      <c r="G1019" s="248"/>
      <c r="H1019" s="251">
        <v>13.199999999999999</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181</v>
      </c>
      <c r="AU1019" s="257" t="s">
        <v>87</v>
      </c>
      <c r="AV1019" s="14" t="s">
        <v>87</v>
      </c>
      <c r="AW1019" s="14" t="s">
        <v>38</v>
      </c>
      <c r="AX1019" s="14" t="s">
        <v>77</v>
      </c>
      <c r="AY1019" s="257" t="s">
        <v>167</v>
      </c>
    </row>
    <row r="1020" s="14" customFormat="1">
      <c r="A1020" s="14"/>
      <c r="B1020" s="247"/>
      <c r="C1020" s="248"/>
      <c r="D1020" s="232" t="s">
        <v>181</v>
      </c>
      <c r="E1020" s="249" t="s">
        <v>40</v>
      </c>
      <c r="F1020" s="250" t="s">
        <v>1173</v>
      </c>
      <c r="G1020" s="248"/>
      <c r="H1020" s="251">
        <v>-1.2</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181</v>
      </c>
      <c r="AU1020" s="257" t="s">
        <v>87</v>
      </c>
      <c r="AV1020" s="14" t="s">
        <v>87</v>
      </c>
      <c r="AW1020" s="14" t="s">
        <v>38</v>
      </c>
      <c r="AX1020" s="14" t="s">
        <v>77</v>
      </c>
      <c r="AY1020" s="257" t="s">
        <v>167</v>
      </c>
    </row>
    <row r="1021" s="15" customFormat="1">
      <c r="A1021" s="15"/>
      <c r="B1021" s="258"/>
      <c r="C1021" s="259"/>
      <c r="D1021" s="232" t="s">
        <v>181</v>
      </c>
      <c r="E1021" s="260" t="s">
        <v>40</v>
      </c>
      <c r="F1021" s="261" t="s">
        <v>184</v>
      </c>
      <c r="G1021" s="259"/>
      <c r="H1021" s="262">
        <v>13.788</v>
      </c>
      <c r="I1021" s="263"/>
      <c r="J1021" s="259"/>
      <c r="K1021" s="259"/>
      <c r="L1021" s="264"/>
      <c r="M1021" s="265"/>
      <c r="N1021" s="266"/>
      <c r="O1021" s="266"/>
      <c r="P1021" s="266"/>
      <c r="Q1021" s="266"/>
      <c r="R1021" s="266"/>
      <c r="S1021" s="266"/>
      <c r="T1021" s="267"/>
      <c r="U1021" s="15"/>
      <c r="V1021" s="15"/>
      <c r="W1021" s="15"/>
      <c r="X1021" s="15"/>
      <c r="Y1021" s="15"/>
      <c r="Z1021" s="15"/>
      <c r="AA1021" s="15"/>
      <c r="AB1021" s="15"/>
      <c r="AC1021" s="15"/>
      <c r="AD1021" s="15"/>
      <c r="AE1021" s="15"/>
      <c r="AT1021" s="268" t="s">
        <v>181</v>
      </c>
      <c r="AU1021" s="268" t="s">
        <v>87</v>
      </c>
      <c r="AV1021" s="15" t="s">
        <v>175</v>
      </c>
      <c r="AW1021" s="15" t="s">
        <v>38</v>
      </c>
      <c r="AX1021" s="15" t="s">
        <v>85</v>
      </c>
      <c r="AY1021" s="268" t="s">
        <v>167</v>
      </c>
    </row>
    <row r="1022" s="2" customFormat="1" ht="24" customHeight="1">
      <c r="A1022" s="39"/>
      <c r="B1022" s="40"/>
      <c r="C1022" s="219" t="s">
        <v>1222</v>
      </c>
      <c r="D1022" s="219" t="s">
        <v>170</v>
      </c>
      <c r="E1022" s="220" t="s">
        <v>1223</v>
      </c>
      <c r="F1022" s="221" t="s">
        <v>1224</v>
      </c>
      <c r="G1022" s="222" t="s">
        <v>398</v>
      </c>
      <c r="H1022" s="223">
        <v>0.29399999999999998</v>
      </c>
      <c r="I1022" s="224"/>
      <c r="J1022" s="225">
        <f>ROUND(I1022*H1022,2)</f>
        <v>0</v>
      </c>
      <c r="K1022" s="221" t="s">
        <v>174</v>
      </c>
      <c r="L1022" s="45"/>
      <c r="M1022" s="226" t="s">
        <v>40</v>
      </c>
      <c r="N1022" s="227" t="s">
        <v>48</v>
      </c>
      <c r="O1022" s="85"/>
      <c r="P1022" s="228">
        <f>O1022*H1022</f>
        <v>0</v>
      </c>
      <c r="Q1022" s="228">
        <v>0</v>
      </c>
      <c r="R1022" s="228">
        <f>Q1022*H1022</f>
        <v>0</v>
      </c>
      <c r="S1022" s="228">
        <v>0</v>
      </c>
      <c r="T1022" s="229">
        <f>S1022*H1022</f>
        <v>0</v>
      </c>
      <c r="U1022" s="39"/>
      <c r="V1022" s="39"/>
      <c r="W1022" s="39"/>
      <c r="X1022" s="39"/>
      <c r="Y1022" s="39"/>
      <c r="Z1022" s="39"/>
      <c r="AA1022" s="39"/>
      <c r="AB1022" s="39"/>
      <c r="AC1022" s="39"/>
      <c r="AD1022" s="39"/>
      <c r="AE1022" s="39"/>
      <c r="AR1022" s="230" t="s">
        <v>301</v>
      </c>
      <c r="AT1022" s="230" t="s">
        <v>170</v>
      </c>
      <c r="AU1022" s="230" t="s">
        <v>87</v>
      </c>
      <c r="AY1022" s="18" t="s">
        <v>167</v>
      </c>
      <c r="BE1022" s="231">
        <f>IF(N1022="základní",J1022,0)</f>
        <v>0</v>
      </c>
      <c r="BF1022" s="231">
        <f>IF(N1022="snížená",J1022,0)</f>
        <v>0</v>
      </c>
      <c r="BG1022" s="231">
        <f>IF(N1022="zákl. přenesená",J1022,0)</f>
        <v>0</v>
      </c>
      <c r="BH1022" s="231">
        <f>IF(N1022="sníž. přenesená",J1022,0)</f>
        <v>0</v>
      </c>
      <c r="BI1022" s="231">
        <f>IF(N1022="nulová",J1022,0)</f>
        <v>0</v>
      </c>
      <c r="BJ1022" s="18" t="s">
        <v>85</v>
      </c>
      <c r="BK1022" s="231">
        <f>ROUND(I1022*H1022,2)</f>
        <v>0</v>
      </c>
      <c r="BL1022" s="18" t="s">
        <v>301</v>
      </c>
      <c r="BM1022" s="230" t="s">
        <v>1225</v>
      </c>
    </row>
    <row r="1023" s="2" customFormat="1">
      <c r="A1023" s="39"/>
      <c r="B1023" s="40"/>
      <c r="C1023" s="41"/>
      <c r="D1023" s="232" t="s">
        <v>177</v>
      </c>
      <c r="E1023" s="41"/>
      <c r="F1023" s="233" t="s">
        <v>1226</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177</v>
      </c>
      <c r="AU1023" s="18" t="s">
        <v>87</v>
      </c>
    </row>
    <row r="1024" s="2" customFormat="1">
      <c r="A1024" s="39"/>
      <c r="B1024" s="40"/>
      <c r="C1024" s="41"/>
      <c r="D1024" s="232" t="s">
        <v>179</v>
      </c>
      <c r="E1024" s="41"/>
      <c r="F1024" s="236" t="s">
        <v>452</v>
      </c>
      <c r="G1024" s="41"/>
      <c r="H1024" s="41"/>
      <c r="I1024" s="137"/>
      <c r="J1024" s="41"/>
      <c r="K1024" s="41"/>
      <c r="L1024" s="45"/>
      <c r="M1024" s="234"/>
      <c r="N1024" s="235"/>
      <c r="O1024" s="85"/>
      <c r="P1024" s="85"/>
      <c r="Q1024" s="85"/>
      <c r="R1024" s="85"/>
      <c r="S1024" s="85"/>
      <c r="T1024" s="86"/>
      <c r="U1024" s="39"/>
      <c r="V1024" s="39"/>
      <c r="W1024" s="39"/>
      <c r="X1024" s="39"/>
      <c r="Y1024" s="39"/>
      <c r="Z1024" s="39"/>
      <c r="AA1024" s="39"/>
      <c r="AB1024" s="39"/>
      <c r="AC1024" s="39"/>
      <c r="AD1024" s="39"/>
      <c r="AE1024" s="39"/>
      <c r="AT1024" s="18" t="s">
        <v>179</v>
      </c>
      <c r="AU1024" s="18" t="s">
        <v>87</v>
      </c>
    </row>
    <row r="1025" s="2" customFormat="1" ht="24" customHeight="1">
      <c r="A1025" s="39"/>
      <c r="B1025" s="40"/>
      <c r="C1025" s="219" t="s">
        <v>1227</v>
      </c>
      <c r="D1025" s="219" t="s">
        <v>170</v>
      </c>
      <c r="E1025" s="220" t="s">
        <v>1228</v>
      </c>
      <c r="F1025" s="221" t="s">
        <v>1229</v>
      </c>
      <c r="G1025" s="222" t="s">
        <v>398</v>
      </c>
      <c r="H1025" s="223">
        <v>0.29399999999999998</v>
      </c>
      <c r="I1025" s="224"/>
      <c r="J1025" s="225">
        <f>ROUND(I1025*H1025,2)</f>
        <v>0</v>
      </c>
      <c r="K1025" s="221" t="s">
        <v>174</v>
      </c>
      <c r="L1025" s="45"/>
      <c r="M1025" s="226" t="s">
        <v>40</v>
      </c>
      <c r="N1025" s="227" t="s">
        <v>48</v>
      </c>
      <c r="O1025" s="85"/>
      <c r="P1025" s="228">
        <f>O1025*H1025</f>
        <v>0</v>
      </c>
      <c r="Q1025" s="228">
        <v>0</v>
      </c>
      <c r="R1025" s="228">
        <f>Q1025*H1025</f>
        <v>0</v>
      </c>
      <c r="S1025" s="228">
        <v>0</v>
      </c>
      <c r="T1025" s="229">
        <f>S1025*H1025</f>
        <v>0</v>
      </c>
      <c r="U1025" s="39"/>
      <c r="V1025" s="39"/>
      <c r="W1025" s="39"/>
      <c r="X1025" s="39"/>
      <c r="Y1025" s="39"/>
      <c r="Z1025" s="39"/>
      <c r="AA1025" s="39"/>
      <c r="AB1025" s="39"/>
      <c r="AC1025" s="39"/>
      <c r="AD1025" s="39"/>
      <c r="AE1025" s="39"/>
      <c r="AR1025" s="230" t="s">
        <v>301</v>
      </c>
      <c r="AT1025" s="230" t="s">
        <v>170</v>
      </c>
      <c r="AU1025" s="230" t="s">
        <v>87</v>
      </c>
      <c r="AY1025" s="18" t="s">
        <v>167</v>
      </c>
      <c r="BE1025" s="231">
        <f>IF(N1025="základní",J1025,0)</f>
        <v>0</v>
      </c>
      <c r="BF1025" s="231">
        <f>IF(N1025="snížená",J1025,0)</f>
        <v>0</v>
      </c>
      <c r="BG1025" s="231">
        <f>IF(N1025="zákl. přenesená",J1025,0)</f>
        <v>0</v>
      </c>
      <c r="BH1025" s="231">
        <f>IF(N1025="sníž. přenesená",J1025,0)</f>
        <v>0</v>
      </c>
      <c r="BI1025" s="231">
        <f>IF(N1025="nulová",J1025,0)</f>
        <v>0</v>
      </c>
      <c r="BJ1025" s="18" t="s">
        <v>85</v>
      </c>
      <c r="BK1025" s="231">
        <f>ROUND(I1025*H1025,2)</f>
        <v>0</v>
      </c>
      <c r="BL1025" s="18" t="s">
        <v>301</v>
      </c>
      <c r="BM1025" s="230" t="s">
        <v>1230</v>
      </c>
    </row>
    <row r="1026" s="2" customFormat="1">
      <c r="A1026" s="39"/>
      <c r="B1026" s="40"/>
      <c r="C1026" s="41"/>
      <c r="D1026" s="232" t="s">
        <v>177</v>
      </c>
      <c r="E1026" s="41"/>
      <c r="F1026" s="233" t="s">
        <v>1231</v>
      </c>
      <c r="G1026" s="41"/>
      <c r="H1026" s="41"/>
      <c r="I1026" s="137"/>
      <c r="J1026" s="41"/>
      <c r="K1026" s="41"/>
      <c r="L1026" s="45"/>
      <c r="M1026" s="234"/>
      <c r="N1026" s="235"/>
      <c r="O1026" s="85"/>
      <c r="P1026" s="85"/>
      <c r="Q1026" s="85"/>
      <c r="R1026" s="85"/>
      <c r="S1026" s="85"/>
      <c r="T1026" s="86"/>
      <c r="U1026" s="39"/>
      <c r="V1026" s="39"/>
      <c r="W1026" s="39"/>
      <c r="X1026" s="39"/>
      <c r="Y1026" s="39"/>
      <c r="Z1026" s="39"/>
      <c r="AA1026" s="39"/>
      <c r="AB1026" s="39"/>
      <c r="AC1026" s="39"/>
      <c r="AD1026" s="39"/>
      <c r="AE1026" s="39"/>
      <c r="AT1026" s="18" t="s">
        <v>177</v>
      </c>
      <c r="AU1026" s="18" t="s">
        <v>87</v>
      </c>
    </row>
    <row r="1027" s="2" customFormat="1">
      <c r="A1027" s="39"/>
      <c r="B1027" s="40"/>
      <c r="C1027" s="41"/>
      <c r="D1027" s="232" t="s">
        <v>179</v>
      </c>
      <c r="E1027" s="41"/>
      <c r="F1027" s="236" t="s">
        <v>452</v>
      </c>
      <c r="G1027" s="41"/>
      <c r="H1027" s="41"/>
      <c r="I1027" s="137"/>
      <c r="J1027" s="41"/>
      <c r="K1027" s="41"/>
      <c r="L1027" s="45"/>
      <c r="M1027" s="234"/>
      <c r="N1027" s="235"/>
      <c r="O1027" s="85"/>
      <c r="P1027" s="85"/>
      <c r="Q1027" s="85"/>
      <c r="R1027" s="85"/>
      <c r="S1027" s="85"/>
      <c r="T1027" s="86"/>
      <c r="U1027" s="39"/>
      <c r="V1027" s="39"/>
      <c r="W1027" s="39"/>
      <c r="X1027" s="39"/>
      <c r="Y1027" s="39"/>
      <c r="Z1027" s="39"/>
      <c r="AA1027" s="39"/>
      <c r="AB1027" s="39"/>
      <c r="AC1027" s="39"/>
      <c r="AD1027" s="39"/>
      <c r="AE1027" s="39"/>
      <c r="AT1027" s="18" t="s">
        <v>179</v>
      </c>
      <c r="AU1027" s="18" t="s">
        <v>87</v>
      </c>
    </row>
    <row r="1028" s="2" customFormat="1" ht="24" customHeight="1">
      <c r="A1028" s="39"/>
      <c r="B1028" s="40"/>
      <c r="C1028" s="219" t="s">
        <v>1232</v>
      </c>
      <c r="D1028" s="219" t="s">
        <v>170</v>
      </c>
      <c r="E1028" s="220" t="s">
        <v>1233</v>
      </c>
      <c r="F1028" s="221" t="s">
        <v>1234</v>
      </c>
      <c r="G1028" s="222" t="s">
        <v>398</v>
      </c>
      <c r="H1028" s="223">
        <v>0.29399999999999998</v>
      </c>
      <c r="I1028" s="224"/>
      <c r="J1028" s="225">
        <f>ROUND(I1028*H1028,2)</f>
        <v>0</v>
      </c>
      <c r="K1028" s="221" t="s">
        <v>174</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301</v>
      </c>
      <c r="AT1028" s="230" t="s">
        <v>170</v>
      </c>
      <c r="AU1028" s="230" t="s">
        <v>87</v>
      </c>
      <c r="AY1028" s="18" t="s">
        <v>167</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301</v>
      </c>
      <c r="BM1028" s="230" t="s">
        <v>1235</v>
      </c>
    </row>
    <row r="1029" s="2" customFormat="1">
      <c r="A1029" s="39"/>
      <c r="B1029" s="40"/>
      <c r="C1029" s="41"/>
      <c r="D1029" s="232" t="s">
        <v>177</v>
      </c>
      <c r="E1029" s="41"/>
      <c r="F1029" s="233" t="s">
        <v>1236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177</v>
      </c>
      <c r="AU1029" s="18" t="s">
        <v>87</v>
      </c>
    </row>
    <row r="1030" s="2" customFormat="1">
      <c r="A1030" s="39"/>
      <c r="B1030" s="40"/>
      <c r="C1030" s="41"/>
      <c r="D1030" s="232" t="s">
        <v>179</v>
      </c>
      <c r="E1030" s="41"/>
      <c r="F1030" s="236" t="s">
        <v>452</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179</v>
      </c>
      <c r="AU1030" s="18" t="s">
        <v>87</v>
      </c>
    </row>
    <row r="1031" s="12" customFormat="1" ht="22.8" customHeight="1">
      <c r="A1031" s="12"/>
      <c r="B1031" s="203"/>
      <c r="C1031" s="204"/>
      <c r="D1031" s="205" t="s">
        <v>76</v>
      </c>
      <c r="E1031" s="217" t="s">
        <v>1237</v>
      </c>
      <c r="F1031" s="217" t="s">
        <v>1238</v>
      </c>
      <c r="G1031" s="204"/>
      <c r="H1031" s="204"/>
      <c r="I1031" s="207"/>
      <c r="J1031" s="218">
        <f>BK1031</f>
        <v>0</v>
      </c>
      <c r="K1031" s="204"/>
      <c r="L1031" s="209"/>
      <c r="M1031" s="210"/>
      <c r="N1031" s="211"/>
      <c r="O1031" s="211"/>
      <c r="P1031" s="212">
        <f>SUM(P1032:P1051)</f>
        <v>0</v>
      </c>
      <c r="Q1031" s="211"/>
      <c r="R1031" s="212">
        <f>SUM(R1032:R1051)</f>
        <v>0.0026494000000000001</v>
      </c>
      <c r="S1031" s="211"/>
      <c r="T1031" s="213">
        <f>SUM(T1032:T1051)</f>
        <v>0</v>
      </c>
      <c r="U1031" s="12"/>
      <c r="V1031" s="12"/>
      <c r="W1031" s="12"/>
      <c r="X1031" s="12"/>
      <c r="Y1031" s="12"/>
      <c r="Z1031" s="12"/>
      <c r="AA1031" s="12"/>
      <c r="AB1031" s="12"/>
      <c r="AC1031" s="12"/>
      <c r="AD1031" s="12"/>
      <c r="AE1031" s="12"/>
      <c r="AR1031" s="214" t="s">
        <v>87</v>
      </c>
      <c r="AT1031" s="215" t="s">
        <v>76</v>
      </c>
      <c r="AU1031" s="215" t="s">
        <v>85</v>
      </c>
      <c r="AY1031" s="214" t="s">
        <v>167</v>
      </c>
      <c r="BK1031" s="216">
        <f>SUM(BK1032:BK1051)</f>
        <v>0</v>
      </c>
    </row>
    <row r="1032" s="2" customFormat="1" ht="24" customHeight="1">
      <c r="A1032" s="39"/>
      <c r="B1032" s="40"/>
      <c r="C1032" s="219" t="s">
        <v>1239</v>
      </c>
      <c r="D1032" s="219" t="s">
        <v>170</v>
      </c>
      <c r="E1032" s="220" t="s">
        <v>1240</v>
      </c>
      <c r="F1032" s="221" t="s">
        <v>1241</v>
      </c>
      <c r="G1032" s="222" t="s">
        <v>173</v>
      </c>
      <c r="H1032" s="223">
        <v>4.0759999999999996</v>
      </c>
      <c r="I1032" s="224"/>
      <c r="J1032" s="225">
        <f>ROUND(I1032*H1032,2)</f>
        <v>0</v>
      </c>
      <c r="K1032" s="221" t="s">
        <v>174</v>
      </c>
      <c r="L1032" s="45"/>
      <c r="M1032" s="226" t="s">
        <v>40</v>
      </c>
      <c r="N1032" s="227" t="s">
        <v>48</v>
      </c>
      <c r="O1032" s="85"/>
      <c r="P1032" s="228">
        <f>O1032*H1032</f>
        <v>0</v>
      </c>
      <c r="Q1032" s="228">
        <v>8.0000000000000007E-05</v>
      </c>
      <c r="R1032" s="228">
        <f>Q1032*H1032</f>
        <v>0.00032608000000000002</v>
      </c>
      <c r="S1032" s="228">
        <v>0</v>
      </c>
      <c r="T1032" s="229">
        <f>S1032*H1032</f>
        <v>0</v>
      </c>
      <c r="U1032" s="39"/>
      <c r="V1032" s="39"/>
      <c r="W1032" s="39"/>
      <c r="X1032" s="39"/>
      <c r="Y1032" s="39"/>
      <c r="Z1032" s="39"/>
      <c r="AA1032" s="39"/>
      <c r="AB1032" s="39"/>
      <c r="AC1032" s="39"/>
      <c r="AD1032" s="39"/>
      <c r="AE1032" s="39"/>
      <c r="AR1032" s="230" t="s">
        <v>301</v>
      </c>
      <c r="AT1032" s="230" t="s">
        <v>170</v>
      </c>
      <c r="AU1032" s="230" t="s">
        <v>87</v>
      </c>
      <c r="AY1032" s="18" t="s">
        <v>167</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301</v>
      </c>
      <c r="BM1032" s="230" t="s">
        <v>1242</v>
      </c>
    </row>
    <row r="1033" s="2" customFormat="1">
      <c r="A1033" s="39"/>
      <c r="B1033" s="40"/>
      <c r="C1033" s="41"/>
      <c r="D1033" s="232" t="s">
        <v>177</v>
      </c>
      <c r="E1033" s="41"/>
      <c r="F1033" s="233" t="s">
        <v>1243</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177</v>
      </c>
      <c r="AU1033" s="18" t="s">
        <v>87</v>
      </c>
    </row>
    <row r="1034" s="14" customFormat="1">
      <c r="A1034" s="14"/>
      <c r="B1034" s="247"/>
      <c r="C1034" s="248"/>
      <c r="D1034" s="232" t="s">
        <v>181</v>
      </c>
      <c r="E1034" s="249" t="s">
        <v>40</v>
      </c>
      <c r="F1034" s="250" t="s">
        <v>1244</v>
      </c>
      <c r="G1034" s="248"/>
      <c r="H1034" s="251">
        <v>4.0759999999999996</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181</v>
      </c>
      <c r="AU1034" s="257" t="s">
        <v>87</v>
      </c>
      <c r="AV1034" s="14" t="s">
        <v>87</v>
      </c>
      <c r="AW1034" s="14" t="s">
        <v>38</v>
      </c>
      <c r="AX1034" s="14" t="s">
        <v>77</v>
      </c>
      <c r="AY1034" s="257" t="s">
        <v>167</v>
      </c>
    </row>
    <row r="1035" s="15" customFormat="1">
      <c r="A1035" s="15"/>
      <c r="B1035" s="258"/>
      <c r="C1035" s="259"/>
      <c r="D1035" s="232" t="s">
        <v>181</v>
      </c>
      <c r="E1035" s="260" t="s">
        <v>40</v>
      </c>
      <c r="F1035" s="261" t="s">
        <v>184</v>
      </c>
      <c r="G1035" s="259"/>
      <c r="H1035" s="262">
        <v>4.0759999999999996</v>
      </c>
      <c r="I1035" s="263"/>
      <c r="J1035" s="259"/>
      <c r="K1035" s="259"/>
      <c r="L1035" s="264"/>
      <c r="M1035" s="265"/>
      <c r="N1035" s="266"/>
      <c r="O1035" s="266"/>
      <c r="P1035" s="266"/>
      <c r="Q1035" s="266"/>
      <c r="R1035" s="266"/>
      <c r="S1035" s="266"/>
      <c r="T1035" s="267"/>
      <c r="U1035" s="15"/>
      <c r="V1035" s="15"/>
      <c r="W1035" s="15"/>
      <c r="X1035" s="15"/>
      <c r="Y1035" s="15"/>
      <c r="Z1035" s="15"/>
      <c r="AA1035" s="15"/>
      <c r="AB1035" s="15"/>
      <c r="AC1035" s="15"/>
      <c r="AD1035" s="15"/>
      <c r="AE1035" s="15"/>
      <c r="AT1035" s="268" t="s">
        <v>181</v>
      </c>
      <c r="AU1035" s="268" t="s">
        <v>87</v>
      </c>
      <c r="AV1035" s="15" t="s">
        <v>175</v>
      </c>
      <c r="AW1035" s="15" t="s">
        <v>38</v>
      </c>
      <c r="AX1035" s="15" t="s">
        <v>85</v>
      </c>
      <c r="AY1035" s="268" t="s">
        <v>167</v>
      </c>
    </row>
    <row r="1036" s="2" customFormat="1" ht="24" customHeight="1">
      <c r="A1036" s="39"/>
      <c r="B1036" s="40"/>
      <c r="C1036" s="219" t="s">
        <v>1245</v>
      </c>
      <c r="D1036" s="219" t="s">
        <v>170</v>
      </c>
      <c r="E1036" s="220" t="s">
        <v>1246</v>
      </c>
      <c r="F1036" s="221" t="s">
        <v>1247</v>
      </c>
      <c r="G1036" s="222" t="s">
        <v>173</v>
      </c>
      <c r="H1036" s="223">
        <v>4.0759999999999996</v>
      </c>
      <c r="I1036" s="224"/>
      <c r="J1036" s="225">
        <f>ROUND(I1036*H1036,2)</f>
        <v>0</v>
      </c>
      <c r="K1036" s="221" t="s">
        <v>174</v>
      </c>
      <c r="L1036" s="45"/>
      <c r="M1036" s="226" t="s">
        <v>40</v>
      </c>
      <c r="N1036" s="227" t="s">
        <v>48</v>
      </c>
      <c r="O1036" s="85"/>
      <c r="P1036" s="228">
        <f>O1036*H1036</f>
        <v>0</v>
      </c>
      <c r="Q1036" s="228">
        <v>0.00012</v>
      </c>
      <c r="R1036" s="228">
        <f>Q1036*H1036</f>
        <v>0.00048912000000000001</v>
      </c>
      <c r="S1036" s="228">
        <v>0</v>
      </c>
      <c r="T1036" s="229">
        <f>S1036*H1036</f>
        <v>0</v>
      </c>
      <c r="U1036" s="39"/>
      <c r="V1036" s="39"/>
      <c r="W1036" s="39"/>
      <c r="X1036" s="39"/>
      <c r="Y1036" s="39"/>
      <c r="Z1036" s="39"/>
      <c r="AA1036" s="39"/>
      <c r="AB1036" s="39"/>
      <c r="AC1036" s="39"/>
      <c r="AD1036" s="39"/>
      <c r="AE1036" s="39"/>
      <c r="AR1036" s="230" t="s">
        <v>301</v>
      </c>
      <c r="AT1036" s="230" t="s">
        <v>170</v>
      </c>
      <c r="AU1036" s="230" t="s">
        <v>87</v>
      </c>
      <c r="AY1036" s="18" t="s">
        <v>167</v>
      </c>
      <c r="BE1036" s="231">
        <f>IF(N1036="základní",J1036,0)</f>
        <v>0</v>
      </c>
      <c r="BF1036" s="231">
        <f>IF(N1036="snížená",J1036,0)</f>
        <v>0</v>
      </c>
      <c r="BG1036" s="231">
        <f>IF(N1036="zákl. přenesená",J1036,0)</f>
        <v>0</v>
      </c>
      <c r="BH1036" s="231">
        <f>IF(N1036="sníž. přenesená",J1036,0)</f>
        <v>0</v>
      </c>
      <c r="BI1036" s="231">
        <f>IF(N1036="nulová",J1036,0)</f>
        <v>0</v>
      </c>
      <c r="BJ1036" s="18" t="s">
        <v>85</v>
      </c>
      <c r="BK1036" s="231">
        <f>ROUND(I1036*H1036,2)</f>
        <v>0</v>
      </c>
      <c r="BL1036" s="18" t="s">
        <v>301</v>
      </c>
      <c r="BM1036" s="230" t="s">
        <v>1248</v>
      </c>
    </row>
    <row r="1037" s="2" customFormat="1">
      <c r="A1037" s="39"/>
      <c r="B1037" s="40"/>
      <c r="C1037" s="41"/>
      <c r="D1037" s="232" t="s">
        <v>177</v>
      </c>
      <c r="E1037" s="41"/>
      <c r="F1037" s="233" t="s">
        <v>1249</v>
      </c>
      <c r="G1037" s="41"/>
      <c r="H1037" s="41"/>
      <c r="I1037" s="137"/>
      <c r="J1037" s="41"/>
      <c r="K1037" s="41"/>
      <c r="L1037" s="45"/>
      <c r="M1037" s="234"/>
      <c r="N1037" s="235"/>
      <c r="O1037" s="85"/>
      <c r="P1037" s="85"/>
      <c r="Q1037" s="85"/>
      <c r="R1037" s="85"/>
      <c r="S1037" s="85"/>
      <c r="T1037" s="86"/>
      <c r="U1037" s="39"/>
      <c r="V1037" s="39"/>
      <c r="W1037" s="39"/>
      <c r="X1037" s="39"/>
      <c r="Y1037" s="39"/>
      <c r="Z1037" s="39"/>
      <c r="AA1037" s="39"/>
      <c r="AB1037" s="39"/>
      <c r="AC1037" s="39"/>
      <c r="AD1037" s="39"/>
      <c r="AE1037" s="39"/>
      <c r="AT1037" s="18" t="s">
        <v>177</v>
      </c>
      <c r="AU1037" s="18" t="s">
        <v>87</v>
      </c>
    </row>
    <row r="1038" s="14" customFormat="1">
      <c r="A1038" s="14"/>
      <c r="B1038" s="247"/>
      <c r="C1038" s="248"/>
      <c r="D1038" s="232" t="s">
        <v>181</v>
      </c>
      <c r="E1038" s="249" t="s">
        <v>40</v>
      </c>
      <c r="F1038" s="250" t="s">
        <v>1244</v>
      </c>
      <c r="G1038" s="248"/>
      <c r="H1038" s="251">
        <v>4.0759999999999996</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181</v>
      </c>
      <c r="AU1038" s="257" t="s">
        <v>87</v>
      </c>
      <c r="AV1038" s="14" t="s">
        <v>87</v>
      </c>
      <c r="AW1038" s="14" t="s">
        <v>38</v>
      </c>
      <c r="AX1038" s="14" t="s">
        <v>77</v>
      </c>
      <c r="AY1038" s="257" t="s">
        <v>167</v>
      </c>
    </row>
    <row r="1039" s="15" customFormat="1">
      <c r="A1039" s="15"/>
      <c r="B1039" s="258"/>
      <c r="C1039" s="259"/>
      <c r="D1039" s="232" t="s">
        <v>181</v>
      </c>
      <c r="E1039" s="260" t="s">
        <v>40</v>
      </c>
      <c r="F1039" s="261" t="s">
        <v>184</v>
      </c>
      <c r="G1039" s="259"/>
      <c r="H1039" s="262">
        <v>4.0759999999999996</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181</v>
      </c>
      <c r="AU1039" s="268" t="s">
        <v>87</v>
      </c>
      <c r="AV1039" s="15" t="s">
        <v>175</v>
      </c>
      <c r="AW1039" s="15" t="s">
        <v>38</v>
      </c>
      <c r="AX1039" s="15" t="s">
        <v>85</v>
      </c>
      <c r="AY1039" s="268" t="s">
        <v>167</v>
      </c>
    </row>
    <row r="1040" s="2" customFormat="1" ht="24" customHeight="1">
      <c r="A1040" s="39"/>
      <c r="B1040" s="40"/>
      <c r="C1040" s="219" t="s">
        <v>1250</v>
      </c>
      <c r="D1040" s="219" t="s">
        <v>170</v>
      </c>
      <c r="E1040" s="220" t="s">
        <v>1251</v>
      </c>
      <c r="F1040" s="221" t="s">
        <v>1252</v>
      </c>
      <c r="G1040" s="222" t="s">
        <v>173</v>
      </c>
      <c r="H1040" s="223">
        <v>4.0759999999999996</v>
      </c>
      <c r="I1040" s="224"/>
      <c r="J1040" s="225">
        <f>ROUND(I1040*H1040,2)</f>
        <v>0</v>
      </c>
      <c r="K1040" s="221" t="s">
        <v>174</v>
      </c>
      <c r="L1040" s="45"/>
      <c r="M1040" s="226" t="s">
        <v>40</v>
      </c>
      <c r="N1040" s="227" t="s">
        <v>48</v>
      </c>
      <c r="O1040" s="85"/>
      <c r="P1040" s="228">
        <f>O1040*H1040</f>
        <v>0</v>
      </c>
      <c r="Q1040" s="228">
        <v>0.00012</v>
      </c>
      <c r="R1040" s="228">
        <f>Q1040*H1040</f>
        <v>0.00048912000000000001</v>
      </c>
      <c r="S1040" s="228">
        <v>0</v>
      </c>
      <c r="T1040" s="229">
        <f>S1040*H1040</f>
        <v>0</v>
      </c>
      <c r="U1040" s="39"/>
      <c r="V1040" s="39"/>
      <c r="W1040" s="39"/>
      <c r="X1040" s="39"/>
      <c r="Y1040" s="39"/>
      <c r="Z1040" s="39"/>
      <c r="AA1040" s="39"/>
      <c r="AB1040" s="39"/>
      <c r="AC1040" s="39"/>
      <c r="AD1040" s="39"/>
      <c r="AE1040" s="39"/>
      <c r="AR1040" s="230" t="s">
        <v>301</v>
      </c>
      <c r="AT1040" s="230" t="s">
        <v>170</v>
      </c>
      <c r="AU1040" s="230" t="s">
        <v>87</v>
      </c>
      <c r="AY1040" s="18" t="s">
        <v>167</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301</v>
      </c>
      <c r="BM1040" s="230" t="s">
        <v>1253</v>
      </c>
    </row>
    <row r="1041" s="2" customFormat="1">
      <c r="A1041" s="39"/>
      <c r="B1041" s="40"/>
      <c r="C1041" s="41"/>
      <c r="D1041" s="232" t="s">
        <v>177</v>
      </c>
      <c r="E1041" s="41"/>
      <c r="F1041" s="233" t="s">
        <v>1254</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177</v>
      </c>
      <c r="AU1041" s="18" t="s">
        <v>87</v>
      </c>
    </row>
    <row r="1042" s="14" customFormat="1">
      <c r="A1042" s="14"/>
      <c r="B1042" s="247"/>
      <c r="C1042" s="248"/>
      <c r="D1042" s="232" t="s">
        <v>181</v>
      </c>
      <c r="E1042" s="249" t="s">
        <v>40</v>
      </c>
      <c r="F1042" s="250" t="s">
        <v>1244</v>
      </c>
      <c r="G1042" s="248"/>
      <c r="H1042" s="251">
        <v>4.0759999999999996</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181</v>
      </c>
      <c r="AU1042" s="257" t="s">
        <v>87</v>
      </c>
      <c r="AV1042" s="14" t="s">
        <v>87</v>
      </c>
      <c r="AW1042" s="14" t="s">
        <v>38</v>
      </c>
      <c r="AX1042" s="14" t="s">
        <v>77</v>
      </c>
      <c r="AY1042" s="257" t="s">
        <v>167</v>
      </c>
    </row>
    <row r="1043" s="15" customFormat="1">
      <c r="A1043" s="15"/>
      <c r="B1043" s="258"/>
      <c r="C1043" s="259"/>
      <c r="D1043" s="232" t="s">
        <v>181</v>
      </c>
      <c r="E1043" s="260" t="s">
        <v>40</v>
      </c>
      <c r="F1043" s="261" t="s">
        <v>184</v>
      </c>
      <c r="G1043" s="259"/>
      <c r="H1043" s="262">
        <v>4.0759999999999996</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181</v>
      </c>
      <c r="AU1043" s="268" t="s">
        <v>87</v>
      </c>
      <c r="AV1043" s="15" t="s">
        <v>175</v>
      </c>
      <c r="AW1043" s="15" t="s">
        <v>38</v>
      </c>
      <c r="AX1043" s="15" t="s">
        <v>85</v>
      </c>
      <c r="AY1043" s="268" t="s">
        <v>167</v>
      </c>
    </row>
    <row r="1044" s="2" customFormat="1" ht="24" customHeight="1">
      <c r="A1044" s="39"/>
      <c r="B1044" s="40"/>
      <c r="C1044" s="219" t="s">
        <v>1255</v>
      </c>
      <c r="D1044" s="219" t="s">
        <v>170</v>
      </c>
      <c r="E1044" s="220" t="s">
        <v>1256</v>
      </c>
      <c r="F1044" s="221" t="s">
        <v>1257</v>
      </c>
      <c r="G1044" s="222" t="s">
        <v>173</v>
      </c>
      <c r="H1044" s="223">
        <v>4.0759999999999996</v>
      </c>
      <c r="I1044" s="224"/>
      <c r="J1044" s="225">
        <f>ROUND(I1044*H1044,2)</f>
        <v>0</v>
      </c>
      <c r="K1044" s="221" t="s">
        <v>174</v>
      </c>
      <c r="L1044" s="45"/>
      <c r="M1044" s="226" t="s">
        <v>40</v>
      </c>
      <c r="N1044" s="227" t="s">
        <v>48</v>
      </c>
      <c r="O1044" s="85"/>
      <c r="P1044" s="228">
        <f>O1044*H1044</f>
        <v>0</v>
      </c>
      <c r="Q1044" s="228">
        <v>0.00023000000000000001</v>
      </c>
      <c r="R1044" s="228">
        <f>Q1044*H1044</f>
        <v>0.00093747999999999998</v>
      </c>
      <c r="S1044" s="228">
        <v>0</v>
      </c>
      <c r="T1044" s="229">
        <f>S1044*H1044</f>
        <v>0</v>
      </c>
      <c r="U1044" s="39"/>
      <c r="V1044" s="39"/>
      <c r="W1044" s="39"/>
      <c r="X1044" s="39"/>
      <c r="Y1044" s="39"/>
      <c r="Z1044" s="39"/>
      <c r="AA1044" s="39"/>
      <c r="AB1044" s="39"/>
      <c r="AC1044" s="39"/>
      <c r="AD1044" s="39"/>
      <c r="AE1044" s="39"/>
      <c r="AR1044" s="230" t="s">
        <v>301</v>
      </c>
      <c r="AT1044" s="230" t="s">
        <v>170</v>
      </c>
      <c r="AU1044" s="230" t="s">
        <v>87</v>
      </c>
      <c r="AY1044" s="18" t="s">
        <v>167</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301</v>
      </c>
      <c r="BM1044" s="230" t="s">
        <v>1258</v>
      </c>
    </row>
    <row r="1045" s="2" customFormat="1">
      <c r="A1045" s="39"/>
      <c r="B1045" s="40"/>
      <c r="C1045" s="41"/>
      <c r="D1045" s="232" t="s">
        <v>177</v>
      </c>
      <c r="E1045" s="41"/>
      <c r="F1045" s="233" t="s">
        <v>1259</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177</v>
      </c>
      <c r="AU1045" s="18" t="s">
        <v>87</v>
      </c>
    </row>
    <row r="1046" s="14" customFormat="1">
      <c r="A1046" s="14"/>
      <c r="B1046" s="247"/>
      <c r="C1046" s="248"/>
      <c r="D1046" s="232" t="s">
        <v>181</v>
      </c>
      <c r="E1046" s="249" t="s">
        <v>40</v>
      </c>
      <c r="F1046" s="250" t="s">
        <v>1244</v>
      </c>
      <c r="G1046" s="248"/>
      <c r="H1046" s="251">
        <v>4.0759999999999996</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181</v>
      </c>
      <c r="AU1046" s="257" t="s">
        <v>87</v>
      </c>
      <c r="AV1046" s="14" t="s">
        <v>87</v>
      </c>
      <c r="AW1046" s="14" t="s">
        <v>38</v>
      </c>
      <c r="AX1046" s="14" t="s">
        <v>77</v>
      </c>
      <c r="AY1046" s="257" t="s">
        <v>167</v>
      </c>
    </row>
    <row r="1047" s="15" customFormat="1">
      <c r="A1047" s="15"/>
      <c r="B1047" s="258"/>
      <c r="C1047" s="259"/>
      <c r="D1047" s="232" t="s">
        <v>181</v>
      </c>
      <c r="E1047" s="260" t="s">
        <v>40</v>
      </c>
      <c r="F1047" s="261" t="s">
        <v>184</v>
      </c>
      <c r="G1047" s="259"/>
      <c r="H1047" s="262">
        <v>4.0759999999999996</v>
      </c>
      <c r="I1047" s="263"/>
      <c r="J1047" s="259"/>
      <c r="K1047" s="259"/>
      <c r="L1047" s="264"/>
      <c r="M1047" s="265"/>
      <c r="N1047" s="266"/>
      <c r="O1047" s="266"/>
      <c r="P1047" s="266"/>
      <c r="Q1047" s="266"/>
      <c r="R1047" s="266"/>
      <c r="S1047" s="266"/>
      <c r="T1047" s="267"/>
      <c r="U1047" s="15"/>
      <c r="V1047" s="15"/>
      <c r="W1047" s="15"/>
      <c r="X1047" s="15"/>
      <c r="Y1047" s="15"/>
      <c r="Z1047" s="15"/>
      <c r="AA1047" s="15"/>
      <c r="AB1047" s="15"/>
      <c r="AC1047" s="15"/>
      <c r="AD1047" s="15"/>
      <c r="AE1047" s="15"/>
      <c r="AT1047" s="268" t="s">
        <v>181</v>
      </c>
      <c r="AU1047" s="268" t="s">
        <v>87</v>
      </c>
      <c r="AV1047" s="15" t="s">
        <v>175</v>
      </c>
      <c r="AW1047" s="15" t="s">
        <v>38</v>
      </c>
      <c r="AX1047" s="15" t="s">
        <v>85</v>
      </c>
      <c r="AY1047" s="268" t="s">
        <v>167</v>
      </c>
    </row>
    <row r="1048" s="2" customFormat="1" ht="24" customHeight="1">
      <c r="A1048" s="39"/>
      <c r="B1048" s="40"/>
      <c r="C1048" s="219" t="s">
        <v>1260</v>
      </c>
      <c r="D1048" s="219" t="s">
        <v>170</v>
      </c>
      <c r="E1048" s="220" t="s">
        <v>1261</v>
      </c>
      <c r="F1048" s="221" t="s">
        <v>1262</v>
      </c>
      <c r="G1048" s="222" t="s">
        <v>173</v>
      </c>
      <c r="H1048" s="223">
        <v>4.0759999999999996</v>
      </c>
      <c r="I1048" s="224"/>
      <c r="J1048" s="225">
        <f>ROUND(I1048*H1048,2)</f>
        <v>0</v>
      </c>
      <c r="K1048" s="221" t="s">
        <v>174</v>
      </c>
      <c r="L1048" s="45"/>
      <c r="M1048" s="226" t="s">
        <v>40</v>
      </c>
      <c r="N1048" s="227" t="s">
        <v>48</v>
      </c>
      <c r="O1048" s="85"/>
      <c r="P1048" s="228">
        <f>O1048*H1048</f>
        <v>0</v>
      </c>
      <c r="Q1048" s="228">
        <v>0.00010000000000000001</v>
      </c>
      <c r="R1048" s="228">
        <f>Q1048*H1048</f>
        <v>0.00040759999999999999</v>
      </c>
      <c r="S1048" s="228">
        <v>0</v>
      </c>
      <c r="T1048" s="229">
        <f>S1048*H1048</f>
        <v>0</v>
      </c>
      <c r="U1048" s="39"/>
      <c r="V1048" s="39"/>
      <c r="W1048" s="39"/>
      <c r="X1048" s="39"/>
      <c r="Y1048" s="39"/>
      <c r="Z1048" s="39"/>
      <c r="AA1048" s="39"/>
      <c r="AB1048" s="39"/>
      <c r="AC1048" s="39"/>
      <c r="AD1048" s="39"/>
      <c r="AE1048" s="39"/>
      <c r="AR1048" s="230" t="s">
        <v>301</v>
      </c>
      <c r="AT1048" s="230" t="s">
        <v>170</v>
      </c>
      <c r="AU1048" s="230" t="s">
        <v>87</v>
      </c>
      <c r="AY1048" s="18" t="s">
        <v>167</v>
      </c>
      <c r="BE1048" s="231">
        <f>IF(N1048="základní",J1048,0)</f>
        <v>0</v>
      </c>
      <c r="BF1048" s="231">
        <f>IF(N1048="snížená",J1048,0)</f>
        <v>0</v>
      </c>
      <c r="BG1048" s="231">
        <f>IF(N1048="zákl. přenesená",J1048,0)</f>
        <v>0</v>
      </c>
      <c r="BH1048" s="231">
        <f>IF(N1048="sníž. přenesená",J1048,0)</f>
        <v>0</v>
      </c>
      <c r="BI1048" s="231">
        <f>IF(N1048="nulová",J1048,0)</f>
        <v>0</v>
      </c>
      <c r="BJ1048" s="18" t="s">
        <v>85</v>
      </c>
      <c r="BK1048" s="231">
        <f>ROUND(I1048*H1048,2)</f>
        <v>0</v>
      </c>
      <c r="BL1048" s="18" t="s">
        <v>301</v>
      </c>
      <c r="BM1048" s="230" t="s">
        <v>1263</v>
      </c>
    </row>
    <row r="1049" s="2" customFormat="1">
      <c r="A1049" s="39"/>
      <c r="B1049" s="40"/>
      <c r="C1049" s="41"/>
      <c r="D1049" s="232" t="s">
        <v>177</v>
      </c>
      <c r="E1049" s="41"/>
      <c r="F1049" s="233" t="s">
        <v>1264</v>
      </c>
      <c r="G1049" s="41"/>
      <c r="H1049" s="41"/>
      <c r="I1049" s="137"/>
      <c r="J1049" s="41"/>
      <c r="K1049" s="41"/>
      <c r="L1049" s="45"/>
      <c r="M1049" s="234"/>
      <c r="N1049" s="235"/>
      <c r="O1049" s="85"/>
      <c r="P1049" s="85"/>
      <c r="Q1049" s="85"/>
      <c r="R1049" s="85"/>
      <c r="S1049" s="85"/>
      <c r="T1049" s="86"/>
      <c r="U1049" s="39"/>
      <c r="V1049" s="39"/>
      <c r="W1049" s="39"/>
      <c r="X1049" s="39"/>
      <c r="Y1049" s="39"/>
      <c r="Z1049" s="39"/>
      <c r="AA1049" s="39"/>
      <c r="AB1049" s="39"/>
      <c r="AC1049" s="39"/>
      <c r="AD1049" s="39"/>
      <c r="AE1049" s="39"/>
      <c r="AT1049" s="18" t="s">
        <v>177</v>
      </c>
      <c r="AU1049" s="18" t="s">
        <v>87</v>
      </c>
    </row>
    <row r="1050" s="14" customFormat="1">
      <c r="A1050" s="14"/>
      <c r="B1050" s="247"/>
      <c r="C1050" s="248"/>
      <c r="D1050" s="232" t="s">
        <v>181</v>
      </c>
      <c r="E1050" s="249" t="s">
        <v>40</v>
      </c>
      <c r="F1050" s="250" t="s">
        <v>1244</v>
      </c>
      <c r="G1050" s="248"/>
      <c r="H1050" s="251">
        <v>4.0759999999999996</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181</v>
      </c>
      <c r="AU1050" s="257" t="s">
        <v>87</v>
      </c>
      <c r="AV1050" s="14" t="s">
        <v>87</v>
      </c>
      <c r="AW1050" s="14" t="s">
        <v>38</v>
      </c>
      <c r="AX1050" s="14" t="s">
        <v>77</v>
      </c>
      <c r="AY1050" s="257" t="s">
        <v>167</v>
      </c>
    </row>
    <row r="1051" s="15" customFormat="1">
      <c r="A1051" s="15"/>
      <c r="B1051" s="258"/>
      <c r="C1051" s="259"/>
      <c r="D1051" s="232" t="s">
        <v>181</v>
      </c>
      <c r="E1051" s="260" t="s">
        <v>40</v>
      </c>
      <c r="F1051" s="261" t="s">
        <v>184</v>
      </c>
      <c r="G1051" s="259"/>
      <c r="H1051" s="262">
        <v>4.0759999999999996</v>
      </c>
      <c r="I1051" s="263"/>
      <c r="J1051" s="259"/>
      <c r="K1051" s="259"/>
      <c r="L1051" s="264"/>
      <c r="M1051" s="265"/>
      <c r="N1051" s="266"/>
      <c r="O1051" s="266"/>
      <c r="P1051" s="266"/>
      <c r="Q1051" s="266"/>
      <c r="R1051" s="266"/>
      <c r="S1051" s="266"/>
      <c r="T1051" s="267"/>
      <c r="U1051" s="15"/>
      <c r="V1051" s="15"/>
      <c r="W1051" s="15"/>
      <c r="X1051" s="15"/>
      <c r="Y1051" s="15"/>
      <c r="Z1051" s="15"/>
      <c r="AA1051" s="15"/>
      <c r="AB1051" s="15"/>
      <c r="AC1051" s="15"/>
      <c r="AD1051" s="15"/>
      <c r="AE1051" s="15"/>
      <c r="AT1051" s="268" t="s">
        <v>181</v>
      </c>
      <c r="AU1051" s="268" t="s">
        <v>87</v>
      </c>
      <c r="AV1051" s="15" t="s">
        <v>175</v>
      </c>
      <c r="AW1051" s="15" t="s">
        <v>38</v>
      </c>
      <c r="AX1051" s="15" t="s">
        <v>85</v>
      </c>
      <c r="AY1051" s="268" t="s">
        <v>167</v>
      </c>
    </row>
    <row r="1052" s="12" customFormat="1" ht="22.8" customHeight="1">
      <c r="A1052" s="12"/>
      <c r="B1052" s="203"/>
      <c r="C1052" s="204"/>
      <c r="D1052" s="205" t="s">
        <v>76</v>
      </c>
      <c r="E1052" s="217" t="s">
        <v>1265</v>
      </c>
      <c r="F1052" s="217" t="s">
        <v>1266</v>
      </c>
      <c r="G1052" s="204"/>
      <c r="H1052" s="204"/>
      <c r="I1052" s="207"/>
      <c r="J1052" s="218">
        <f>BK1052</f>
        <v>0</v>
      </c>
      <c r="K1052" s="204"/>
      <c r="L1052" s="209"/>
      <c r="M1052" s="210"/>
      <c r="N1052" s="211"/>
      <c r="O1052" s="211"/>
      <c r="P1052" s="212">
        <f>SUM(P1053:P1194)</f>
        <v>0</v>
      </c>
      <c r="Q1052" s="211"/>
      <c r="R1052" s="212">
        <f>SUM(R1053:R1194)</f>
        <v>0.15877911999999997</v>
      </c>
      <c r="S1052" s="211"/>
      <c r="T1052" s="213">
        <f>SUM(T1053:T1194)</f>
        <v>0.057287020000000008</v>
      </c>
      <c r="U1052" s="12"/>
      <c r="V1052" s="12"/>
      <c r="W1052" s="12"/>
      <c r="X1052" s="12"/>
      <c r="Y1052" s="12"/>
      <c r="Z1052" s="12"/>
      <c r="AA1052" s="12"/>
      <c r="AB1052" s="12"/>
      <c r="AC1052" s="12"/>
      <c r="AD1052" s="12"/>
      <c r="AE1052" s="12"/>
      <c r="AR1052" s="214" t="s">
        <v>87</v>
      </c>
      <c r="AT1052" s="215" t="s">
        <v>76</v>
      </c>
      <c r="AU1052" s="215" t="s">
        <v>85</v>
      </c>
      <c r="AY1052" s="214" t="s">
        <v>167</v>
      </c>
      <c r="BK1052" s="216">
        <f>SUM(BK1053:BK1194)</f>
        <v>0</v>
      </c>
    </row>
    <row r="1053" s="2" customFormat="1" ht="24" customHeight="1">
      <c r="A1053" s="39"/>
      <c r="B1053" s="40"/>
      <c r="C1053" s="219" t="s">
        <v>1267</v>
      </c>
      <c r="D1053" s="219" t="s">
        <v>170</v>
      </c>
      <c r="E1053" s="220" t="s">
        <v>1268</v>
      </c>
      <c r="F1053" s="221" t="s">
        <v>1269</v>
      </c>
      <c r="G1053" s="222" t="s">
        <v>173</v>
      </c>
      <c r="H1053" s="223">
        <v>124.53700000000001</v>
      </c>
      <c r="I1053" s="224"/>
      <c r="J1053" s="225">
        <f>ROUND(I1053*H1053,2)</f>
        <v>0</v>
      </c>
      <c r="K1053" s="221" t="s">
        <v>174</v>
      </c>
      <c r="L1053" s="45"/>
      <c r="M1053" s="226" t="s">
        <v>40</v>
      </c>
      <c r="N1053" s="227" t="s">
        <v>48</v>
      </c>
      <c r="O1053" s="85"/>
      <c r="P1053" s="228">
        <f>O1053*H1053</f>
        <v>0</v>
      </c>
      <c r="Q1053" s="228">
        <v>0</v>
      </c>
      <c r="R1053" s="228">
        <f>Q1053*H1053</f>
        <v>0</v>
      </c>
      <c r="S1053" s="228">
        <v>0.00014999999999999999</v>
      </c>
      <c r="T1053" s="229">
        <f>S1053*H1053</f>
        <v>0.018680550000000001</v>
      </c>
      <c r="U1053" s="39"/>
      <c r="V1053" s="39"/>
      <c r="W1053" s="39"/>
      <c r="X1053" s="39"/>
      <c r="Y1053" s="39"/>
      <c r="Z1053" s="39"/>
      <c r="AA1053" s="39"/>
      <c r="AB1053" s="39"/>
      <c r="AC1053" s="39"/>
      <c r="AD1053" s="39"/>
      <c r="AE1053" s="39"/>
      <c r="AR1053" s="230" t="s">
        <v>301</v>
      </c>
      <c r="AT1053" s="230" t="s">
        <v>170</v>
      </c>
      <c r="AU1053" s="230" t="s">
        <v>87</v>
      </c>
      <c r="AY1053" s="18" t="s">
        <v>167</v>
      </c>
      <c r="BE1053" s="231">
        <f>IF(N1053="základní",J1053,0)</f>
        <v>0</v>
      </c>
      <c r="BF1053" s="231">
        <f>IF(N1053="snížená",J1053,0)</f>
        <v>0</v>
      </c>
      <c r="BG1053" s="231">
        <f>IF(N1053="zákl. přenesená",J1053,0)</f>
        <v>0</v>
      </c>
      <c r="BH1053" s="231">
        <f>IF(N1053="sníž. přenesená",J1053,0)</f>
        <v>0</v>
      </c>
      <c r="BI1053" s="231">
        <f>IF(N1053="nulová",J1053,0)</f>
        <v>0</v>
      </c>
      <c r="BJ1053" s="18" t="s">
        <v>85</v>
      </c>
      <c r="BK1053" s="231">
        <f>ROUND(I1053*H1053,2)</f>
        <v>0</v>
      </c>
      <c r="BL1053" s="18" t="s">
        <v>301</v>
      </c>
      <c r="BM1053" s="230" t="s">
        <v>1270</v>
      </c>
    </row>
    <row r="1054" s="2" customFormat="1">
      <c r="A1054" s="39"/>
      <c r="B1054" s="40"/>
      <c r="C1054" s="41"/>
      <c r="D1054" s="232" t="s">
        <v>177</v>
      </c>
      <c r="E1054" s="41"/>
      <c r="F1054" s="233" t="s">
        <v>1271</v>
      </c>
      <c r="G1054" s="41"/>
      <c r="H1054" s="41"/>
      <c r="I1054" s="137"/>
      <c r="J1054" s="41"/>
      <c r="K1054" s="41"/>
      <c r="L1054" s="45"/>
      <c r="M1054" s="234"/>
      <c r="N1054" s="235"/>
      <c r="O1054" s="85"/>
      <c r="P1054" s="85"/>
      <c r="Q1054" s="85"/>
      <c r="R1054" s="85"/>
      <c r="S1054" s="85"/>
      <c r="T1054" s="86"/>
      <c r="U1054" s="39"/>
      <c r="V1054" s="39"/>
      <c r="W1054" s="39"/>
      <c r="X1054" s="39"/>
      <c r="Y1054" s="39"/>
      <c r="Z1054" s="39"/>
      <c r="AA1054" s="39"/>
      <c r="AB1054" s="39"/>
      <c r="AC1054" s="39"/>
      <c r="AD1054" s="39"/>
      <c r="AE1054" s="39"/>
      <c r="AT1054" s="18" t="s">
        <v>177</v>
      </c>
      <c r="AU1054" s="18" t="s">
        <v>87</v>
      </c>
    </row>
    <row r="1055" s="13" customFormat="1">
      <c r="A1055" s="13"/>
      <c r="B1055" s="237"/>
      <c r="C1055" s="238"/>
      <c r="D1055" s="232" t="s">
        <v>181</v>
      </c>
      <c r="E1055" s="239" t="s">
        <v>40</v>
      </c>
      <c r="F1055" s="240" t="s">
        <v>1272</v>
      </c>
      <c r="G1055" s="238"/>
      <c r="H1055" s="239" t="s">
        <v>40</v>
      </c>
      <c r="I1055" s="241"/>
      <c r="J1055" s="238"/>
      <c r="K1055" s="238"/>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181</v>
      </c>
      <c r="AU1055" s="246" t="s">
        <v>87</v>
      </c>
      <c r="AV1055" s="13" t="s">
        <v>85</v>
      </c>
      <c r="AW1055" s="13" t="s">
        <v>38</v>
      </c>
      <c r="AX1055" s="13" t="s">
        <v>77</v>
      </c>
      <c r="AY1055" s="246" t="s">
        <v>167</v>
      </c>
    </row>
    <row r="1056" s="13" customFormat="1">
      <c r="A1056" s="13"/>
      <c r="B1056" s="237"/>
      <c r="C1056" s="238"/>
      <c r="D1056" s="232" t="s">
        <v>181</v>
      </c>
      <c r="E1056" s="239" t="s">
        <v>40</v>
      </c>
      <c r="F1056" s="240" t="s">
        <v>203</v>
      </c>
      <c r="G1056" s="238"/>
      <c r="H1056" s="239" t="s">
        <v>40</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181</v>
      </c>
      <c r="AU1056" s="246" t="s">
        <v>87</v>
      </c>
      <c r="AV1056" s="13" t="s">
        <v>85</v>
      </c>
      <c r="AW1056" s="13" t="s">
        <v>38</v>
      </c>
      <c r="AX1056" s="13" t="s">
        <v>77</v>
      </c>
      <c r="AY1056" s="246" t="s">
        <v>167</v>
      </c>
    </row>
    <row r="1057" s="14" customFormat="1">
      <c r="A1057" s="14"/>
      <c r="B1057" s="247"/>
      <c r="C1057" s="248"/>
      <c r="D1057" s="232" t="s">
        <v>181</v>
      </c>
      <c r="E1057" s="249" t="s">
        <v>40</v>
      </c>
      <c r="F1057" s="250" t="s">
        <v>373</v>
      </c>
      <c r="G1057" s="248"/>
      <c r="H1057" s="251">
        <v>2.403</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181</v>
      </c>
      <c r="AU1057" s="257" t="s">
        <v>87</v>
      </c>
      <c r="AV1057" s="14" t="s">
        <v>87</v>
      </c>
      <c r="AW1057" s="14" t="s">
        <v>38</v>
      </c>
      <c r="AX1057" s="14" t="s">
        <v>77</v>
      </c>
      <c r="AY1057" s="257" t="s">
        <v>167</v>
      </c>
    </row>
    <row r="1058" s="14" customFormat="1">
      <c r="A1058" s="14"/>
      <c r="B1058" s="247"/>
      <c r="C1058" s="248"/>
      <c r="D1058" s="232" t="s">
        <v>181</v>
      </c>
      <c r="E1058" s="249" t="s">
        <v>40</v>
      </c>
      <c r="F1058" s="250" t="s">
        <v>205</v>
      </c>
      <c r="G1058" s="248"/>
      <c r="H1058" s="251">
        <v>0.40000000000000002</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181</v>
      </c>
      <c r="AU1058" s="257" t="s">
        <v>87</v>
      </c>
      <c r="AV1058" s="14" t="s">
        <v>87</v>
      </c>
      <c r="AW1058" s="14" t="s">
        <v>38</v>
      </c>
      <c r="AX1058" s="14" t="s">
        <v>77</v>
      </c>
      <c r="AY1058" s="257" t="s">
        <v>167</v>
      </c>
    </row>
    <row r="1059" s="13" customFormat="1">
      <c r="A1059" s="13"/>
      <c r="B1059" s="237"/>
      <c r="C1059" s="238"/>
      <c r="D1059" s="232" t="s">
        <v>181</v>
      </c>
      <c r="E1059" s="239" t="s">
        <v>40</v>
      </c>
      <c r="F1059" s="240" t="s">
        <v>206</v>
      </c>
      <c r="G1059" s="238"/>
      <c r="H1059" s="239" t="s">
        <v>40</v>
      </c>
      <c r="I1059" s="241"/>
      <c r="J1059" s="238"/>
      <c r="K1059" s="238"/>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181</v>
      </c>
      <c r="AU1059" s="246" t="s">
        <v>87</v>
      </c>
      <c r="AV1059" s="13" t="s">
        <v>85</v>
      </c>
      <c r="AW1059" s="13" t="s">
        <v>38</v>
      </c>
      <c r="AX1059" s="13" t="s">
        <v>77</v>
      </c>
      <c r="AY1059" s="246" t="s">
        <v>167</v>
      </c>
    </row>
    <row r="1060" s="14" customFormat="1">
      <c r="A1060" s="14"/>
      <c r="B1060" s="247"/>
      <c r="C1060" s="248"/>
      <c r="D1060" s="232" t="s">
        <v>181</v>
      </c>
      <c r="E1060" s="249" t="s">
        <v>40</v>
      </c>
      <c r="F1060" s="250" t="s">
        <v>374</v>
      </c>
      <c r="G1060" s="248"/>
      <c r="H1060" s="251">
        <v>2.2480000000000002</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181</v>
      </c>
      <c r="AU1060" s="257" t="s">
        <v>87</v>
      </c>
      <c r="AV1060" s="14" t="s">
        <v>87</v>
      </c>
      <c r="AW1060" s="14" t="s">
        <v>38</v>
      </c>
      <c r="AX1060" s="14" t="s">
        <v>77</v>
      </c>
      <c r="AY1060" s="257" t="s">
        <v>167</v>
      </c>
    </row>
    <row r="1061" s="13" customFormat="1">
      <c r="A1061" s="13"/>
      <c r="B1061" s="237"/>
      <c r="C1061" s="238"/>
      <c r="D1061" s="232" t="s">
        <v>181</v>
      </c>
      <c r="E1061" s="239" t="s">
        <v>40</v>
      </c>
      <c r="F1061" s="240" t="s">
        <v>208</v>
      </c>
      <c r="G1061" s="238"/>
      <c r="H1061" s="239" t="s">
        <v>40</v>
      </c>
      <c r="I1061" s="241"/>
      <c r="J1061" s="238"/>
      <c r="K1061" s="238"/>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181</v>
      </c>
      <c r="AU1061" s="246" t="s">
        <v>87</v>
      </c>
      <c r="AV1061" s="13" t="s">
        <v>85</v>
      </c>
      <c r="AW1061" s="13" t="s">
        <v>38</v>
      </c>
      <c r="AX1061" s="13" t="s">
        <v>77</v>
      </c>
      <c r="AY1061" s="246" t="s">
        <v>167</v>
      </c>
    </row>
    <row r="1062" s="14" customFormat="1">
      <c r="A1062" s="14"/>
      <c r="B1062" s="247"/>
      <c r="C1062" s="248"/>
      <c r="D1062" s="232" t="s">
        <v>181</v>
      </c>
      <c r="E1062" s="249" t="s">
        <v>40</v>
      </c>
      <c r="F1062" s="250" t="s">
        <v>375</v>
      </c>
      <c r="G1062" s="248"/>
      <c r="H1062" s="251">
        <v>14.965</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181</v>
      </c>
      <c r="AU1062" s="257" t="s">
        <v>87</v>
      </c>
      <c r="AV1062" s="14" t="s">
        <v>87</v>
      </c>
      <c r="AW1062" s="14" t="s">
        <v>38</v>
      </c>
      <c r="AX1062" s="14" t="s">
        <v>77</v>
      </c>
      <c r="AY1062" s="257" t="s">
        <v>167</v>
      </c>
    </row>
    <row r="1063" s="13" customFormat="1">
      <c r="A1063" s="13"/>
      <c r="B1063" s="237"/>
      <c r="C1063" s="238"/>
      <c r="D1063" s="232" t="s">
        <v>181</v>
      </c>
      <c r="E1063" s="239" t="s">
        <v>40</v>
      </c>
      <c r="F1063" s="240" t="s">
        <v>210</v>
      </c>
      <c r="G1063" s="238"/>
      <c r="H1063" s="239" t="s">
        <v>40</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181</v>
      </c>
      <c r="AU1063" s="246" t="s">
        <v>87</v>
      </c>
      <c r="AV1063" s="13" t="s">
        <v>85</v>
      </c>
      <c r="AW1063" s="13" t="s">
        <v>38</v>
      </c>
      <c r="AX1063" s="13" t="s">
        <v>77</v>
      </c>
      <c r="AY1063" s="246" t="s">
        <v>167</v>
      </c>
    </row>
    <row r="1064" s="14" customFormat="1">
      <c r="A1064" s="14"/>
      <c r="B1064" s="247"/>
      <c r="C1064" s="248"/>
      <c r="D1064" s="232" t="s">
        <v>181</v>
      </c>
      <c r="E1064" s="249" t="s">
        <v>40</v>
      </c>
      <c r="F1064" s="250" t="s">
        <v>376</v>
      </c>
      <c r="G1064" s="248"/>
      <c r="H1064" s="251">
        <v>8.3789999999999996</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181</v>
      </c>
      <c r="AU1064" s="257" t="s">
        <v>87</v>
      </c>
      <c r="AV1064" s="14" t="s">
        <v>87</v>
      </c>
      <c r="AW1064" s="14" t="s">
        <v>38</v>
      </c>
      <c r="AX1064" s="14" t="s">
        <v>77</v>
      </c>
      <c r="AY1064" s="257" t="s">
        <v>167</v>
      </c>
    </row>
    <row r="1065" s="13" customFormat="1">
      <c r="A1065" s="13"/>
      <c r="B1065" s="237"/>
      <c r="C1065" s="238"/>
      <c r="D1065" s="232" t="s">
        <v>181</v>
      </c>
      <c r="E1065" s="239" t="s">
        <v>40</v>
      </c>
      <c r="F1065" s="240" t="s">
        <v>1273</v>
      </c>
      <c r="G1065" s="238"/>
      <c r="H1065" s="239" t="s">
        <v>40</v>
      </c>
      <c r="I1065" s="241"/>
      <c r="J1065" s="238"/>
      <c r="K1065" s="238"/>
      <c r="L1065" s="242"/>
      <c r="M1065" s="243"/>
      <c r="N1065" s="244"/>
      <c r="O1065" s="244"/>
      <c r="P1065" s="244"/>
      <c r="Q1065" s="244"/>
      <c r="R1065" s="244"/>
      <c r="S1065" s="244"/>
      <c r="T1065" s="245"/>
      <c r="U1065" s="13"/>
      <c r="V1065" s="13"/>
      <c r="W1065" s="13"/>
      <c r="X1065" s="13"/>
      <c r="Y1065" s="13"/>
      <c r="Z1065" s="13"/>
      <c r="AA1065" s="13"/>
      <c r="AB1065" s="13"/>
      <c r="AC1065" s="13"/>
      <c r="AD1065" s="13"/>
      <c r="AE1065" s="13"/>
      <c r="AT1065" s="246" t="s">
        <v>181</v>
      </c>
      <c r="AU1065" s="246" t="s">
        <v>87</v>
      </c>
      <c r="AV1065" s="13" t="s">
        <v>85</v>
      </c>
      <c r="AW1065" s="13" t="s">
        <v>38</v>
      </c>
      <c r="AX1065" s="13" t="s">
        <v>77</v>
      </c>
      <c r="AY1065" s="246" t="s">
        <v>167</v>
      </c>
    </row>
    <row r="1066" s="13" customFormat="1">
      <c r="A1066" s="13"/>
      <c r="B1066" s="237"/>
      <c r="C1066" s="238"/>
      <c r="D1066" s="232" t="s">
        <v>181</v>
      </c>
      <c r="E1066" s="239" t="s">
        <v>40</v>
      </c>
      <c r="F1066" s="240" t="s">
        <v>203</v>
      </c>
      <c r="G1066" s="238"/>
      <c r="H1066" s="239" t="s">
        <v>40</v>
      </c>
      <c r="I1066" s="241"/>
      <c r="J1066" s="238"/>
      <c r="K1066" s="238"/>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181</v>
      </c>
      <c r="AU1066" s="246" t="s">
        <v>87</v>
      </c>
      <c r="AV1066" s="13" t="s">
        <v>85</v>
      </c>
      <c r="AW1066" s="13" t="s">
        <v>38</v>
      </c>
      <c r="AX1066" s="13" t="s">
        <v>77</v>
      </c>
      <c r="AY1066" s="246" t="s">
        <v>167</v>
      </c>
    </row>
    <row r="1067" s="14" customFormat="1">
      <c r="A1067" s="14"/>
      <c r="B1067" s="247"/>
      <c r="C1067" s="248"/>
      <c r="D1067" s="232" t="s">
        <v>181</v>
      </c>
      <c r="E1067" s="249" t="s">
        <v>40</v>
      </c>
      <c r="F1067" s="250" t="s">
        <v>382</v>
      </c>
      <c r="G1067" s="248"/>
      <c r="H1067" s="251">
        <v>18.550000000000001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181</v>
      </c>
      <c r="AU1067" s="257" t="s">
        <v>87</v>
      </c>
      <c r="AV1067" s="14" t="s">
        <v>87</v>
      </c>
      <c r="AW1067" s="14" t="s">
        <v>38</v>
      </c>
      <c r="AX1067" s="14" t="s">
        <v>77</v>
      </c>
      <c r="AY1067" s="257" t="s">
        <v>167</v>
      </c>
    </row>
    <row r="1068" s="14" customFormat="1">
      <c r="A1068" s="14"/>
      <c r="B1068" s="247"/>
      <c r="C1068" s="248"/>
      <c r="D1068" s="232" t="s">
        <v>181</v>
      </c>
      <c r="E1068" s="249" t="s">
        <v>40</v>
      </c>
      <c r="F1068" s="250" t="s">
        <v>235</v>
      </c>
      <c r="G1068" s="248"/>
      <c r="H1068" s="251">
        <v>-4.7279999999999998</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181</v>
      </c>
      <c r="AU1068" s="257" t="s">
        <v>87</v>
      </c>
      <c r="AV1068" s="14" t="s">
        <v>87</v>
      </c>
      <c r="AW1068" s="14" t="s">
        <v>38</v>
      </c>
      <c r="AX1068" s="14" t="s">
        <v>77</v>
      </c>
      <c r="AY1068" s="257" t="s">
        <v>167</v>
      </c>
    </row>
    <row r="1069" s="14" customFormat="1">
      <c r="A1069" s="14"/>
      <c r="B1069" s="247"/>
      <c r="C1069" s="248"/>
      <c r="D1069" s="232" t="s">
        <v>181</v>
      </c>
      <c r="E1069" s="249" t="s">
        <v>40</v>
      </c>
      <c r="F1069" s="250" t="s">
        <v>236</v>
      </c>
      <c r="G1069" s="248"/>
      <c r="H1069" s="251">
        <v>-1.1819999999999999</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181</v>
      </c>
      <c r="AU1069" s="257" t="s">
        <v>87</v>
      </c>
      <c r="AV1069" s="14" t="s">
        <v>87</v>
      </c>
      <c r="AW1069" s="14" t="s">
        <v>38</v>
      </c>
      <c r="AX1069" s="14" t="s">
        <v>77</v>
      </c>
      <c r="AY1069" s="257" t="s">
        <v>167</v>
      </c>
    </row>
    <row r="1070" s="13" customFormat="1">
      <c r="A1070" s="13"/>
      <c r="B1070" s="237"/>
      <c r="C1070" s="238"/>
      <c r="D1070" s="232" t="s">
        <v>181</v>
      </c>
      <c r="E1070" s="239" t="s">
        <v>40</v>
      </c>
      <c r="F1070" s="240" t="s">
        <v>206</v>
      </c>
      <c r="G1070" s="238"/>
      <c r="H1070" s="239" t="s">
        <v>40</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181</v>
      </c>
      <c r="AU1070" s="246" t="s">
        <v>87</v>
      </c>
      <c r="AV1070" s="13" t="s">
        <v>85</v>
      </c>
      <c r="AW1070" s="13" t="s">
        <v>38</v>
      </c>
      <c r="AX1070" s="13" t="s">
        <v>77</v>
      </c>
      <c r="AY1070" s="246" t="s">
        <v>167</v>
      </c>
    </row>
    <row r="1071" s="14" customFormat="1">
      <c r="A1071" s="14"/>
      <c r="B1071" s="247"/>
      <c r="C1071" s="248"/>
      <c r="D1071" s="232" t="s">
        <v>181</v>
      </c>
      <c r="E1071" s="249" t="s">
        <v>40</v>
      </c>
      <c r="F1071" s="250" t="s">
        <v>383</v>
      </c>
      <c r="G1071" s="248"/>
      <c r="H1071" s="251">
        <v>15.9</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181</v>
      </c>
      <c r="AU1071" s="257" t="s">
        <v>87</v>
      </c>
      <c r="AV1071" s="14" t="s">
        <v>87</v>
      </c>
      <c r="AW1071" s="14" t="s">
        <v>38</v>
      </c>
      <c r="AX1071" s="14" t="s">
        <v>77</v>
      </c>
      <c r="AY1071" s="257" t="s">
        <v>167</v>
      </c>
    </row>
    <row r="1072" s="14" customFormat="1">
      <c r="A1072" s="14"/>
      <c r="B1072" s="247"/>
      <c r="C1072" s="248"/>
      <c r="D1072" s="232" t="s">
        <v>181</v>
      </c>
      <c r="E1072" s="249" t="s">
        <v>40</v>
      </c>
      <c r="F1072" s="250" t="s">
        <v>236</v>
      </c>
      <c r="G1072" s="248"/>
      <c r="H1072" s="251">
        <v>-1.1819999999999999</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181</v>
      </c>
      <c r="AU1072" s="257" t="s">
        <v>87</v>
      </c>
      <c r="AV1072" s="14" t="s">
        <v>87</v>
      </c>
      <c r="AW1072" s="14" t="s">
        <v>38</v>
      </c>
      <c r="AX1072" s="14" t="s">
        <v>77</v>
      </c>
      <c r="AY1072" s="257" t="s">
        <v>167</v>
      </c>
    </row>
    <row r="1073" s="13" customFormat="1">
      <c r="A1073" s="13"/>
      <c r="B1073" s="237"/>
      <c r="C1073" s="238"/>
      <c r="D1073" s="232" t="s">
        <v>181</v>
      </c>
      <c r="E1073" s="239" t="s">
        <v>40</v>
      </c>
      <c r="F1073" s="240" t="s">
        <v>208</v>
      </c>
      <c r="G1073" s="238"/>
      <c r="H1073" s="239" t="s">
        <v>40</v>
      </c>
      <c r="I1073" s="241"/>
      <c r="J1073" s="238"/>
      <c r="K1073" s="238"/>
      <c r="L1073" s="242"/>
      <c r="M1073" s="243"/>
      <c r="N1073" s="244"/>
      <c r="O1073" s="244"/>
      <c r="P1073" s="244"/>
      <c r="Q1073" s="244"/>
      <c r="R1073" s="244"/>
      <c r="S1073" s="244"/>
      <c r="T1073" s="245"/>
      <c r="U1073" s="13"/>
      <c r="V1073" s="13"/>
      <c r="W1073" s="13"/>
      <c r="X1073" s="13"/>
      <c r="Y1073" s="13"/>
      <c r="Z1073" s="13"/>
      <c r="AA1073" s="13"/>
      <c r="AB1073" s="13"/>
      <c r="AC1073" s="13"/>
      <c r="AD1073" s="13"/>
      <c r="AE1073" s="13"/>
      <c r="AT1073" s="246" t="s">
        <v>181</v>
      </c>
      <c r="AU1073" s="246" t="s">
        <v>87</v>
      </c>
      <c r="AV1073" s="13" t="s">
        <v>85</v>
      </c>
      <c r="AW1073" s="13" t="s">
        <v>38</v>
      </c>
      <c r="AX1073" s="13" t="s">
        <v>77</v>
      </c>
      <c r="AY1073" s="246" t="s">
        <v>167</v>
      </c>
    </row>
    <row r="1074" s="14" customFormat="1">
      <c r="A1074" s="14"/>
      <c r="B1074" s="247"/>
      <c r="C1074" s="248"/>
      <c r="D1074" s="232" t="s">
        <v>181</v>
      </c>
      <c r="E1074" s="249" t="s">
        <v>40</v>
      </c>
      <c r="F1074" s="250" t="s">
        <v>384</v>
      </c>
      <c r="G1074" s="248"/>
      <c r="H1074" s="251">
        <v>41.463000000000001</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181</v>
      </c>
      <c r="AU1074" s="257" t="s">
        <v>87</v>
      </c>
      <c r="AV1074" s="14" t="s">
        <v>87</v>
      </c>
      <c r="AW1074" s="14" t="s">
        <v>38</v>
      </c>
      <c r="AX1074" s="14" t="s">
        <v>77</v>
      </c>
      <c r="AY1074" s="257" t="s">
        <v>167</v>
      </c>
    </row>
    <row r="1075" s="14" customFormat="1">
      <c r="A1075" s="14"/>
      <c r="B1075" s="247"/>
      <c r="C1075" s="248"/>
      <c r="D1075" s="232" t="s">
        <v>181</v>
      </c>
      <c r="E1075" s="249" t="s">
        <v>40</v>
      </c>
      <c r="F1075" s="250" t="s">
        <v>239</v>
      </c>
      <c r="G1075" s="248"/>
      <c r="H1075" s="251">
        <v>-1.5760000000000001</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181</v>
      </c>
      <c r="AU1075" s="257" t="s">
        <v>87</v>
      </c>
      <c r="AV1075" s="14" t="s">
        <v>87</v>
      </c>
      <c r="AW1075" s="14" t="s">
        <v>38</v>
      </c>
      <c r="AX1075" s="14" t="s">
        <v>77</v>
      </c>
      <c r="AY1075" s="257" t="s">
        <v>167</v>
      </c>
    </row>
    <row r="1076" s="14" customFormat="1">
      <c r="A1076" s="14"/>
      <c r="B1076" s="247"/>
      <c r="C1076" s="248"/>
      <c r="D1076" s="232" t="s">
        <v>181</v>
      </c>
      <c r="E1076" s="249" t="s">
        <v>40</v>
      </c>
      <c r="F1076" s="250" t="s">
        <v>240</v>
      </c>
      <c r="G1076" s="248"/>
      <c r="H1076" s="251">
        <v>-2.093</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181</v>
      </c>
      <c r="AU1076" s="257" t="s">
        <v>87</v>
      </c>
      <c r="AV1076" s="14" t="s">
        <v>87</v>
      </c>
      <c r="AW1076" s="14" t="s">
        <v>38</v>
      </c>
      <c r="AX1076" s="14" t="s">
        <v>77</v>
      </c>
      <c r="AY1076" s="257" t="s">
        <v>167</v>
      </c>
    </row>
    <row r="1077" s="14" customFormat="1">
      <c r="A1077" s="14"/>
      <c r="B1077" s="247"/>
      <c r="C1077" s="248"/>
      <c r="D1077" s="232" t="s">
        <v>181</v>
      </c>
      <c r="E1077" s="249" t="s">
        <v>40</v>
      </c>
      <c r="F1077" s="250" t="s">
        <v>241</v>
      </c>
      <c r="G1077" s="248"/>
      <c r="H1077" s="251">
        <v>1.74</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181</v>
      </c>
      <c r="AU1077" s="257" t="s">
        <v>87</v>
      </c>
      <c r="AV1077" s="14" t="s">
        <v>87</v>
      </c>
      <c r="AW1077" s="14" t="s">
        <v>38</v>
      </c>
      <c r="AX1077" s="14" t="s">
        <v>77</v>
      </c>
      <c r="AY1077" s="257" t="s">
        <v>167</v>
      </c>
    </row>
    <row r="1078" s="13" customFormat="1">
      <c r="A1078" s="13"/>
      <c r="B1078" s="237"/>
      <c r="C1078" s="238"/>
      <c r="D1078" s="232" t="s">
        <v>181</v>
      </c>
      <c r="E1078" s="239" t="s">
        <v>40</v>
      </c>
      <c r="F1078" s="240" t="s">
        <v>210</v>
      </c>
      <c r="G1078" s="238"/>
      <c r="H1078" s="239" t="s">
        <v>40</v>
      </c>
      <c r="I1078" s="241"/>
      <c r="J1078" s="238"/>
      <c r="K1078" s="238"/>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181</v>
      </c>
      <c r="AU1078" s="246" t="s">
        <v>87</v>
      </c>
      <c r="AV1078" s="13" t="s">
        <v>85</v>
      </c>
      <c r="AW1078" s="13" t="s">
        <v>38</v>
      </c>
      <c r="AX1078" s="13" t="s">
        <v>77</v>
      </c>
      <c r="AY1078" s="246" t="s">
        <v>167</v>
      </c>
    </row>
    <row r="1079" s="14" customFormat="1">
      <c r="A1079" s="14"/>
      <c r="B1079" s="247"/>
      <c r="C1079" s="248"/>
      <c r="D1079" s="232" t="s">
        <v>181</v>
      </c>
      <c r="E1079" s="249" t="s">
        <v>40</v>
      </c>
      <c r="F1079" s="250" t="s">
        <v>385</v>
      </c>
      <c r="G1079" s="248"/>
      <c r="H1079" s="251">
        <v>31.111000000000001</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181</v>
      </c>
      <c r="AU1079" s="257" t="s">
        <v>87</v>
      </c>
      <c r="AV1079" s="14" t="s">
        <v>87</v>
      </c>
      <c r="AW1079" s="14" t="s">
        <v>38</v>
      </c>
      <c r="AX1079" s="14" t="s">
        <v>77</v>
      </c>
      <c r="AY1079" s="257" t="s">
        <v>167</v>
      </c>
    </row>
    <row r="1080" s="14" customFormat="1">
      <c r="A1080" s="14"/>
      <c r="B1080" s="247"/>
      <c r="C1080" s="248"/>
      <c r="D1080" s="232" t="s">
        <v>181</v>
      </c>
      <c r="E1080" s="249" t="s">
        <v>40</v>
      </c>
      <c r="F1080" s="250" t="s">
        <v>239</v>
      </c>
      <c r="G1080" s="248"/>
      <c r="H1080" s="251">
        <v>-1.5760000000000001</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181</v>
      </c>
      <c r="AU1080" s="257" t="s">
        <v>87</v>
      </c>
      <c r="AV1080" s="14" t="s">
        <v>87</v>
      </c>
      <c r="AW1080" s="14" t="s">
        <v>38</v>
      </c>
      <c r="AX1080" s="14" t="s">
        <v>77</v>
      </c>
      <c r="AY1080" s="257" t="s">
        <v>167</v>
      </c>
    </row>
    <row r="1081" s="14" customFormat="1">
      <c r="A1081" s="14"/>
      <c r="B1081" s="247"/>
      <c r="C1081" s="248"/>
      <c r="D1081" s="232" t="s">
        <v>181</v>
      </c>
      <c r="E1081" s="249" t="s">
        <v>40</v>
      </c>
      <c r="F1081" s="250" t="s">
        <v>243</v>
      </c>
      <c r="G1081" s="248"/>
      <c r="H1081" s="251">
        <v>-2.0249999999999999</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181</v>
      </c>
      <c r="AU1081" s="257" t="s">
        <v>87</v>
      </c>
      <c r="AV1081" s="14" t="s">
        <v>87</v>
      </c>
      <c r="AW1081" s="14" t="s">
        <v>38</v>
      </c>
      <c r="AX1081" s="14" t="s">
        <v>77</v>
      </c>
      <c r="AY1081" s="257" t="s">
        <v>167</v>
      </c>
    </row>
    <row r="1082" s="14" customFormat="1">
      <c r="A1082" s="14"/>
      <c r="B1082" s="247"/>
      <c r="C1082" s="248"/>
      <c r="D1082" s="232" t="s">
        <v>181</v>
      </c>
      <c r="E1082" s="249" t="s">
        <v>40</v>
      </c>
      <c r="F1082" s="250" t="s">
        <v>241</v>
      </c>
      <c r="G1082" s="248"/>
      <c r="H1082" s="251">
        <v>1.74</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181</v>
      </c>
      <c r="AU1082" s="257" t="s">
        <v>87</v>
      </c>
      <c r="AV1082" s="14" t="s">
        <v>87</v>
      </c>
      <c r="AW1082" s="14" t="s">
        <v>38</v>
      </c>
      <c r="AX1082" s="14" t="s">
        <v>77</v>
      </c>
      <c r="AY1082" s="257" t="s">
        <v>167</v>
      </c>
    </row>
    <row r="1083" s="15" customFormat="1">
      <c r="A1083" s="15"/>
      <c r="B1083" s="258"/>
      <c r="C1083" s="259"/>
      <c r="D1083" s="232" t="s">
        <v>181</v>
      </c>
      <c r="E1083" s="260" t="s">
        <v>40</v>
      </c>
      <c r="F1083" s="261" t="s">
        <v>184</v>
      </c>
      <c r="G1083" s="259"/>
      <c r="H1083" s="262">
        <v>124.53700000000001</v>
      </c>
      <c r="I1083" s="263"/>
      <c r="J1083" s="259"/>
      <c r="K1083" s="259"/>
      <c r="L1083" s="264"/>
      <c r="M1083" s="265"/>
      <c r="N1083" s="266"/>
      <c r="O1083" s="266"/>
      <c r="P1083" s="266"/>
      <c r="Q1083" s="266"/>
      <c r="R1083" s="266"/>
      <c r="S1083" s="266"/>
      <c r="T1083" s="267"/>
      <c r="U1083" s="15"/>
      <c r="V1083" s="15"/>
      <c r="W1083" s="15"/>
      <c r="X1083" s="15"/>
      <c r="Y1083" s="15"/>
      <c r="Z1083" s="15"/>
      <c r="AA1083" s="15"/>
      <c r="AB1083" s="15"/>
      <c r="AC1083" s="15"/>
      <c r="AD1083" s="15"/>
      <c r="AE1083" s="15"/>
      <c r="AT1083" s="268" t="s">
        <v>181</v>
      </c>
      <c r="AU1083" s="268" t="s">
        <v>87</v>
      </c>
      <c r="AV1083" s="15" t="s">
        <v>175</v>
      </c>
      <c r="AW1083" s="15" t="s">
        <v>38</v>
      </c>
      <c r="AX1083" s="15" t="s">
        <v>85</v>
      </c>
      <c r="AY1083" s="268" t="s">
        <v>167</v>
      </c>
    </row>
    <row r="1084" s="2" customFormat="1" ht="16.5" customHeight="1">
      <c r="A1084" s="39"/>
      <c r="B1084" s="40"/>
      <c r="C1084" s="219" t="s">
        <v>1274</v>
      </c>
      <c r="D1084" s="219" t="s">
        <v>170</v>
      </c>
      <c r="E1084" s="220" t="s">
        <v>1275</v>
      </c>
      <c r="F1084" s="221" t="s">
        <v>1276</v>
      </c>
      <c r="G1084" s="222" t="s">
        <v>173</v>
      </c>
      <c r="H1084" s="223">
        <v>124.53700000000001</v>
      </c>
      <c r="I1084" s="224"/>
      <c r="J1084" s="225">
        <f>ROUND(I1084*H1084,2)</f>
        <v>0</v>
      </c>
      <c r="K1084" s="221" t="s">
        <v>174</v>
      </c>
      <c r="L1084" s="45"/>
      <c r="M1084" s="226" t="s">
        <v>40</v>
      </c>
      <c r="N1084" s="227" t="s">
        <v>48</v>
      </c>
      <c r="O1084" s="85"/>
      <c r="P1084" s="228">
        <f>O1084*H1084</f>
        <v>0</v>
      </c>
      <c r="Q1084" s="228">
        <v>0.001</v>
      </c>
      <c r="R1084" s="228">
        <f>Q1084*H1084</f>
        <v>0.12453700000000001</v>
      </c>
      <c r="S1084" s="228">
        <v>0.00031</v>
      </c>
      <c r="T1084" s="229">
        <f>S1084*H1084</f>
        <v>0.038606470000000004</v>
      </c>
      <c r="U1084" s="39"/>
      <c r="V1084" s="39"/>
      <c r="W1084" s="39"/>
      <c r="X1084" s="39"/>
      <c r="Y1084" s="39"/>
      <c r="Z1084" s="39"/>
      <c r="AA1084" s="39"/>
      <c r="AB1084" s="39"/>
      <c r="AC1084" s="39"/>
      <c r="AD1084" s="39"/>
      <c r="AE1084" s="39"/>
      <c r="AR1084" s="230" t="s">
        <v>301</v>
      </c>
      <c r="AT1084" s="230" t="s">
        <v>170</v>
      </c>
      <c r="AU1084" s="230" t="s">
        <v>87</v>
      </c>
      <c r="AY1084" s="18" t="s">
        <v>167</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301</v>
      </c>
      <c r="BM1084" s="230" t="s">
        <v>1277</v>
      </c>
    </row>
    <row r="1085" s="2" customFormat="1">
      <c r="A1085" s="39"/>
      <c r="B1085" s="40"/>
      <c r="C1085" s="41"/>
      <c r="D1085" s="232" t="s">
        <v>177</v>
      </c>
      <c r="E1085" s="41"/>
      <c r="F1085" s="233" t="s">
        <v>1278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177</v>
      </c>
      <c r="AU1085" s="18" t="s">
        <v>87</v>
      </c>
    </row>
    <row r="1086" s="2" customFormat="1">
      <c r="A1086" s="39"/>
      <c r="B1086" s="40"/>
      <c r="C1086" s="41"/>
      <c r="D1086" s="232" t="s">
        <v>179</v>
      </c>
      <c r="E1086" s="41"/>
      <c r="F1086" s="236" t="s">
        <v>1279</v>
      </c>
      <c r="G1086" s="41"/>
      <c r="H1086" s="41"/>
      <c r="I1086" s="137"/>
      <c r="J1086" s="41"/>
      <c r="K1086" s="41"/>
      <c r="L1086" s="45"/>
      <c r="M1086" s="234"/>
      <c r="N1086" s="235"/>
      <c r="O1086" s="85"/>
      <c r="P1086" s="85"/>
      <c r="Q1086" s="85"/>
      <c r="R1086" s="85"/>
      <c r="S1086" s="85"/>
      <c r="T1086" s="86"/>
      <c r="U1086" s="39"/>
      <c r="V1086" s="39"/>
      <c r="W1086" s="39"/>
      <c r="X1086" s="39"/>
      <c r="Y1086" s="39"/>
      <c r="Z1086" s="39"/>
      <c r="AA1086" s="39"/>
      <c r="AB1086" s="39"/>
      <c r="AC1086" s="39"/>
      <c r="AD1086" s="39"/>
      <c r="AE1086" s="39"/>
      <c r="AT1086" s="18" t="s">
        <v>179</v>
      </c>
      <c r="AU1086" s="18" t="s">
        <v>87</v>
      </c>
    </row>
    <row r="1087" s="13" customFormat="1">
      <c r="A1087" s="13"/>
      <c r="B1087" s="237"/>
      <c r="C1087" s="238"/>
      <c r="D1087" s="232" t="s">
        <v>181</v>
      </c>
      <c r="E1087" s="239" t="s">
        <v>40</v>
      </c>
      <c r="F1087" s="240" t="s">
        <v>1272</v>
      </c>
      <c r="G1087" s="238"/>
      <c r="H1087" s="239" t="s">
        <v>40</v>
      </c>
      <c r="I1087" s="241"/>
      <c r="J1087" s="238"/>
      <c r="K1087" s="238"/>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181</v>
      </c>
      <c r="AU1087" s="246" t="s">
        <v>87</v>
      </c>
      <c r="AV1087" s="13" t="s">
        <v>85</v>
      </c>
      <c r="AW1087" s="13" t="s">
        <v>38</v>
      </c>
      <c r="AX1087" s="13" t="s">
        <v>77</v>
      </c>
      <c r="AY1087" s="246" t="s">
        <v>167</v>
      </c>
    </row>
    <row r="1088" s="13" customFormat="1">
      <c r="A1088" s="13"/>
      <c r="B1088" s="237"/>
      <c r="C1088" s="238"/>
      <c r="D1088" s="232" t="s">
        <v>181</v>
      </c>
      <c r="E1088" s="239" t="s">
        <v>40</v>
      </c>
      <c r="F1088" s="240" t="s">
        <v>203</v>
      </c>
      <c r="G1088" s="238"/>
      <c r="H1088" s="239" t="s">
        <v>40</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181</v>
      </c>
      <c r="AU1088" s="246" t="s">
        <v>87</v>
      </c>
      <c r="AV1088" s="13" t="s">
        <v>85</v>
      </c>
      <c r="AW1088" s="13" t="s">
        <v>38</v>
      </c>
      <c r="AX1088" s="13" t="s">
        <v>77</v>
      </c>
      <c r="AY1088" s="246" t="s">
        <v>167</v>
      </c>
    </row>
    <row r="1089" s="14" customFormat="1">
      <c r="A1089" s="14"/>
      <c r="B1089" s="247"/>
      <c r="C1089" s="248"/>
      <c r="D1089" s="232" t="s">
        <v>181</v>
      </c>
      <c r="E1089" s="249" t="s">
        <v>40</v>
      </c>
      <c r="F1089" s="250" t="s">
        <v>373</v>
      </c>
      <c r="G1089" s="248"/>
      <c r="H1089" s="251">
        <v>2.403</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181</v>
      </c>
      <c r="AU1089" s="257" t="s">
        <v>87</v>
      </c>
      <c r="AV1089" s="14" t="s">
        <v>87</v>
      </c>
      <c r="AW1089" s="14" t="s">
        <v>38</v>
      </c>
      <c r="AX1089" s="14" t="s">
        <v>77</v>
      </c>
      <c r="AY1089" s="257" t="s">
        <v>167</v>
      </c>
    </row>
    <row r="1090" s="14" customFormat="1">
      <c r="A1090" s="14"/>
      <c r="B1090" s="247"/>
      <c r="C1090" s="248"/>
      <c r="D1090" s="232" t="s">
        <v>181</v>
      </c>
      <c r="E1090" s="249" t="s">
        <v>40</v>
      </c>
      <c r="F1090" s="250" t="s">
        <v>205</v>
      </c>
      <c r="G1090" s="248"/>
      <c r="H1090" s="251">
        <v>0.40000000000000002</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181</v>
      </c>
      <c r="AU1090" s="257" t="s">
        <v>87</v>
      </c>
      <c r="AV1090" s="14" t="s">
        <v>87</v>
      </c>
      <c r="AW1090" s="14" t="s">
        <v>38</v>
      </c>
      <c r="AX1090" s="14" t="s">
        <v>77</v>
      </c>
      <c r="AY1090" s="257" t="s">
        <v>167</v>
      </c>
    </row>
    <row r="1091" s="13" customFormat="1">
      <c r="A1091" s="13"/>
      <c r="B1091" s="237"/>
      <c r="C1091" s="238"/>
      <c r="D1091" s="232" t="s">
        <v>181</v>
      </c>
      <c r="E1091" s="239" t="s">
        <v>40</v>
      </c>
      <c r="F1091" s="240" t="s">
        <v>206</v>
      </c>
      <c r="G1091" s="238"/>
      <c r="H1091" s="239" t="s">
        <v>40</v>
      </c>
      <c r="I1091" s="241"/>
      <c r="J1091" s="238"/>
      <c r="K1091" s="238"/>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181</v>
      </c>
      <c r="AU1091" s="246" t="s">
        <v>87</v>
      </c>
      <c r="AV1091" s="13" t="s">
        <v>85</v>
      </c>
      <c r="AW1091" s="13" t="s">
        <v>38</v>
      </c>
      <c r="AX1091" s="13" t="s">
        <v>77</v>
      </c>
      <c r="AY1091" s="246" t="s">
        <v>167</v>
      </c>
    </row>
    <row r="1092" s="14" customFormat="1">
      <c r="A1092" s="14"/>
      <c r="B1092" s="247"/>
      <c r="C1092" s="248"/>
      <c r="D1092" s="232" t="s">
        <v>181</v>
      </c>
      <c r="E1092" s="249" t="s">
        <v>40</v>
      </c>
      <c r="F1092" s="250" t="s">
        <v>374</v>
      </c>
      <c r="G1092" s="248"/>
      <c r="H1092" s="251">
        <v>2.2480000000000002</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181</v>
      </c>
      <c r="AU1092" s="257" t="s">
        <v>87</v>
      </c>
      <c r="AV1092" s="14" t="s">
        <v>87</v>
      </c>
      <c r="AW1092" s="14" t="s">
        <v>38</v>
      </c>
      <c r="AX1092" s="14" t="s">
        <v>77</v>
      </c>
      <c r="AY1092" s="257" t="s">
        <v>167</v>
      </c>
    </row>
    <row r="1093" s="13" customFormat="1">
      <c r="A1093" s="13"/>
      <c r="B1093" s="237"/>
      <c r="C1093" s="238"/>
      <c r="D1093" s="232" t="s">
        <v>181</v>
      </c>
      <c r="E1093" s="239" t="s">
        <v>40</v>
      </c>
      <c r="F1093" s="240" t="s">
        <v>208</v>
      </c>
      <c r="G1093" s="238"/>
      <c r="H1093" s="239" t="s">
        <v>40</v>
      </c>
      <c r="I1093" s="241"/>
      <c r="J1093" s="238"/>
      <c r="K1093" s="238"/>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181</v>
      </c>
      <c r="AU1093" s="246" t="s">
        <v>87</v>
      </c>
      <c r="AV1093" s="13" t="s">
        <v>85</v>
      </c>
      <c r="AW1093" s="13" t="s">
        <v>38</v>
      </c>
      <c r="AX1093" s="13" t="s">
        <v>77</v>
      </c>
      <c r="AY1093" s="246" t="s">
        <v>167</v>
      </c>
    </row>
    <row r="1094" s="14" customFormat="1">
      <c r="A1094" s="14"/>
      <c r="B1094" s="247"/>
      <c r="C1094" s="248"/>
      <c r="D1094" s="232" t="s">
        <v>181</v>
      </c>
      <c r="E1094" s="249" t="s">
        <v>40</v>
      </c>
      <c r="F1094" s="250" t="s">
        <v>375</v>
      </c>
      <c r="G1094" s="248"/>
      <c r="H1094" s="251">
        <v>14.965</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181</v>
      </c>
      <c r="AU1094" s="257" t="s">
        <v>87</v>
      </c>
      <c r="AV1094" s="14" t="s">
        <v>87</v>
      </c>
      <c r="AW1094" s="14" t="s">
        <v>38</v>
      </c>
      <c r="AX1094" s="14" t="s">
        <v>77</v>
      </c>
      <c r="AY1094" s="257" t="s">
        <v>167</v>
      </c>
    </row>
    <row r="1095" s="13" customFormat="1">
      <c r="A1095" s="13"/>
      <c r="B1095" s="237"/>
      <c r="C1095" s="238"/>
      <c r="D1095" s="232" t="s">
        <v>181</v>
      </c>
      <c r="E1095" s="239" t="s">
        <v>40</v>
      </c>
      <c r="F1095" s="240" t="s">
        <v>210</v>
      </c>
      <c r="G1095" s="238"/>
      <c r="H1095" s="239" t="s">
        <v>40</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181</v>
      </c>
      <c r="AU1095" s="246" t="s">
        <v>87</v>
      </c>
      <c r="AV1095" s="13" t="s">
        <v>85</v>
      </c>
      <c r="AW1095" s="13" t="s">
        <v>38</v>
      </c>
      <c r="AX1095" s="13" t="s">
        <v>77</v>
      </c>
      <c r="AY1095" s="246" t="s">
        <v>167</v>
      </c>
    </row>
    <row r="1096" s="14" customFormat="1">
      <c r="A1096" s="14"/>
      <c r="B1096" s="247"/>
      <c r="C1096" s="248"/>
      <c r="D1096" s="232" t="s">
        <v>181</v>
      </c>
      <c r="E1096" s="249" t="s">
        <v>40</v>
      </c>
      <c r="F1096" s="250" t="s">
        <v>376</v>
      </c>
      <c r="G1096" s="248"/>
      <c r="H1096" s="251">
        <v>8.3789999999999996</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181</v>
      </c>
      <c r="AU1096" s="257" t="s">
        <v>87</v>
      </c>
      <c r="AV1096" s="14" t="s">
        <v>87</v>
      </c>
      <c r="AW1096" s="14" t="s">
        <v>38</v>
      </c>
      <c r="AX1096" s="14" t="s">
        <v>77</v>
      </c>
      <c r="AY1096" s="257" t="s">
        <v>167</v>
      </c>
    </row>
    <row r="1097" s="13" customFormat="1">
      <c r="A1097" s="13"/>
      <c r="B1097" s="237"/>
      <c r="C1097" s="238"/>
      <c r="D1097" s="232" t="s">
        <v>181</v>
      </c>
      <c r="E1097" s="239" t="s">
        <v>40</v>
      </c>
      <c r="F1097" s="240" t="s">
        <v>1273</v>
      </c>
      <c r="G1097" s="238"/>
      <c r="H1097" s="239" t="s">
        <v>40</v>
      </c>
      <c r="I1097" s="241"/>
      <c r="J1097" s="238"/>
      <c r="K1097" s="238"/>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181</v>
      </c>
      <c r="AU1097" s="246" t="s">
        <v>87</v>
      </c>
      <c r="AV1097" s="13" t="s">
        <v>85</v>
      </c>
      <c r="AW1097" s="13" t="s">
        <v>38</v>
      </c>
      <c r="AX1097" s="13" t="s">
        <v>77</v>
      </c>
      <c r="AY1097" s="246" t="s">
        <v>167</v>
      </c>
    </row>
    <row r="1098" s="13" customFormat="1">
      <c r="A1098" s="13"/>
      <c r="B1098" s="237"/>
      <c r="C1098" s="238"/>
      <c r="D1098" s="232" t="s">
        <v>181</v>
      </c>
      <c r="E1098" s="239" t="s">
        <v>40</v>
      </c>
      <c r="F1098" s="240" t="s">
        <v>203</v>
      </c>
      <c r="G1098" s="238"/>
      <c r="H1098" s="239" t="s">
        <v>40</v>
      </c>
      <c r="I1098" s="241"/>
      <c r="J1098" s="238"/>
      <c r="K1098" s="238"/>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181</v>
      </c>
      <c r="AU1098" s="246" t="s">
        <v>87</v>
      </c>
      <c r="AV1098" s="13" t="s">
        <v>85</v>
      </c>
      <c r="AW1098" s="13" t="s">
        <v>38</v>
      </c>
      <c r="AX1098" s="13" t="s">
        <v>77</v>
      </c>
      <c r="AY1098" s="246" t="s">
        <v>167</v>
      </c>
    </row>
    <row r="1099" s="14" customFormat="1">
      <c r="A1099" s="14"/>
      <c r="B1099" s="247"/>
      <c r="C1099" s="248"/>
      <c r="D1099" s="232" t="s">
        <v>181</v>
      </c>
      <c r="E1099" s="249" t="s">
        <v>40</v>
      </c>
      <c r="F1099" s="250" t="s">
        <v>382</v>
      </c>
      <c r="G1099" s="248"/>
      <c r="H1099" s="251">
        <v>18.550000000000001</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181</v>
      </c>
      <c r="AU1099" s="257" t="s">
        <v>87</v>
      </c>
      <c r="AV1099" s="14" t="s">
        <v>87</v>
      </c>
      <c r="AW1099" s="14" t="s">
        <v>38</v>
      </c>
      <c r="AX1099" s="14" t="s">
        <v>77</v>
      </c>
      <c r="AY1099" s="257" t="s">
        <v>167</v>
      </c>
    </row>
    <row r="1100" s="14" customFormat="1">
      <c r="A1100" s="14"/>
      <c r="B1100" s="247"/>
      <c r="C1100" s="248"/>
      <c r="D1100" s="232" t="s">
        <v>181</v>
      </c>
      <c r="E1100" s="249" t="s">
        <v>40</v>
      </c>
      <c r="F1100" s="250" t="s">
        <v>235</v>
      </c>
      <c r="G1100" s="248"/>
      <c r="H1100" s="251">
        <v>-4.7279999999999998</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181</v>
      </c>
      <c r="AU1100" s="257" t="s">
        <v>87</v>
      </c>
      <c r="AV1100" s="14" t="s">
        <v>87</v>
      </c>
      <c r="AW1100" s="14" t="s">
        <v>38</v>
      </c>
      <c r="AX1100" s="14" t="s">
        <v>77</v>
      </c>
      <c r="AY1100" s="257" t="s">
        <v>167</v>
      </c>
    </row>
    <row r="1101" s="14" customFormat="1">
      <c r="A1101" s="14"/>
      <c r="B1101" s="247"/>
      <c r="C1101" s="248"/>
      <c r="D1101" s="232" t="s">
        <v>181</v>
      </c>
      <c r="E1101" s="249" t="s">
        <v>40</v>
      </c>
      <c r="F1101" s="250" t="s">
        <v>236</v>
      </c>
      <c r="G1101" s="248"/>
      <c r="H1101" s="251">
        <v>-1.1819999999999999</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181</v>
      </c>
      <c r="AU1101" s="257" t="s">
        <v>87</v>
      </c>
      <c r="AV1101" s="14" t="s">
        <v>87</v>
      </c>
      <c r="AW1101" s="14" t="s">
        <v>38</v>
      </c>
      <c r="AX1101" s="14" t="s">
        <v>77</v>
      </c>
      <c r="AY1101" s="257" t="s">
        <v>167</v>
      </c>
    </row>
    <row r="1102" s="13" customFormat="1">
      <c r="A1102" s="13"/>
      <c r="B1102" s="237"/>
      <c r="C1102" s="238"/>
      <c r="D1102" s="232" t="s">
        <v>181</v>
      </c>
      <c r="E1102" s="239" t="s">
        <v>40</v>
      </c>
      <c r="F1102" s="240" t="s">
        <v>206</v>
      </c>
      <c r="G1102" s="238"/>
      <c r="H1102" s="239" t="s">
        <v>40</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181</v>
      </c>
      <c r="AU1102" s="246" t="s">
        <v>87</v>
      </c>
      <c r="AV1102" s="13" t="s">
        <v>85</v>
      </c>
      <c r="AW1102" s="13" t="s">
        <v>38</v>
      </c>
      <c r="AX1102" s="13" t="s">
        <v>77</v>
      </c>
      <c r="AY1102" s="246" t="s">
        <v>167</v>
      </c>
    </row>
    <row r="1103" s="14" customFormat="1">
      <c r="A1103" s="14"/>
      <c r="B1103" s="247"/>
      <c r="C1103" s="248"/>
      <c r="D1103" s="232" t="s">
        <v>181</v>
      </c>
      <c r="E1103" s="249" t="s">
        <v>40</v>
      </c>
      <c r="F1103" s="250" t="s">
        <v>383</v>
      </c>
      <c r="G1103" s="248"/>
      <c r="H1103" s="251">
        <v>15.9</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181</v>
      </c>
      <c r="AU1103" s="257" t="s">
        <v>87</v>
      </c>
      <c r="AV1103" s="14" t="s">
        <v>87</v>
      </c>
      <c r="AW1103" s="14" t="s">
        <v>38</v>
      </c>
      <c r="AX1103" s="14" t="s">
        <v>77</v>
      </c>
      <c r="AY1103" s="257" t="s">
        <v>167</v>
      </c>
    </row>
    <row r="1104" s="14" customFormat="1">
      <c r="A1104" s="14"/>
      <c r="B1104" s="247"/>
      <c r="C1104" s="248"/>
      <c r="D1104" s="232" t="s">
        <v>181</v>
      </c>
      <c r="E1104" s="249" t="s">
        <v>40</v>
      </c>
      <c r="F1104" s="250" t="s">
        <v>236</v>
      </c>
      <c r="G1104" s="248"/>
      <c r="H1104" s="251">
        <v>-1.1819999999999999</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181</v>
      </c>
      <c r="AU1104" s="257" t="s">
        <v>87</v>
      </c>
      <c r="AV1104" s="14" t="s">
        <v>87</v>
      </c>
      <c r="AW1104" s="14" t="s">
        <v>38</v>
      </c>
      <c r="AX1104" s="14" t="s">
        <v>77</v>
      </c>
      <c r="AY1104" s="257" t="s">
        <v>167</v>
      </c>
    </row>
    <row r="1105" s="13" customFormat="1">
      <c r="A1105" s="13"/>
      <c r="B1105" s="237"/>
      <c r="C1105" s="238"/>
      <c r="D1105" s="232" t="s">
        <v>181</v>
      </c>
      <c r="E1105" s="239" t="s">
        <v>40</v>
      </c>
      <c r="F1105" s="240" t="s">
        <v>208</v>
      </c>
      <c r="G1105" s="238"/>
      <c r="H1105" s="239" t="s">
        <v>40</v>
      </c>
      <c r="I1105" s="241"/>
      <c r="J1105" s="238"/>
      <c r="K1105" s="238"/>
      <c r="L1105" s="242"/>
      <c r="M1105" s="243"/>
      <c r="N1105" s="244"/>
      <c r="O1105" s="244"/>
      <c r="P1105" s="244"/>
      <c r="Q1105" s="244"/>
      <c r="R1105" s="244"/>
      <c r="S1105" s="244"/>
      <c r="T1105" s="245"/>
      <c r="U1105" s="13"/>
      <c r="V1105" s="13"/>
      <c r="W1105" s="13"/>
      <c r="X1105" s="13"/>
      <c r="Y1105" s="13"/>
      <c r="Z1105" s="13"/>
      <c r="AA1105" s="13"/>
      <c r="AB1105" s="13"/>
      <c r="AC1105" s="13"/>
      <c r="AD1105" s="13"/>
      <c r="AE1105" s="13"/>
      <c r="AT1105" s="246" t="s">
        <v>181</v>
      </c>
      <c r="AU1105" s="246" t="s">
        <v>87</v>
      </c>
      <c r="AV1105" s="13" t="s">
        <v>85</v>
      </c>
      <c r="AW1105" s="13" t="s">
        <v>38</v>
      </c>
      <c r="AX1105" s="13" t="s">
        <v>77</v>
      </c>
      <c r="AY1105" s="246" t="s">
        <v>167</v>
      </c>
    </row>
    <row r="1106" s="14" customFormat="1">
      <c r="A1106" s="14"/>
      <c r="B1106" s="247"/>
      <c r="C1106" s="248"/>
      <c r="D1106" s="232" t="s">
        <v>181</v>
      </c>
      <c r="E1106" s="249" t="s">
        <v>40</v>
      </c>
      <c r="F1106" s="250" t="s">
        <v>384</v>
      </c>
      <c r="G1106" s="248"/>
      <c r="H1106" s="251">
        <v>41.463000000000001</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181</v>
      </c>
      <c r="AU1106" s="257" t="s">
        <v>87</v>
      </c>
      <c r="AV1106" s="14" t="s">
        <v>87</v>
      </c>
      <c r="AW1106" s="14" t="s">
        <v>38</v>
      </c>
      <c r="AX1106" s="14" t="s">
        <v>77</v>
      </c>
      <c r="AY1106" s="257" t="s">
        <v>167</v>
      </c>
    </row>
    <row r="1107" s="14" customFormat="1">
      <c r="A1107" s="14"/>
      <c r="B1107" s="247"/>
      <c r="C1107" s="248"/>
      <c r="D1107" s="232" t="s">
        <v>181</v>
      </c>
      <c r="E1107" s="249" t="s">
        <v>40</v>
      </c>
      <c r="F1107" s="250" t="s">
        <v>239</v>
      </c>
      <c r="G1107" s="248"/>
      <c r="H1107" s="251">
        <v>-1.5760000000000001</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181</v>
      </c>
      <c r="AU1107" s="257" t="s">
        <v>87</v>
      </c>
      <c r="AV1107" s="14" t="s">
        <v>87</v>
      </c>
      <c r="AW1107" s="14" t="s">
        <v>38</v>
      </c>
      <c r="AX1107" s="14" t="s">
        <v>77</v>
      </c>
      <c r="AY1107" s="257" t="s">
        <v>167</v>
      </c>
    </row>
    <row r="1108" s="14" customFormat="1">
      <c r="A1108" s="14"/>
      <c r="B1108" s="247"/>
      <c r="C1108" s="248"/>
      <c r="D1108" s="232" t="s">
        <v>181</v>
      </c>
      <c r="E1108" s="249" t="s">
        <v>40</v>
      </c>
      <c r="F1108" s="250" t="s">
        <v>240</v>
      </c>
      <c r="G1108" s="248"/>
      <c r="H1108" s="251">
        <v>-2.093</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181</v>
      </c>
      <c r="AU1108" s="257" t="s">
        <v>87</v>
      </c>
      <c r="AV1108" s="14" t="s">
        <v>87</v>
      </c>
      <c r="AW1108" s="14" t="s">
        <v>38</v>
      </c>
      <c r="AX1108" s="14" t="s">
        <v>77</v>
      </c>
      <c r="AY1108" s="257" t="s">
        <v>167</v>
      </c>
    </row>
    <row r="1109" s="14" customFormat="1">
      <c r="A1109" s="14"/>
      <c r="B1109" s="247"/>
      <c r="C1109" s="248"/>
      <c r="D1109" s="232" t="s">
        <v>181</v>
      </c>
      <c r="E1109" s="249" t="s">
        <v>40</v>
      </c>
      <c r="F1109" s="250" t="s">
        <v>241</v>
      </c>
      <c r="G1109" s="248"/>
      <c r="H1109" s="251">
        <v>1.74</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181</v>
      </c>
      <c r="AU1109" s="257" t="s">
        <v>87</v>
      </c>
      <c r="AV1109" s="14" t="s">
        <v>87</v>
      </c>
      <c r="AW1109" s="14" t="s">
        <v>38</v>
      </c>
      <c r="AX1109" s="14" t="s">
        <v>77</v>
      </c>
      <c r="AY1109" s="257" t="s">
        <v>167</v>
      </c>
    </row>
    <row r="1110" s="13" customFormat="1">
      <c r="A1110" s="13"/>
      <c r="B1110" s="237"/>
      <c r="C1110" s="238"/>
      <c r="D1110" s="232" t="s">
        <v>181</v>
      </c>
      <c r="E1110" s="239" t="s">
        <v>40</v>
      </c>
      <c r="F1110" s="240" t="s">
        <v>210</v>
      </c>
      <c r="G1110" s="238"/>
      <c r="H1110" s="239" t="s">
        <v>40</v>
      </c>
      <c r="I1110" s="241"/>
      <c r="J1110" s="238"/>
      <c r="K1110" s="238"/>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181</v>
      </c>
      <c r="AU1110" s="246" t="s">
        <v>87</v>
      </c>
      <c r="AV1110" s="13" t="s">
        <v>85</v>
      </c>
      <c r="AW1110" s="13" t="s">
        <v>38</v>
      </c>
      <c r="AX1110" s="13" t="s">
        <v>77</v>
      </c>
      <c r="AY1110" s="246" t="s">
        <v>167</v>
      </c>
    </row>
    <row r="1111" s="14" customFormat="1">
      <c r="A1111" s="14"/>
      <c r="B1111" s="247"/>
      <c r="C1111" s="248"/>
      <c r="D1111" s="232" t="s">
        <v>181</v>
      </c>
      <c r="E1111" s="249" t="s">
        <v>40</v>
      </c>
      <c r="F1111" s="250" t="s">
        <v>385</v>
      </c>
      <c r="G1111" s="248"/>
      <c r="H1111" s="251">
        <v>31.111000000000001</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181</v>
      </c>
      <c r="AU1111" s="257" t="s">
        <v>87</v>
      </c>
      <c r="AV1111" s="14" t="s">
        <v>87</v>
      </c>
      <c r="AW1111" s="14" t="s">
        <v>38</v>
      </c>
      <c r="AX1111" s="14" t="s">
        <v>77</v>
      </c>
      <c r="AY1111" s="257" t="s">
        <v>167</v>
      </c>
    </row>
    <row r="1112" s="14" customFormat="1">
      <c r="A1112" s="14"/>
      <c r="B1112" s="247"/>
      <c r="C1112" s="248"/>
      <c r="D1112" s="232" t="s">
        <v>181</v>
      </c>
      <c r="E1112" s="249" t="s">
        <v>40</v>
      </c>
      <c r="F1112" s="250" t="s">
        <v>239</v>
      </c>
      <c r="G1112" s="248"/>
      <c r="H1112" s="251">
        <v>-1.5760000000000001</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181</v>
      </c>
      <c r="AU1112" s="257" t="s">
        <v>87</v>
      </c>
      <c r="AV1112" s="14" t="s">
        <v>87</v>
      </c>
      <c r="AW1112" s="14" t="s">
        <v>38</v>
      </c>
      <c r="AX1112" s="14" t="s">
        <v>77</v>
      </c>
      <c r="AY1112" s="257" t="s">
        <v>167</v>
      </c>
    </row>
    <row r="1113" s="14" customFormat="1">
      <c r="A1113" s="14"/>
      <c r="B1113" s="247"/>
      <c r="C1113" s="248"/>
      <c r="D1113" s="232" t="s">
        <v>181</v>
      </c>
      <c r="E1113" s="249" t="s">
        <v>40</v>
      </c>
      <c r="F1113" s="250" t="s">
        <v>243</v>
      </c>
      <c r="G1113" s="248"/>
      <c r="H1113" s="251">
        <v>-2.0249999999999999</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181</v>
      </c>
      <c r="AU1113" s="257" t="s">
        <v>87</v>
      </c>
      <c r="AV1113" s="14" t="s">
        <v>87</v>
      </c>
      <c r="AW1113" s="14" t="s">
        <v>38</v>
      </c>
      <c r="AX1113" s="14" t="s">
        <v>77</v>
      </c>
      <c r="AY1113" s="257" t="s">
        <v>167</v>
      </c>
    </row>
    <row r="1114" s="14" customFormat="1">
      <c r="A1114" s="14"/>
      <c r="B1114" s="247"/>
      <c r="C1114" s="248"/>
      <c r="D1114" s="232" t="s">
        <v>181</v>
      </c>
      <c r="E1114" s="249" t="s">
        <v>40</v>
      </c>
      <c r="F1114" s="250" t="s">
        <v>241</v>
      </c>
      <c r="G1114" s="248"/>
      <c r="H1114" s="251">
        <v>1.74</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181</v>
      </c>
      <c r="AU1114" s="257" t="s">
        <v>87</v>
      </c>
      <c r="AV1114" s="14" t="s">
        <v>87</v>
      </c>
      <c r="AW1114" s="14" t="s">
        <v>38</v>
      </c>
      <c r="AX1114" s="14" t="s">
        <v>77</v>
      </c>
      <c r="AY1114" s="257" t="s">
        <v>167</v>
      </c>
    </row>
    <row r="1115" s="15" customFormat="1">
      <c r="A1115" s="15"/>
      <c r="B1115" s="258"/>
      <c r="C1115" s="259"/>
      <c r="D1115" s="232" t="s">
        <v>181</v>
      </c>
      <c r="E1115" s="260" t="s">
        <v>40</v>
      </c>
      <c r="F1115" s="261" t="s">
        <v>184</v>
      </c>
      <c r="G1115" s="259"/>
      <c r="H1115" s="262">
        <v>124.53700000000001</v>
      </c>
      <c r="I1115" s="263"/>
      <c r="J1115" s="259"/>
      <c r="K1115" s="259"/>
      <c r="L1115" s="264"/>
      <c r="M1115" s="265"/>
      <c r="N1115" s="266"/>
      <c r="O1115" s="266"/>
      <c r="P1115" s="266"/>
      <c r="Q1115" s="266"/>
      <c r="R1115" s="266"/>
      <c r="S1115" s="266"/>
      <c r="T1115" s="267"/>
      <c r="U1115" s="15"/>
      <c r="V1115" s="15"/>
      <c r="W1115" s="15"/>
      <c r="X1115" s="15"/>
      <c r="Y1115" s="15"/>
      <c r="Z1115" s="15"/>
      <c r="AA1115" s="15"/>
      <c r="AB1115" s="15"/>
      <c r="AC1115" s="15"/>
      <c r="AD1115" s="15"/>
      <c r="AE1115" s="15"/>
      <c r="AT1115" s="268" t="s">
        <v>181</v>
      </c>
      <c r="AU1115" s="268" t="s">
        <v>87</v>
      </c>
      <c r="AV1115" s="15" t="s">
        <v>175</v>
      </c>
      <c r="AW1115" s="15" t="s">
        <v>38</v>
      </c>
      <c r="AX1115" s="15" t="s">
        <v>85</v>
      </c>
      <c r="AY1115" s="268" t="s">
        <v>167</v>
      </c>
    </row>
    <row r="1116" s="2" customFormat="1" ht="24" customHeight="1">
      <c r="A1116" s="39"/>
      <c r="B1116" s="40"/>
      <c r="C1116" s="219" t="s">
        <v>1280</v>
      </c>
      <c r="D1116" s="219" t="s">
        <v>170</v>
      </c>
      <c r="E1116" s="220" t="s">
        <v>1281</v>
      </c>
      <c r="F1116" s="221" t="s">
        <v>1282</v>
      </c>
      <c r="G1116" s="222" t="s">
        <v>173</v>
      </c>
      <c r="H1116" s="223">
        <v>124.53700000000001</v>
      </c>
      <c r="I1116" s="224"/>
      <c r="J1116" s="225">
        <f>ROUND(I1116*H1116,2)</f>
        <v>0</v>
      </c>
      <c r="K1116" s="221" t="s">
        <v>174</v>
      </c>
      <c r="L1116" s="45"/>
      <c r="M1116" s="226" t="s">
        <v>40</v>
      </c>
      <c r="N1116" s="227" t="s">
        <v>48</v>
      </c>
      <c r="O1116" s="85"/>
      <c r="P1116" s="228">
        <f>O1116*H1116</f>
        <v>0</v>
      </c>
      <c r="Q1116" s="228">
        <v>0.00020000000000000001</v>
      </c>
      <c r="R1116" s="228">
        <f>Q1116*H1116</f>
        <v>0.024907400000000003</v>
      </c>
      <c r="S1116" s="228">
        <v>0</v>
      </c>
      <c r="T1116" s="229">
        <f>S1116*H1116</f>
        <v>0</v>
      </c>
      <c r="U1116" s="39"/>
      <c r="V1116" s="39"/>
      <c r="W1116" s="39"/>
      <c r="X1116" s="39"/>
      <c r="Y1116" s="39"/>
      <c r="Z1116" s="39"/>
      <c r="AA1116" s="39"/>
      <c r="AB1116" s="39"/>
      <c r="AC1116" s="39"/>
      <c r="AD1116" s="39"/>
      <c r="AE1116" s="39"/>
      <c r="AR1116" s="230" t="s">
        <v>301</v>
      </c>
      <c r="AT1116" s="230" t="s">
        <v>170</v>
      </c>
      <c r="AU1116" s="230" t="s">
        <v>87</v>
      </c>
      <c r="AY1116" s="18" t="s">
        <v>167</v>
      </c>
      <c r="BE1116" s="231">
        <f>IF(N1116="základní",J1116,0)</f>
        <v>0</v>
      </c>
      <c r="BF1116" s="231">
        <f>IF(N1116="snížená",J1116,0)</f>
        <v>0</v>
      </c>
      <c r="BG1116" s="231">
        <f>IF(N1116="zákl. přenesená",J1116,0)</f>
        <v>0</v>
      </c>
      <c r="BH1116" s="231">
        <f>IF(N1116="sníž. přenesená",J1116,0)</f>
        <v>0</v>
      </c>
      <c r="BI1116" s="231">
        <f>IF(N1116="nulová",J1116,0)</f>
        <v>0</v>
      </c>
      <c r="BJ1116" s="18" t="s">
        <v>85</v>
      </c>
      <c r="BK1116" s="231">
        <f>ROUND(I1116*H1116,2)</f>
        <v>0</v>
      </c>
      <c r="BL1116" s="18" t="s">
        <v>301</v>
      </c>
      <c r="BM1116" s="230" t="s">
        <v>1283</v>
      </c>
    </row>
    <row r="1117" s="2" customFormat="1">
      <c r="A1117" s="39"/>
      <c r="B1117" s="40"/>
      <c r="C1117" s="41"/>
      <c r="D1117" s="232" t="s">
        <v>177</v>
      </c>
      <c r="E1117" s="41"/>
      <c r="F1117" s="233" t="s">
        <v>1284</v>
      </c>
      <c r="G1117" s="41"/>
      <c r="H1117" s="41"/>
      <c r="I1117" s="137"/>
      <c r="J1117" s="41"/>
      <c r="K1117" s="41"/>
      <c r="L1117" s="45"/>
      <c r="M1117" s="234"/>
      <c r="N1117" s="235"/>
      <c r="O1117" s="85"/>
      <c r="P1117" s="85"/>
      <c r="Q1117" s="85"/>
      <c r="R1117" s="85"/>
      <c r="S1117" s="85"/>
      <c r="T1117" s="86"/>
      <c r="U1117" s="39"/>
      <c r="V1117" s="39"/>
      <c r="W1117" s="39"/>
      <c r="X1117" s="39"/>
      <c r="Y1117" s="39"/>
      <c r="Z1117" s="39"/>
      <c r="AA1117" s="39"/>
      <c r="AB1117" s="39"/>
      <c r="AC1117" s="39"/>
      <c r="AD1117" s="39"/>
      <c r="AE1117" s="39"/>
      <c r="AT1117" s="18" t="s">
        <v>177</v>
      </c>
      <c r="AU1117" s="18" t="s">
        <v>87</v>
      </c>
    </row>
    <row r="1118" s="13" customFormat="1">
      <c r="A1118" s="13"/>
      <c r="B1118" s="237"/>
      <c r="C1118" s="238"/>
      <c r="D1118" s="232" t="s">
        <v>181</v>
      </c>
      <c r="E1118" s="239" t="s">
        <v>40</v>
      </c>
      <c r="F1118" s="240" t="s">
        <v>1272</v>
      </c>
      <c r="G1118" s="238"/>
      <c r="H1118" s="239" t="s">
        <v>40</v>
      </c>
      <c r="I1118" s="241"/>
      <c r="J1118" s="238"/>
      <c r="K1118" s="238"/>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181</v>
      </c>
      <c r="AU1118" s="246" t="s">
        <v>87</v>
      </c>
      <c r="AV1118" s="13" t="s">
        <v>85</v>
      </c>
      <c r="AW1118" s="13" t="s">
        <v>38</v>
      </c>
      <c r="AX1118" s="13" t="s">
        <v>77</v>
      </c>
      <c r="AY1118" s="246" t="s">
        <v>167</v>
      </c>
    </row>
    <row r="1119" s="13" customFormat="1">
      <c r="A1119" s="13"/>
      <c r="B1119" s="237"/>
      <c r="C1119" s="238"/>
      <c r="D1119" s="232" t="s">
        <v>181</v>
      </c>
      <c r="E1119" s="239" t="s">
        <v>40</v>
      </c>
      <c r="F1119" s="240" t="s">
        <v>203</v>
      </c>
      <c r="G1119" s="238"/>
      <c r="H1119" s="239" t="s">
        <v>40</v>
      </c>
      <c r="I1119" s="241"/>
      <c r="J1119" s="238"/>
      <c r="K1119" s="238"/>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181</v>
      </c>
      <c r="AU1119" s="246" t="s">
        <v>87</v>
      </c>
      <c r="AV1119" s="13" t="s">
        <v>85</v>
      </c>
      <c r="AW1119" s="13" t="s">
        <v>38</v>
      </c>
      <c r="AX1119" s="13" t="s">
        <v>77</v>
      </c>
      <c r="AY1119" s="246" t="s">
        <v>167</v>
      </c>
    </row>
    <row r="1120" s="14" customFormat="1">
      <c r="A1120" s="14"/>
      <c r="B1120" s="247"/>
      <c r="C1120" s="248"/>
      <c r="D1120" s="232" t="s">
        <v>181</v>
      </c>
      <c r="E1120" s="249" t="s">
        <v>40</v>
      </c>
      <c r="F1120" s="250" t="s">
        <v>373</v>
      </c>
      <c r="G1120" s="248"/>
      <c r="H1120" s="251">
        <v>2.403</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181</v>
      </c>
      <c r="AU1120" s="257" t="s">
        <v>87</v>
      </c>
      <c r="AV1120" s="14" t="s">
        <v>87</v>
      </c>
      <c r="AW1120" s="14" t="s">
        <v>38</v>
      </c>
      <c r="AX1120" s="14" t="s">
        <v>77</v>
      </c>
      <c r="AY1120" s="257" t="s">
        <v>167</v>
      </c>
    </row>
    <row r="1121" s="14" customFormat="1">
      <c r="A1121" s="14"/>
      <c r="B1121" s="247"/>
      <c r="C1121" s="248"/>
      <c r="D1121" s="232" t="s">
        <v>181</v>
      </c>
      <c r="E1121" s="249" t="s">
        <v>40</v>
      </c>
      <c r="F1121" s="250" t="s">
        <v>205</v>
      </c>
      <c r="G1121" s="248"/>
      <c r="H1121" s="251">
        <v>0.40000000000000002</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181</v>
      </c>
      <c r="AU1121" s="257" t="s">
        <v>87</v>
      </c>
      <c r="AV1121" s="14" t="s">
        <v>87</v>
      </c>
      <c r="AW1121" s="14" t="s">
        <v>38</v>
      </c>
      <c r="AX1121" s="14" t="s">
        <v>77</v>
      </c>
      <c r="AY1121" s="257" t="s">
        <v>167</v>
      </c>
    </row>
    <row r="1122" s="13" customFormat="1">
      <c r="A1122" s="13"/>
      <c r="B1122" s="237"/>
      <c r="C1122" s="238"/>
      <c r="D1122" s="232" t="s">
        <v>181</v>
      </c>
      <c r="E1122" s="239" t="s">
        <v>40</v>
      </c>
      <c r="F1122" s="240" t="s">
        <v>206</v>
      </c>
      <c r="G1122" s="238"/>
      <c r="H1122" s="239" t="s">
        <v>40</v>
      </c>
      <c r="I1122" s="241"/>
      <c r="J1122" s="238"/>
      <c r="K1122" s="238"/>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181</v>
      </c>
      <c r="AU1122" s="246" t="s">
        <v>87</v>
      </c>
      <c r="AV1122" s="13" t="s">
        <v>85</v>
      </c>
      <c r="AW1122" s="13" t="s">
        <v>38</v>
      </c>
      <c r="AX1122" s="13" t="s">
        <v>77</v>
      </c>
      <c r="AY1122" s="246" t="s">
        <v>167</v>
      </c>
    </row>
    <row r="1123" s="14" customFormat="1">
      <c r="A1123" s="14"/>
      <c r="B1123" s="247"/>
      <c r="C1123" s="248"/>
      <c r="D1123" s="232" t="s">
        <v>181</v>
      </c>
      <c r="E1123" s="249" t="s">
        <v>40</v>
      </c>
      <c r="F1123" s="250" t="s">
        <v>374</v>
      </c>
      <c r="G1123" s="248"/>
      <c r="H1123" s="251">
        <v>2.2480000000000002</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181</v>
      </c>
      <c r="AU1123" s="257" t="s">
        <v>87</v>
      </c>
      <c r="AV1123" s="14" t="s">
        <v>87</v>
      </c>
      <c r="AW1123" s="14" t="s">
        <v>38</v>
      </c>
      <c r="AX1123" s="14" t="s">
        <v>77</v>
      </c>
      <c r="AY1123" s="257" t="s">
        <v>167</v>
      </c>
    </row>
    <row r="1124" s="13" customFormat="1">
      <c r="A1124" s="13"/>
      <c r="B1124" s="237"/>
      <c r="C1124" s="238"/>
      <c r="D1124" s="232" t="s">
        <v>181</v>
      </c>
      <c r="E1124" s="239" t="s">
        <v>40</v>
      </c>
      <c r="F1124" s="240" t="s">
        <v>208</v>
      </c>
      <c r="G1124" s="238"/>
      <c r="H1124" s="239" t="s">
        <v>40</v>
      </c>
      <c r="I1124" s="241"/>
      <c r="J1124" s="238"/>
      <c r="K1124" s="238"/>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181</v>
      </c>
      <c r="AU1124" s="246" t="s">
        <v>87</v>
      </c>
      <c r="AV1124" s="13" t="s">
        <v>85</v>
      </c>
      <c r="AW1124" s="13" t="s">
        <v>38</v>
      </c>
      <c r="AX1124" s="13" t="s">
        <v>77</v>
      </c>
      <c r="AY1124" s="246" t="s">
        <v>167</v>
      </c>
    </row>
    <row r="1125" s="14" customFormat="1">
      <c r="A1125" s="14"/>
      <c r="B1125" s="247"/>
      <c r="C1125" s="248"/>
      <c r="D1125" s="232" t="s">
        <v>181</v>
      </c>
      <c r="E1125" s="249" t="s">
        <v>40</v>
      </c>
      <c r="F1125" s="250" t="s">
        <v>375</v>
      </c>
      <c r="G1125" s="248"/>
      <c r="H1125" s="251">
        <v>14.965</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181</v>
      </c>
      <c r="AU1125" s="257" t="s">
        <v>87</v>
      </c>
      <c r="AV1125" s="14" t="s">
        <v>87</v>
      </c>
      <c r="AW1125" s="14" t="s">
        <v>38</v>
      </c>
      <c r="AX1125" s="14" t="s">
        <v>77</v>
      </c>
      <c r="AY1125" s="257" t="s">
        <v>167</v>
      </c>
    </row>
    <row r="1126" s="13" customFormat="1">
      <c r="A1126" s="13"/>
      <c r="B1126" s="237"/>
      <c r="C1126" s="238"/>
      <c r="D1126" s="232" t="s">
        <v>181</v>
      </c>
      <c r="E1126" s="239" t="s">
        <v>40</v>
      </c>
      <c r="F1126" s="240" t="s">
        <v>210</v>
      </c>
      <c r="G1126" s="238"/>
      <c r="H1126" s="239" t="s">
        <v>40</v>
      </c>
      <c r="I1126" s="241"/>
      <c r="J1126" s="238"/>
      <c r="K1126" s="238"/>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181</v>
      </c>
      <c r="AU1126" s="246" t="s">
        <v>87</v>
      </c>
      <c r="AV1126" s="13" t="s">
        <v>85</v>
      </c>
      <c r="AW1126" s="13" t="s">
        <v>38</v>
      </c>
      <c r="AX1126" s="13" t="s">
        <v>77</v>
      </c>
      <c r="AY1126" s="246" t="s">
        <v>167</v>
      </c>
    </row>
    <row r="1127" s="14" customFormat="1">
      <c r="A1127" s="14"/>
      <c r="B1127" s="247"/>
      <c r="C1127" s="248"/>
      <c r="D1127" s="232" t="s">
        <v>181</v>
      </c>
      <c r="E1127" s="249" t="s">
        <v>40</v>
      </c>
      <c r="F1127" s="250" t="s">
        <v>376</v>
      </c>
      <c r="G1127" s="248"/>
      <c r="H1127" s="251">
        <v>8.3789999999999996</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181</v>
      </c>
      <c r="AU1127" s="257" t="s">
        <v>87</v>
      </c>
      <c r="AV1127" s="14" t="s">
        <v>87</v>
      </c>
      <c r="AW1127" s="14" t="s">
        <v>38</v>
      </c>
      <c r="AX1127" s="14" t="s">
        <v>77</v>
      </c>
      <c r="AY1127" s="257" t="s">
        <v>167</v>
      </c>
    </row>
    <row r="1128" s="13" customFormat="1">
      <c r="A1128" s="13"/>
      <c r="B1128" s="237"/>
      <c r="C1128" s="238"/>
      <c r="D1128" s="232" t="s">
        <v>181</v>
      </c>
      <c r="E1128" s="239" t="s">
        <v>40</v>
      </c>
      <c r="F1128" s="240" t="s">
        <v>1273</v>
      </c>
      <c r="G1128" s="238"/>
      <c r="H1128" s="239" t="s">
        <v>40</v>
      </c>
      <c r="I1128" s="241"/>
      <c r="J1128" s="238"/>
      <c r="K1128" s="238"/>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181</v>
      </c>
      <c r="AU1128" s="246" t="s">
        <v>87</v>
      </c>
      <c r="AV1128" s="13" t="s">
        <v>85</v>
      </c>
      <c r="AW1128" s="13" t="s">
        <v>38</v>
      </c>
      <c r="AX1128" s="13" t="s">
        <v>77</v>
      </c>
      <c r="AY1128" s="246" t="s">
        <v>167</v>
      </c>
    </row>
    <row r="1129" s="13" customFormat="1">
      <c r="A1129" s="13"/>
      <c r="B1129" s="237"/>
      <c r="C1129" s="238"/>
      <c r="D1129" s="232" t="s">
        <v>181</v>
      </c>
      <c r="E1129" s="239" t="s">
        <v>40</v>
      </c>
      <c r="F1129" s="240" t="s">
        <v>203</v>
      </c>
      <c r="G1129" s="238"/>
      <c r="H1129" s="239" t="s">
        <v>40</v>
      </c>
      <c r="I1129" s="241"/>
      <c r="J1129" s="238"/>
      <c r="K1129" s="238"/>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181</v>
      </c>
      <c r="AU1129" s="246" t="s">
        <v>87</v>
      </c>
      <c r="AV1129" s="13" t="s">
        <v>85</v>
      </c>
      <c r="AW1129" s="13" t="s">
        <v>38</v>
      </c>
      <c r="AX1129" s="13" t="s">
        <v>77</v>
      </c>
      <c r="AY1129" s="246" t="s">
        <v>167</v>
      </c>
    </row>
    <row r="1130" s="14" customFormat="1">
      <c r="A1130" s="14"/>
      <c r="B1130" s="247"/>
      <c r="C1130" s="248"/>
      <c r="D1130" s="232" t="s">
        <v>181</v>
      </c>
      <c r="E1130" s="249" t="s">
        <v>40</v>
      </c>
      <c r="F1130" s="250" t="s">
        <v>382</v>
      </c>
      <c r="G1130" s="248"/>
      <c r="H1130" s="251">
        <v>18.550000000000001</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181</v>
      </c>
      <c r="AU1130" s="257" t="s">
        <v>87</v>
      </c>
      <c r="AV1130" s="14" t="s">
        <v>87</v>
      </c>
      <c r="AW1130" s="14" t="s">
        <v>38</v>
      </c>
      <c r="AX1130" s="14" t="s">
        <v>77</v>
      </c>
      <c r="AY1130" s="257" t="s">
        <v>167</v>
      </c>
    </row>
    <row r="1131" s="14" customFormat="1">
      <c r="A1131" s="14"/>
      <c r="B1131" s="247"/>
      <c r="C1131" s="248"/>
      <c r="D1131" s="232" t="s">
        <v>181</v>
      </c>
      <c r="E1131" s="249" t="s">
        <v>40</v>
      </c>
      <c r="F1131" s="250" t="s">
        <v>235</v>
      </c>
      <c r="G1131" s="248"/>
      <c r="H1131" s="251">
        <v>-4.7279999999999998</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181</v>
      </c>
      <c r="AU1131" s="257" t="s">
        <v>87</v>
      </c>
      <c r="AV1131" s="14" t="s">
        <v>87</v>
      </c>
      <c r="AW1131" s="14" t="s">
        <v>38</v>
      </c>
      <c r="AX1131" s="14" t="s">
        <v>77</v>
      </c>
      <c r="AY1131" s="257" t="s">
        <v>167</v>
      </c>
    </row>
    <row r="1132" s="14" customFormat="1">
      <c r="A1132" s="14"/>
      <c r="B1132" s="247"/>
      <c r="C1132" s="248"/>
      <c r="D1132" s="232" t="s">
        <v>181</v>
      </c>
      <c r="E1132" s="249" t="s">
        <v>40</v>
      </c>
      <c r="F1132" s="250" t="s">
        <v>236</v>
      </c>
      <c r="G1132" s="248"/>
      <c r="H1132" s="251">
        <v>-1.1819999999999999</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181</v>
      </c>
      <c r="AU1132" s="257" t="s">
        <v>87</v>
      </c>
      <c r="AV1132" s="14" t="s">
        <v>87</v>
      </c>
      <c r="AW1132" s="14" t="s">
        <v>38</v>
      </c>
      <c r="AX1132" s="14" t="s">
        <v>77</v>
      </c>
      <c r="AY1132" s="257" t="s">
        <v>167</v>
      </c>
    </row>
    <row r="1133" s="13" customFormat="1">
      <c r="A1133" s="13"/>
      <c r="B1133" s="237"/>
      <c r="C1133" s="238"/>
      <c r="D1133" s="232" t="s">
        <v>181</v>
      </c>
      <c r="E1133" s="239" t="s">
        <v>40</v>
      </c>
      <c r="F1133" s="240" t="s">
        <v>206</v>
      </c>
      <c r="G1133" s="238"/>
      <c r="H1133" s="239" t="s">
        <v>40</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181</v>
      </c>
      <c r="AU1133" s="246" t="s">
        <v>87</v>
      </c>
      <c r="AV1133" s="13" t="s">
        <v>85</v>
      </c>
      <c r="AW1133" s="13" t="s">
        <v>38</v>
      </c>
      <c r="AX1133" s="13" t="s">
        <v>77</v>
      </c>
      <c r="AY1133" s="246" t="s">
        <v>167</v>
      </c>
    </row>
    <row r="1134" s="14" customFormat="1">
      <c r="A1134" s="14"/>
      <c r="B1134" s="247"/>
      <c r="C1134" s="248"/>
      <c r="D1134" s="232" t="s">
        <v>181</v>
      </c>
      <c r="E1134" s="249" t="s">
        <v>40</v>
      </c>
      <c r="F1134" s="250" t="s">
        <v>383</v>
      </c>
      <c r="G1134" s="248"/>
      <c r="H1134" s="251">
        <v>15.9</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181</v>
      </c>
      <c r="AU1134" s="257" t="s">
        <v>87</v>
      </c>
      <c r="AV1134" s="14" t="s">
        <v>87</v>
      </c>
      <c r="AW1134" s="14" t="s">
        <v>38</v>
      </c>
      <c r="AX1134" s="14" t="s">
        <v>77</v>
      </c>
      <c r="AY1134" s="257" t="s">
        <v>167</v>
      </c>
    </row>
    <row r="1135" s="14" customFormat="1">
      <c r="A1135" s="14"/>
      <c r="B1135" s="247"/>
      <c r="C1135" s="248"/>
      <c r="D1135" s="232" t="s">
        <v>181</v>
      </c>
      <c r="E1135" s="249" t="s">
        <v>40</v>
      </c>
      <c r="F1135" s="250" t="s">
        <v>236</v>
      </c>
      <c r="G1135" s="248"/>
      <c r="H1135" s="251">
        <v>-1.1819999999999999</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181</v>
      </c>
      <c r="AU1135" s="257" t="s">
        <v>87</v>
      </c>
      <c r="AV1135" s="14" t="s">
        <v>87</v>
      </c>
      <c r="AW1135" s="14" t="s">
        <v>38</v>
      </c>
      <c r="AX1135" s="14" t="s">
        <v>77</v>
      </c>
      <c r="AY1135" s="257" t="s">
        <v>167</v>
      </c>
    </row>
    <row r="1136" s="13" customFormat="1">
      <c r="A1136" s="13"/>
      <c r="B1136" s="237"/>
      <c r="C1136" s="238"/>
      <c r="D1136" s="232" t="s">
        <v>181</v>
      </c>
      <c r="E1136" s="239" t="s">
        <v>40</v>
      </c>
      <c r="F1136" s="240" t="s">
        <v>208</v>
      </c>
      <c r="G1136" s="238"/>
      <c r="H1136" s="239" t="s">
        <v>40</v>
      </c>
      <c r="I1136" s="241"/>
      <c r="J1136" s="238"/>
      <c r="K1136" s="238"/>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181</v>
      </c>
      <c r="AU1136" s="246" t="s">
        <v>87</v>
      </c>
      <c r="AV1136" s="13" t="s">
        <v>85</v>
      </c>
      <c r="AW1136" s="13" t="s">
        <v>38</v>
      </c>
      <c r="AX1136" s="13" t="s">
        <v>77</v>
      </c>
      <c r="AY1136" s="246" t="s">
        <v>167</v>
      </c>
    </row>
    <row r="1137" s="14" customFormat="1">
      <c r="A1137" s="14"/>
      <c r="B1137" s="247"/>
      <c r="C1137" s="248"/>
      <c r="D1137" s="232" t="s">
        <v>181</v>
      </c>
      <c r="E1137" s="249" t="s">
        <v>40</v>
      </c>
      <c r="F1137" s="250" t="s">
        <v>384</v>
      </c>
      <c r="G1137" s="248"/>
      <c r="H1137" s="251">
        <v>41.463000000000001</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181</v>
      </c>
      <c r="AU1137" s="257" t="s">
        <v>87</v>
      </c>
      <c r="AV1137" s="14" t="s">
        <v>87</v>
      </c>
      <c r="AW1137" s="14" t="s">
        <v>38</v>
      </c>
      <c r="AX1137" s="14" t="s">
        <v>77</v>
      </c>
      <c r="AY1137" s="257" t="s">
        <v>167</v>
      </c>
    </row>
    <row r="1138" s="14" customFormat="1">
      <c r="A1138" s="14"/>
      <c r="B1138" s="247"/>
      <c r="C1138" s="248"/>
      <c r="D1138" s="232" t="s">
        <v>181</v>
      </c>
      <c r="E1138" s="249" t="s">
        <v>40</v>
      </c>
      <c r="F1138" s="250" t="s">
        <v>239</v>
      </c>
      <c r="G1138" s="248"/>
      <c r="H1138" s="251">
        <v>-1.5760000000000001</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181</v>
      </c>
      <c r="AU1138" s="257" t="s">
        <v>87</v>
      </c>
      <c r="AV1138" s="14" t="s">
        <v>87</v>
      </c>
      <c r="AW1138" s="14" t="s">
        <v>38</v>
      </c>
      <c r="AX1138" s="14" t="s">
        <v>77</v>
      </c>
      <c r="AY1138" s="257" t="s">
        <v>167</v>
      </c>
    </row>
    <row r="1139" s="14" customFormat="1">
      <c r="A1139" s="14"/>
      <c r="B1139" s="247"/>
      <c r="C1139" s="248"/>
      <c r="D1139" s="232" t="s">
        <v>181</v>
      </c>
      <c r="E1139" s="249" t="s">
        <v>40</v>
      </c>
      <c r="F1139" s="250" t="s">
        <v>240</v>
      </c>
      <c r="G1139" s="248"/>
      <c r="H1139" s="251">
        <v>-2.093</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181</v>
      </c>
      <c r="AU1139" s="257" t="s">
        <v>87</v>
      </c>
      <c r="AV1139" s="14" t="s">
        <v>87</v>
      </c>
      <c r="AW1139" s="14" t="s">
        <v>38</v>
      </c>
      <c r="AX1139" s="14" t="s">
        <v>77</v>
      </c>
      <c r="AY1139" s="257" t="s">
        <v>167</v>
      </c>
    </row>
    <row r="1140" s="14" customFormat="1">
      <c r="A1140" s="14"/>
      <c r="B1140" s="247"/>
      <c r="C1140" s="248"/>
      <c r="D1140" s="232" t="s">
        <v>181</v>
      </c>
      <c r="E1140" s="249" t="s">
        <v>40</v>
      </c>
      <c r="F1140" s="250" t="s">
        <v>241</v>
      </c>
      <c r="G1140" s="248"/>
      <c r="H1140" s="251">
        <v>1.74</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181</v>
      </c>
      <c r="AU1140" s="257" t="s">
        <v>87</v>
      </c>
      <c r="AV1140" s="14" t="s">
        <v>87</v>
      </c>
      <c r="AW1140" s="14" t="s">
        <v>38</v>
      </c>
      <c r="AX1140" s="14" t="s">
        <v>77</v>
      </c>
      <c r="AY1140" s="257" t="s">
        <v>167</v>
      </c>
    </row>
    <row r="1141" s="13" customFormat="1">
      <c r="A1141" s="13"/>
      <c r="B1141" s="237"/>
      <c r="C1141" s="238"/>
      <c r="D1141" s="232" t="s">
        <v>181</v>
      </c>
      <c r="E1141" s="239" t="s">
        <v>40</v>
      </c>
      <c r="F1141" s="240" t="s">
        <v>210</v>
      </c>
      <c r="G1141" s="238"/>
      <c r="H1141" s="239" t="s">
        <v>40</v>
      </c>
      <c r="I1141" s="241"/>
      <c r="J1141" s="238"/>
      <c r="K1141" s="238"/>
      <c r="L1141" s="242"/>
      <c r="M1141" s="243"/>
      <c r="N1141" s="244"/>
      <c r="O1141" s="244"/>
      <c r="P1141" s="244"/>
      <c r="Q1141" s="244"/>
      <c r="R1141" s="244"/>
      <c r="S1141" s="244"/>
      <c r="T1141" s="245"/>
      <c r="U1141" s="13"/>
      <c r="V1141" s="13"/>
      <c r="W1141" s="13"/>
      <c r="X1141" s="13"/>
      <c r="Y1141" s="13"/>
      <c r="Z1141" s="13"/>
      <c r="AA1141" s="13"/>
      <c r="AB1141" s="13"/>
      <c r="AC1141" s="13"/>
      <c r="AD1141" s="13"/>
      <c r="AE1141" s="13"/>
      <c r="AT1141" s="246" t="s">
        <v>181</v>
      </c>
      <c r="AU1141" s="246" t="s">
        <v>87</v>
      </c>
      <c r="AV1141" s="13" t="s">
        <v>85</v>
      </c>
      <c r="AW1141" s="13" t="s">
        <v>38</v>
      </c>
      <c r="AX1141" s="13" t="s">
        <v>77</v>
      </c>
      <c r="AY1141" s="246" t="s">
        <v>167</v>
      </c>
    </row>
    <row r="1142" s="14" customFormat="1">
      <c r="A1142" s="14"/>
      <c r="B1142" s="247"/>
      <c r="C1142" s="248"/>
      <c r="D1142" s="232" t="s">
        <v>181</v>
      </c>
      <c r="E1142" s="249" t="s">
        <v>40</v>
      </c>
      <c r="F1142" s="250" t="s">
        <v>385</v>
      </c>
      <c r="G1142" s="248"/>
      <c r="H1142" s="251">
        <v>31.111000000000001</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181</v>
      </c>
      <c r="AU1142" s="257" t="s">
        <v>87</v>
      </c>
      <c r="AV1142" s="14" t="s">
        <v>87</v>
      </c>
      <c r="AW1142" s="14" t="s">
        <v>38</v>
      </c>
      <c r="AX1142" s="14" t="s">
        <v>77</v>
      </c>
      <c r="AY1142" s="257" t="s">
        <v>167</v>
      </c>
    </row>
    <row r="1143" s="14" customFormat="1">
      <c r="A1143" s="14"/>
      <c r="B1143" s="247"/>
      <c r="C1143" s="248"/>
      <c r="D1143" s="232" t="s">
        <v>181</v>
      </c>
      <c r="E1143" s="249" t="s">
        <v>40</v>
      </c>
      <c r="F1143" s="250" t="s">
        <v>239</v>
      </c>
      <c r="G1143" s="248"/>
      <c r="H1143" s="251">
        <v>-1.5760000000000001</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181</v>
      </c>
      <c r="AU1143" s="257" t="s">
        <v>87</v>
      </c>
      <c r="AV1143" s="14" t="s">
        <v>87</v>
      </c>
      <c r="AW1143" s="14" t="s">
        <v>38</v>
      </c>
      <c r="AX1143" s="14" t="s">
        <v>77</v>
      </c>
      <c r="AY1143" s="257" t="s">
        <v>167</v>
      </c>
    </row>
    <row r="1144" s="14" customFormat="1">
      <c r="A1144" s="14"/>
      <c r="B1144" s="247"/>
      <c r="C1144" s="248"/>
      <c r="D1144" s="232" t="s">
        <v>181</v>
      </c>
      <c r="E1144" s="249" t="s">
        <v>40</v>
      </c>
      <c r="F1144" s="250" t="s">
        <v>243</v>
      </c>
      <c r="G1144" s="248"/>
      <c r="H1144" s="251">
        <v>-2.0249999999999999</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181</v>
      </c>
      <c r="AU1144" s="257" t="s">
        <v>87</v>
      </c>
      <c r="AV1144" s="14" t="s">
        <v>87</v>
      </c>
      <c r="AW1144" s="14" t="s">
        <v>38</v>
      </c>
      <c r="AX1144" s="14" t="s">
        <v>77</v>
      </c>
      <c r="AY1144" s="257" t="s">
        <v>167</v>
      </c>
    </row>
    <row r="1145" s="14" customFormat="1">
      <c r="A1145" s="14"/>
      <c r="B1145" s="247"/>
      <c r="C1145" s="248"/>
      <c r="D1145" s="232" t="s">
        <v>181</v>
      </c>
      <c r="E1145" s="249" t="s">
        <v>40</v>
      </c>
      <c r="F1145" s="250" t="s">
        <v>241</v>
      </c>
      <c r="G1145" s="248"/>
      <c r="H1145" s="251">
        <v>1.74</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181</v>
      </c>
      <c r="AU1145" s="257" t="s">
        <v>87</v>
      </c>
      <c r="AV1145" s="14" t="s">
        <v>87</v>
      </c>
      <c r="AW1145" s="14" t="s">
        <v>38</v>
      </c>
      <c r="AX1145" s="14" t="s">
        <v>77</v>
      </c>
      <c r="AY1145" s="257" t="s">
        <v>167</v>
      </c>
    </row>
    <row r="1146" s="15" customFormat="1">
      <c r="A1146" s="15"/>
      <c r="B1146" s="258"/>
      <c r="C1146" s="259"/>
      <c r="D1146" s="232" t="s">
        <v>181</v>
      </c>
      <c r="E1146" s="260" t="s">
        <v>40</v>
      </c>
      <c r="F1146" s="261" t="s">
        <v>184</v>
      </c>
      <c r="G1146" s="259"/>
      <c r="H1146" s="262">
        <v>124.53700000000001</v>
      </c>
      <c r="I1146" s="263"/>
      <c r="J1146" s="259"/>
      <c r="K1146" s="259"/>
      <c r="L1146" s="264"/>
      <c r="M1146" s="265"/>
      <c r="N1146" s="266"/>
      <c r="O1146" s="266"/>
      <c r="P1146" s="266"/>
      <c r="Q1146" s="266"/>
      <c r="R1146" s="266"/>
      <c r="S1146" s="266"/>
      <c r="T1146" s="267"/>
      <c r="U1146" s="15"/>
      <c r="V1146" s="15"/>
      <c r="W1146" s="15"/>
      <c r="X1146" s="15"/>
      <c r="Y1146" s="15"/>
      <c r="Z1146" s="15"/>
      <c r="AA1146" s="15"/>
      <c r="AB1146" s="15"/>
      <c r="AC1146" s="15"/>
      <c r="AD1146" s="15"/>
      <c r="AE1146" s="15"/>
      <c r="AT1146" s="268" t="s">
        <v>181</v>
      </c>
      <c r="AU1146" s="268" t="s">
        <v>87</v>
      </c>
      <c r="AV1146" s="15" t="s">
        <v>175</v>
      </c>
      <c r="AW1146" s="15" t="s">
        <v>38</v>
      </c>
      <c r="AX1146" s="15" t="s">
        <v>85</v>
      </c>
      <c r="AY1146" s="268" t="s">
        <v>167</v>
      </c>
    </row>
    <row r="1147" s="2" customFormat="1" ht="24" customHeight="1">
      <c r="A1147" s="39"/>
      <c r="B1147" s="40"/>
      <c r="C1147" s="219" t="s">
        <v>1285</v>
      </c>
      <c r="D1147" s="219" t="s">
        <v>170</v>
      </c>
      <c r="E1147" s="220" t="s">
        <v>1286</v>
      </c>
      <c r="F1147" s="221" t="s">
        <v>1287</v>
      </c>
      <c r="G1147" s="222" t="s">
        <v>173</v>
      </c>
      <c r="H1147" s="223">
        <v>30.111999999999998</v>
      </c>
      <c r="I1147" s="224"/>
      <c r="J1147" s="225">
        <f>ROUND(I1147*H1147,2)</f>
        <v>0</v>
      </c>
      <c r="K1147" s="221" t="s">
        <v>174</v>
      </c>
      <c r="L1147" s="45"/>
      <c r="M1147" s="226" t="s">
        <v>40</v>
      </c>
      <c r="N1147" s="227" t="s">
        <v>48</v>
      </c>
      <c r="O1147" s="85"/>
      <c r="P1147" s="228">
        <f>O1147*H1147</f>
        <v>0</v>
      </c>
      <c r="Q1147" s="228">
        <v>1.0000000000000001E-05</v>
      </c>
      <c r="R1147" s="228">
        <f>Q1147*H1147</f>
        <v>0.00030111999999999999</v>
      </c>
      <c r="S1147" s="228">
        <v>0</v>
      </c>
      <c r="T1147" s="229">
        <f>S1147*H1147</f>
        <v>0</v>
      </c>
      <c r="U1147" s="39"/>
      <c r="V1147" s="39"/>
      <c r="W1147" s="39"/>
      <c r="X1147" s="39"/>
      <c r="Y1147" s="39"/>
      <c r="Z1147" s="39"/>
      <c r="AA1147" s="39"/>
      <c r="AB1147" s="39"/>
      <c r="AC1147" s="39"/>
      <c r="AD1147" s="39"/>
      <c r="AE1147" s="39"/>
      <c r="AR1147" s="230" t="s">
        <v>301</v>
      </c>
      <c r="AT1147" s="230" t="s">
        <v>170</v>
      </c>
      <c r="AU1147" s="230" t="s">
        <v>87</v>
      </c>
      <c r="AY1147" s="18" t="s">
        <v>167</v>
      </c>
      <c r="BE1147" s="231">
        <f>IF(N1147="základní",J1147,0)</f>
        <v>0</v>
      </c>
      <c r="BF1147" s="231">
        <f>IF(N1147="snížená",J1147,0)</f>
        <v>0</v>
      </c>
      <c r="BG1147" s="231">
        <f>IF(N1147="zákl. přenesená",J1147,0)</f>
        <v>0</v>
      </c>
      <c r="BH1147" s="231">
        <f>IF(N1147="sníž. přenesená",J1147,0)</f>
        <v>0</v>
      </c>
      <c r="BI1147" s="231">
        <f>IF(N1147="nulová",J1147,0)</f>
        <v>0</v>
      </c>
      <c r="BJ1147" s="18" t="s">
        <v>85</v>
      </c>
      <c r="BK1147" s="231">
        <f>ROUND(I1147*H1147,2)</f>
        <v>0</v>
      </c>
      <c r="BL1147" s="18" t="s">
        <v>301</v>
      </c>
      <c r="BM1147" s="230" t="s">
        <v>1288</v>
      </c>
    </row>
    <row r="1148" s="2" customFormat="1">
      <c r="A1148" s="39"/>
      <c r="B1148" s="40"/>
      <c r="C1148" s="41"/>
      <c r="D1148" s="232" t="s">
        <v>177</v>
      </c>
      <c r="E1148" s="41"/>
      <c r="F1148" s="233" t="s">
        <v>1289</v>
      </c>
      <c r="G1148" s="41"/>
      <c r="H1148" s="41"/>
      <c r="I1148" s="137"/>
      <c r="J1148" s="41"/>
      <c r="K1148" s="41"/>
      <c r="L1148" s="45"/>
      <c r="M1148" s="234"/>
      <c r="N1148" s="235"/>
      <c r="O1148" s="85"/>
      <c r="P1148" s="85"/>
      <c r="Q1148" s="85"/>
      <c r="R1148" s="85"/>
      <c r="S1148" s="85"/>
      <c r="T1148" s="86"/>
      <c r="U1148" s="39"/>
      <c r="V1148" s="39"/>
      <c r="W1148" s="39"/>
      <c r="X1148" s="39"/>
      <c r="Y1148" s="39"/>
      <c r="Z1148" s="39"/>
      <c r="AA1148" s="39"/>
      <c r="AB1148" s="39"/>
      <c r="AC1148" s="39"/>
      <c r="AD1148" s="39"/>
      <c r="AE1148" s="39"/>
      <c r="AT1148" s="18" t="s">
        <v>177</v>
      </c>
      <c r="AU1148" s="18" t="s">
        <v>87</v>
      </c>
    </row>
    <row r="1149" s="13" customFormat="1">
      <c r="A1149" s="13"/>
      <c r="B1149" s="237"/>
      <c r="C1149" s="238"/>
      <c r="D1149" s="232" t="s">
        <v>181</v>
      </c>
      <c r="E1149" s="239" t="s">
        <v>40</v>
      </c>
      <c r="F1149" s="240" t="s">
        <v>203</v>
      </c>
      <c r="G1149" s="238"/>
      <c r="H1149" s="239" t="s">
        <v>40</v>
      </c>
      <c r="I1149" s="241"/>
      <c r="J1149" s="238"/>
      <c r="K1149" s="238"/>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181</v>
      </c>
      <c r="AU1149" s="246" t="s">
        <v>87</v>
      </c>
      <c r="AV1149" s="13" t="s">
        <v>85</v>
      </c>
      <c r="AW1149" s="13" t="s">
        <v>38</v>
      </c>
      <c r="AX1149" s="13" t="s">
        <v>77</v>
      </c>
      <c r="AY1149" s="246" t="s">
        <v>167</v>
      </c>
    </row>
    <row r="1150" s="14" customFormat="1">
      <c r="A1150" s="14"/>
      <c r="B1150" s="247"/>
      <c r="C1150" s="248"/>
      <c r="D1150" s="232" t="s">
        <v>181</v>
      </c>
      <c r="E1150" s="249" t="s">
        <v>40</v>
      </c>
      <c r="F1150" s="250" t="s">
        <v>1290</v>
      </c>
      <c r="G1150" s="248"/>
      <c r="H1150" s="251">
        <v>1.6779999999999999</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181</v>
      </c>
      <c r="AU1150" s="257" t="s">
        <v>87</v>
      </c>
      <c r="AV1150" s="14" t="s">
        <v>87</v>
      </c>
      <c r="AW1150" s="14" t="s">
        <v>38</v>
      </c>
      <c r="AX1150" s="14" t="s">
        <v>77</v>
      </c>
      <c r="AY1150" s="257" t="s">
        <v>167</v>
      </c>
    </row>
    <row r="1151" s="14" customFormat="1">
      <c r="A1151" s="14"/>
      <c r="B1151" s="247"/>
      <c r="C1151" s="248"/>
      <c r="D1151" s="232" t="s">
        <v>181</v>
      </c>
      <c r="E1151" s="249" t="s">
        <v>40</v>
      </c>
      <c r="F1151" s="250" t="s">
        <v>1291</v>
      </c>
      <c r="G1151" s="248"/>
      <c r="H1151" s="251">
        <v>0.45000000000000001</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181</v>
      </c>
      <c r="AU1151" s="257" t="s">
        <v>87</v>
      </c>
      <c r="AV1151" s="14" t="s">
        <v>87</v>
      </c>
      <c r="AW1151" s="14" t="s">
        <v>38</v>
      </c>
      <c r="AX1151" s="14" t="s">
        <v>77</v>
      </c>
      <c r="AY1151" s="257" t="s">
        <v>167</v>
      </c>
    </row>
    <row r="1152" s="13" customFormat="1">
      <c r="A1152" s="13"/>
      <c r="B1152" s="237"/>
      <c r="C1152" s="238"/>
      <c r="D1152" s="232" t="s">
        <v>181</v>
      </c>
      <c r="E1152" s="239" t="s">
        <v>40</v>
      </c>
      <c r="F1152" s="240" t="s">
        <v>206</v>
      </c>
      <c r="G1152" s="238"/>
      <c r="H1152" s="239" t="s">
        <v>40</v>
      </c>
      <c r="I1152" s="241"/>
      <c r="J1152" s="238"/>
      <c r="K1152" s="238"/>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181</v>
      </c>
      <c r="AU1152" s="246" t="s">
        <v>87</v>
      </c>
      <c r="AV1152" s="13" t="s">
        <v>85</v>
      </c>
      <c r="AW1152" s="13" t="s">
        <v>38</v>
      </c>
      <c r="AX1152" s="13" t="s">
        <v>77</v>
      </c>
      <c r="AY1152" s="246" t="s">
        <v>167</v>
      </c>
    </row>
    <row r="1153" s="14" customFormat="1">
      <c r="A1153" s="14"/>
      <c r="B1153" s="247"/>
      <c r="C1153" s="248"/>
      <c r="D1153" s="232" t="s">
        <v>181</v>
      </c>
      <c r="E1153" s="249" t="s">
        <v>40</v>
      </c>
      <c r="F1153" s="250" t="s">
        <v>1292</v>
      </c>
      <c r="G1153" s="248"/>
      <c r="H1153" s="251">
        <v>2.0150000000000001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181</v>
      </c>
      <c r="AU1153" s="257" t="s">
        <v>87</v>
      </c>
      <c r="AV1153" s="14" t="s">
        <v>87</v>
      </c>
      <c r="AW1153" s="14" t="s">
        <v>38</v>
      </c>
      <c r="AX1153" s="14" t="s">
        <v>77</v>
      </c>
      <c r="AY1153" s="257" t="s">
        <v>167</v>
      </c>
    </row>
    <row r="1154" s="13" customFormat="1">
      <c r="A1154" s="13"/>
      <c r="B1154" s="237"/>
      <c r="C1154" s="238"/>
      <c r="D1154" s="232" t="s">
        <v>181</v>
      </c>
      <c r="E1154" s="239" t="s">
        <v>40</v>
      </c>
      <c r="F1154" s="240" t="s">
        <v>208</v>
      </c>
      <c r="G1154" s="238"/>
      <c r="H1154" s="239" t="s">
        <v>40</v>
      </c>
      <c r="I1154" s="241"/>
      <c r="J1154" s="238"/>
      <c r="K1154" s="238"/>
      <c r="L1154" s="242"/>
      <c r="M1154" s="243"/>
      <c r="N1154" s="244"/>
      <c r="O1154" s="244"/>
      <c r="P1154" s="244"/>
      <c r="Q1154" s="244"/>
      <c r="R1154" s="244"/>
      <c r="S1154" s="244"/>
      <c r="T1154" s="245"/>
      <c r="U1154" s="13"/>
      <c r="V1154" s="13"/>
      <c r="W1154" s="13"/>
      <c r="X1154" s="13"/>
      <c r="Y1154" s="13"/>
      <c r="Z1154" s="13"/>
      <c r="AA1154" s="13"/>
      <c r="AB1154" s="13"/>
      <c r="AC1154" s="13"/>
      <c r="AD1154" s="13"/>
      <c r="AE1154" s="13"/>
      <c r="AT1154" s="246" t="s">
        <v>181</v>
      </c>
      <c r="AU1154" s="246" t="s">
        <v>87</v>
      </c>
      <c r="AV1154" s="13" t="s">
        <v>85</v>
      </c>
      <c r="AW1154" s="13" t="s">
        <v>38</v>
      </c>
      <c r="AX1154" s="13" t="s">
        <v>77</v>
      </c>
      <c r="AY1154" s="246" t="s">
        <v>167</v>
      </c>
    </row>
    <row r="1155" s="14" customFormat="1">
      <c r="A1155" s="14"/>
      <c r="B1155" s="247"/>
      <c r="C1155" s="248"/>
      <c r="D1155" s="232" t="s">
        <v>181</v>
      </c>
      <c r="E1155" s="249" t="s">
        <v>40</v>
      </c>
      <c r="F1155" s="250" t="s">
        <v>1293</v>
      </c>
      <c r="G1155" s="248"/>
      <c r="H1155" s="251">
        <v>14.438000000000001</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181</v>
      </c>
      <c r="AU1155" s="257" t="s">
        <v>87</v>
      </c>
      <c r="AV1155" s="14" t="s">
        <v>87</v>
      </c>
      <c r="AW1155" s="14" t="s">
        <v>38</v>
      </c>
      <c r="AX1155" s="14" t="s">
        <v>77</v>
      </c>
      <c r="AY1155" s="257" t="s">
        <v>167</v>
      </c>
    </row>
    <row r="1156" s="13" customFormat="1">
      <c r="A1156" s="13"/>
      <c r="B1156" s="237"/>
      <c r="C1156" s="238"/>
      <c r="D1156" s="232" t="s">
        <v>181</v>
      </c>
      <c r="E1156" s="239" t="s">
        <v>40</v>
      </c>
      <c r="F1156" s="240" t="s">
        <v>210</v>
      </c>
      <c r="G1156" s="238"/>
      <c r="H1156" s="239" t="s">
        <v>40</v>
      </c>
      <c r="I1156" s="241"/>
      <c r="J1156" s="238"/>
      <c r="K1156" s="238"/>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181</v>
      </c>
      <c r="AU1156" s="246" t="s">
        <v>87</v>
      </c>
      <c r="AV1156" s="13" t="s">
        <v>85</v>
      </c>
      <c r="AW1156" s="13" t="s">
        <v>38</v>
      </c>
      <c r="AX1156" s="13" t="s">
        <v>77</v>
      </c>
      <c r="AY1156" s="246" t="s">
        <v>167</v>
      </c>
    </row>
    <row r="1157" s="14" customFormat="1">
      <c r="A1157" s="14"/>
      <c r="B1157" s="247"/>
      <c r="C1157" s="248"/>
      <c r="D1157" s="232" t="s">
        <v>181</v>
      </c>
      <c r="E1157" s="249" t="s">
        <v>40</v>
      </c>
      <c r="F1157" s="250" t="s">
        <v>1294</v>
      </c>
      <c r="G1157" s="248"/>
      <c r="H1157" s="251">
        <v>11.531000000000001</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181</v>
      </c>
      <c r="AU1157" s="257" t="s">
        <v>87</v>
      </c>
      <c r="AV1157" s="14" t="s">
        <v>87</v>
      </c>
      <c r="AW1157" s="14" t="s">
        <v>38</v>
      </c>
      <c r="AX1157" s="14" t="s">
        <v>77</v>
      </c>
      <c r="AY1157" s="257" t="s">
        <v>167</v>
      </c>
    </row>
    <row r="1158" s="15" customFormat="1">
      <c r="A1158" s="15"/>
      <c r="B1158" s="258"/>
      <c r="C1158" s="259"/>
      <c r="D1158" s="232" t="s">
        <v>181</v>
      </c>
      <c r="E1158" s="260" t="s">
        <v>40</v>
      </c>
      <c r="F1158" s="261" t="s">
        <v>184</v>
      </c>
      <c r="G1158" s="259"/>
      <c r="H1158" s="262">
        <v>30.111999999999998</v>
      </c>
      <c r="I1158" s="263"/>
      <c r="J1158" s="259"/>
      <c r="K1158" s="259"/>
      <c r="L1158" s="264"/>
      <c r="M1158" s="265"/>
      <c r="N1158" s="266"/>
      <c r="O1158" s="266"/>
      <c r="P1158" s="266"/>
      <c r="Q1158" s="266"/>
      <c r="R1158" s="266"/>
      <c r="S1158" s="266"/>
      <c r="T1158" s="267"/>
      <c r="U1158" s="15"/>
      <c r="V1158" s="15"/>
      <c r="W1158" s="15"/>
      <c r="X1158" s="15"/>
      <c r="Y1158" s="15"/>
      <c r="Z1158" s="15"/>
      <c r="AA1158" s="15"/>
      <c r="AB1158" s="15"/>
      <c r="AC1158" s="15"/>
      <c r="AD1158" s="15"/>
      <c r="AE1158" s="15"/>
      <c r="AT1158" s="268" t="s">
        <v>181</v>
      </c>
      <c r="AU1158" s="268" t="s">
        <v>87</v>
      </c>
      <c r="AV1158" s="15" t="s">
        <v>175</v>
      </c>
      <c r="AW1158" s="15" t="s">
        <v>38</v>
      </c>
      <c r="AX1158" s="15" t="s">
        <v>85</v>
      </c>
      <c r="AY1158" s="268" t="s">
        <v>167</v>
      </c>
    </row>
    <row r="1159" s="2" customFormat="1" ht="24" customHeight="1">
      <c r="A1159" s="39"/>
      <c r="B1159" s="40"/>
      <c r="C1159" s="219" t="s">
        <v>1295</v>
      </c>
      <c r="D1159" s="219" t="s">
        <v>170</v>
      </c>
      <c r="E1159" s="220" t="s">
        <v>1296</v>
      </c>
      <c r="F1159" s="221" t="s">
        <v>1297</v>
      </c>
      <c r="G1159" s="222" t="s">
        <v>173</v>
      </c>
      <c r="H1159" s="223">
        <v>30.111999999999998</v>
      </c>
      <c r="I1159" s="224"/>
      <c r="J1159" s="225">
        <f>ROUND(I1159*H1159,2)</f>
        <v>0</v>
      </c>
      <c r="K1159" s="221" t="s">
        <v>174</v>
      </c>
      <c r="L1159" s="45"/>
      <c r="M1159" s="226" t="s">
        <v>40</v>
      </c>
      <c r="N1159" s="227" t="s">
        <v>48</v>
      </c>
      <c r="O1159" s="85"/>
      <c r="P1159" s="228">
        <f>O1159*H1159</f>
        <v>0</v>
      </c>
      <c r="Q1159" s="228">
        <v>1.0000000000000001E-05</v>
      </c>
      <c r="R1159" s="228">
        <f>Q1159*H1159</f>
        <v>0.00030111999999999999</v>
      </c>
      <c r="S1159" s="228">
        <v>0</v>
      </c>
      <c r="T1159" s="229">
        <f>S1159*H1159</f>
        <v>0</v>
      </c>
      <c r="U1159" s="39"/>
      <c r="V1159" s="39"/>
      <c r="W1159" s="39"/>
      <c r="X1159" s="39"/>
      <c r="Y1159" s="39"/>
      <c r="Z1159" s="39"/>
      <c r="AA1159" s="39"/>
      <c r="AB1159" s="39"/>
      <c r="AC1159" s="39"/>
      <c r="AD1159" s="39"/>
      <c r="AE1159" s="39"/>
      <c r="AR1159" s="230" t="s">
        <v>301</v>
      </c>
      <c r="AT1159" s="230" t="s">
        <v>170</v>
      </c>
      <c r="AU1159" s="230" t="s">
        <v>87</v>
      </c>
      <c r="AY1159" s="18" t="s">
        <v>167</v>
      </c>
      <c r="BE1159" s="231">
        <f>IF(N1159="základní",J1159,0)</f>
        <v>0</v>
      </c>
      <c r="BF1159" s="231">
        <f>IF(N1159="snížená",J1159,0)</f>
        <v>0</v>
      </c>
      <c r="BG1159" s="231">
        <f>IF(N1159="zákl. přenesená",J1159,0)</f>
        <v>0</v>
      </c>
      <c r="BH1159" s="231">
        <f>IF(N1159="sníž. přenesená",J1159,0)</f>
        <v>0</v>
      </c>
      <c r="BI1159" s="231">
        <f>IF(N1159="nulová",J1159,0)</f>
        <v>0</v>
      </c>
      <c r="BJ1159" s="18" t="s">
        <v>85</v>
      </c>
      <c r="BK1159" s="231">
        <f>ROUND(I1159*H1159,2)</f>
        <v>0</v>
      </c>
      <c r="BL1159" s="18" t="s">
        <v>301</v>
      </c>
      <c r="BM1159" s="230" t="s">
        <v>1298</v>
      </c>
    </row>
    <row r="1160" s="2" customFormat="1">
      <c r="A1160" s="39"/>
      <c r="B1160" s="40"/>
      <c r="C1160" s="41"/>
      <c r="D1160" s="232" t="s">
        <v>177</v>
      </c>
      <c r="E1160" s="41"/>
      <c r="F1160" s="233" t="s">
        <v>1299</v>
      </c>
      <c r="G1160" s="41"/>
      <c r="H1160" s="41"/>
      <c r="I1160" s="137"/>
      <c r="J1160" s="41"/>
      <c r="K1160" s="41"/>
      <c r="L1160" s="45"/>
      <c r="M1160" s="234"/>
      <c r="N1160" s="235"/>
      <c r="O1160" s="85"/>
      <c r="P1160" s="85"/>
      <c r="Q1160" s="85"/>
      <c r="R1160" s="85"/>
      <c r="S1160" s="85"/>
      <c r="T1160" s="86"/>
      <c r="U1160" s="39"/>
      <c r="V1160" s="39"/>
      <c r="W1160" s="39"/>
      <c r="X1160" s="39"/>
      <c r="Y1160" s="39"/>
      <c r="Z1160" s="39"/>
      <c r="AA1160" s="39"/>
      <c r="AB1160" s="39"/>
      <c r="AC1160" s="39"/>
      <c r="AD1160" s="39"/>
      <c r="AE1160" s="39"/>
      <c r="AT1160" s="18" t="s">
        <v>177</v>
      </c>
      <c r="AU1160" s="18" t="s">
        <v>87</v>
      </c>
    </row>
    <row r="1161" s="13" customFormat="1">
      <c r="A1161" s="13"/>
      <c r="B1161" s="237"/>
      <c r="C1161" s="238"/>
      <c r="D1161" s="232" t="s">
        <v>181</v>
      </c>
      <c r="E1161" s="239" t="s">
        <v>40</v>
      </c>
      <c r="F1161" s="240" t="s">
        <v>203</v>
      </c>
      <c r="G1161" s="238"/>
      <c r="H1161" s="239" t="s">
        <v>40</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181</v>
      </c>
      <c r="AU1161" s="246" t="s">
        <v>87</v>
      </c>
      <c r="AV1161" s="13" t="s">
        <v>85</v>
      </c>
      <c r="AW1161" s="13" t="s">
        <v>38</v>
      </c>
      <c r="AX1161" s="13" t="s">
        <v>77</v>
      </c>
      <c r="AY1161" s="246" t="s">
        <v>167</v>
      </c>
    </row>
    <row r="1162" s="14" customFormat="1">
      <c r="A1162" s="14"/>
      <c r="B1162" s="247"/>
      <c r="C1162" s="248"/>
      <c r="D1162" s="232" t="s">
        <v>181</v>
      </c>
      <c r="E1162" s="249" t="s">
        <v>40</v>
      </c>
      <c r="F1162" s="250" t="s">
        <v>1290</v>
      </c>
      <c r="G1162" s="248"/>
      <c r="H1162" s="251">
        <v>1.6779999999999999</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181</v>
      </c>
      <c r="AU1162" s="257" t="s">
        <v>87</v>
      </c>
      <c r="AV1162" s="14" t="s">
        <v>87</v>
      </c>
      <c r="AW1162" s="14" t="s">
        <v>38</v>
      </c>
      <c r="AX1162" s="14" t="s">
        <v>77</v>
      </c>
      <c r="AY1162" s="257" t="s">
        <v>167</v>
      </c>
    </row>
    <row r="1163" s="14" customFormat="1">
      <c r="A1163" s="14"/>
      <c r="B1163" s="247"/>
      <c r="C1163" s="248"/>
      <c r="D1163" s="232" t="s">
        <v>181</v>
      </c>
      <c r="E1163" s="249" t="s">
        <v>40</v>
      </c>
      <c r="F1163" s="250" t="s">
        <v>1291</v>
      </c>
      <c r="G1163" s="248"/>
      <c r="H1163" s="251">
        <v>0.45000000000000001</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181</v>
      </c>
      <c r="AU1163" s="257" t="s">
        <v>87</v>
      </c>
      <c r="AV1163" s="14" t="s">
        <v>87</v>
      </c>
      <c r="AW1163" s="14" t="s">
        <v>38</v>
      </c>
      <c r="AX1163" s="14" t="s">
        <v>77</v>
      </c>
      <c r="AY1163" s="257" t="s">
        <v>167</v>
      </c>
    </row>
    <row r="1164" s="13" customFormat="1">
      <c r="A1164" s="13"/>
      <c r="B1164" s="237"/>
      <c r="C1164" s="238"/>
      <c r="D1164" s="232" t="s">
        <v>181</v>
      </c>
      <c r="E1164" s="239" t="s">
        <v>40</v>
      </c>
      <c r="F1164" s="240" t="s">
        <v>206</v>
      </c>
      <c r="G1164" s="238"/>
      <c r="H1164" s="239" t="s">
        <v>40</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181</v>
      </c>
      <c r="AU1164" s="246" t="s">
        <v>87</v>
      </c>
      <c r="AV1164" s="13" t="s">
        <v>85</v>
      </c>
      <c r="AW1164" s="13" t="s">
        <v>38</v>
      </c>
      <c r="AX1164" s="13" t="s">
        <v>77</v>
      </c>
      <c r="AY1164" s="246" t="s">
        <v>167</v>
      </c>
    </row>
    <row r="1165" s="14" customFormat="1">
      <c r="A1165" s="14"/>
      <c r="B1165" s="247"/>
      <c r="C1165" s="248"/>
      <c r="D1165" s="232" t="s">
        <v>181</v>
      </c>
      <c r="E1165" s="249" t="s">
        <v>40</v>
      </c>
      <c r="F1165" s="250" t="s">
        <v>1292</v>
      </c>
      <c r="G1165" s="248"/>
      <c r="H1165" s="251">
        <v>2.0150000000000001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181</v>
      </c>
      <c r="AU1165" s="257" t="s">
        <v>87</v>
      </c>
      <c r="AV1165" s="14" t="s">
        <v>87</v>
      </c>
      <c r="AW1165" s="14" t="s">
        <v>38</v>
      </c>
      <c r="AX1165" s="14" t="s">
        <v>77</v>
      </c>
      <c r="AY1165" s="257" t="s">
        <v>167</v>
      </c>
    </row>
    <row r="1166" s="13" customFormat="1">
      <c r="A1166" s="13"/>
      <c r="B1166" s="237"/>
      <c r="C1166" s="238"/>
      <c r="D1166" s="232" t="s">
        <v>181</v>
      </c>
      <c r="E1166" s="239" t="s">
        <v>40</v>
      </c>
      <c r="F1166" s="240" t="s">
        <v>208</v>
      </c>
      <c r="G1166" s="238"/>
      <c r="H1166" s="239" t="s">
        <v>40</v>
      </c>
      <c r="I1166" s="241"/>
      <c r="J1166" s="238"/>
      <c r="K1166" s="238"/>
      <c r="L1166" s="242"/>
      <c r="M1166" s="243"/>
      <c r="N1166" s="244"/>
      <c r="O1166" s="244"/>
      <c r="P1166" s="244"/>
      <c r="Q1166" s="244"/>
      <c r="R1166" s="244"/>
      <c r="S1166" s="244"/>
      <c r="T1166" s="245"/>
      <c r="U1166" s="13"/>
      <c r="V1166" s="13"/>
      <c r="W1166" s="13"/>
      <c r="X1166" s="13"/>
      <c r="Y1166" s="13"/>
      <c r="Z1166" s="13"/>
      <c r="AA1166" s="13"/>
      <c r="AB1166" s="13"/>
      <c r="AC1166" s="13"/>
      <c r="AD1166" s="13"/>
      <c r="AE1166" s="13"/>
      <c r="AT1166" s="246" t="s">
        <v>181</v>
      </c>
      <c r="AU1166" s="246" t="s">
        <v>87</v>
      </c>
      <c r="AV1166" s="13" t="s">
        <v>85</v>
      </c>
      <c r="AW1166" s="13" t="s">
        <v>38</v>
      </c>
      <c r="AX1166" s="13" t="s">
        <v>77</v>
      </c>
      <c r="AY1166" s="246" t="s">
        <v>167</v>
      </c>
    </row>
    <row r="1167" s="14" customFormat="1">
      <c r="A1167" s="14"/>
      <c r="B1167" s="247"/>
      <c r="C1167" s="248"/>
      <c r="D1167" s="232" t="s">
        <v>181</v>
      </c>
      <c r="E1167" s="249" t="s">
        <v>40</v>
      </c>
      <c r="F1167" s="250" t="s">
        <v>1293</v>
      </c>
      <c r="G1167" s="248"/>
      <c r="H1167" s="251">
        <v>14.438000000000001</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181</v>
      </c>
      <c r="AU1167" s="257" t="s">
        <v>87</v>
      </c>
      <c r="AV1167" s="14" t="s">
        <v>87</v>
      </c>
      <c r="AW1167" s="14" t="s">
        <v>38</v>
      </c>
      <c r="AX1167" s="14" t="s">
        <v>77</v>
      </c>
      <c r="AY1167" s="257" t="s">
        <v>167</v>
      </c>
    </row>
    <row r="1168" s="13" customFormat="1">
      <c r="A1168" s="13"/>
      <c r="B1168" s="237"/>
      <c r="C1168" s="238"/>
      <c r="D1168" s="232" t="s">
        <v>181</v>
      </c>
      <c r="E1168" s="239" t="s">
        <v>40</v>
      </c>
      <c r="F1168" s="240" t="s">
        <v>210</v>
      </c>
      <c r="G1168" s="238"/>
      <c r="H1168" s="239" t="s">
        <v>40</v>
      </c>
      <c r="I1168" s="241"/>
      <c r="J1168" s="238"/>
      <c r="K1168" s="238"/>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181</v>
      </c>
      <c r="AU1168" s="246" t="s">
        <v>87</v>
      </c>
      <c r="AV1168" s="13" t="s">
        <v>85</v>
      </c>
      <c r="AW1168" s="13" t="s">
        <v>38</v>
      </c>
      <c r="AX1168" s="13" t="s">
        <v>77</v>
      </c>
      <c r="AY1168" s="246" t="s">
        <v>167</v>
      </c>
    </row>
    <row r="1169" s="14" customFormat="1">
      <c r="A1169" s="14"/>
      <c r="B1169" s="247"/>
      <c r="C1169" s="248"/>
      <c r="D1169" s="232" t="s">
        <v>181</v>
      </c>
      <c r="E1169" s="249" t="s">
        <v>40</v>
      </c>
      <c r="F1169" s="250" t="s">
        <v>1294</v>
      </c>
      <c r="G1169" s="248"/>
      <c r="H1169" s="251">
        <v>11.531000000000001</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181</v>
      </c>
      <c r="AU1169" s="257" t="s">
        <v>87</v>
      </c>
      <c r="AV1169" s="14" t="s">
        <v>87</v>
      </c>
      <c r="AW1169" s="14" t="s">
        <v>38</v>
      </c>
      <c r="AX1169" s="14" t="s">
        <v>77</v>
      </c>
      <c r="AY1169" s="257" t="s">
        <v>167</v>
      </c>
    </row>
    <row r="1170" s="15" customFormat="1">
      <c r="A1170" s="15"/>
      <c r="B1170" s="258"/>
      <c r="C1170" s="259"/>
      <c r="D1170" s="232" t="s">
        <v>181</v>
      </c>
      <c r="E1170" s="260" t="s">
        <v>40</v>
      </c>
      <c r="F1170" s="261" t="s">
        <v>184</v>
      </c>
      <c r="G1170" s="259"/>
      <c r="H1170" s="262">
        <v>30.111999999999998</v>
      </c>
      <c r="I1170" s="263"/>
      <c r="J1170" s="259"/>
      <c r="K1170" s="259"/>
      <c r="L1170" s="264"/>
      <c r="M1170" s="265"/>
      <c r="N1170" s="266"/>
      <c r="O1170" s="266"/>
      <c r="P1170" s="266"/>
      <c r="Q1170" s="266"/>
      <c r="R1170" s="266"/>
      <c r="S1170" s="266"/>
      <c r="T1170" s="267"/>
      <c r="U1170" s="15"/>
      <c r="V1170" s="15"/>
      <c r="W1170" s="15"/>
      <c r="X1170" s="15"/>
      <c r="Y1170" s="15"/>
      <c r="Z1170" s="15"/>
      <c r="AA1170" s="15"/>
      <c r="AB1170" s="15"/>
      <c r="AC1170" s="15"/>
      <c r="AD1170" s="15"/>
      <c r="AE1170" s="15"/>
      <c r="AT1170" s="268" t="s">
        <v>181</v>
      </c>
      <c r="AU1170" s="268" t="s">
        <v>87</v>
      </c>
      <c r="AV1170" s="15" t="s">
        <v>175</v>
      </c>
      <c r="AW1170" s="15" t="s">
        <v>38</v>
      </c>
      <c r="AX1170" s="15" t="s">
        <v>85</v>
      </c>
      <c r="AY1170" s="268" t="s">
        <v>167</v>
      </c>
    </row>
    <row r="1171" s="2" customFormat="1" ht="24" customHeight="1">
      <c r="A1171" s="39"/>
      <c r="B1171" s="40"/>
      <c r="C1171" s="219" t="s">
        <v>1300</v>
      </c>
      <c r="D1171" s="219" t="s">
        <v>170</v>
      </c>
      <c r="E1171" s="220" t="s">
        <v>1301</v>
      </c>
      <c r="F1171" s="221" t="s">
        <v>1302</v>
      </c>
      <c r="G1171" s="222" t="s">
        <v>173</v>
      </c>
      <c r="H1171" s="223">
        <v>30.111999999999998</v>
      </c>
      <c r="I1171" s="224"/>
      <c r="J1171" s="225">
        <f>ROUND(I1171*H1171,2)</f>
        <v>0</v>
      </c>
      <c r="K1171" s="221" t="s">
        <v>174</v>
      </c>
      <c r="L1171" s="45"/>
      <c r="M1171" s="226" t="s">
        <v>40</v>
      </c>
      <c r="N1171" s="227" t="s">
        <v>48</v>
      </c>
      <c r="O1171" s="85"/>
      <c r="P1171" s="228">
        <f>O1171*H1171</f>
        <v>0</v>
      </c>
      <c r="Q1171" s="228">
        <v>0.00025999999999999998</v>
      </c>
      <c r="R1171" s="228">
        <f>Q1171*H1171</f>
        <v>0.0078291199999999984</v>
      </c>
      <c r="S1171" s="228">
        <v>0</v>
      </c>
      <c r="T1171" s="229">
        <f>S1171*H1171</f>
        <v>0</v>
      </c>
      <c r="U1171" s="39"/>
      <c r="V1171" s="39"/>
      <c r="W1171" s="39"/>
      <c r="X1171" s="39"/>
      <c r="Y1171" s="39"/>
      <c r="Z1171" s="39"/>
      <c r="AA1171" s="39"/>
      <c r="AB1171" s="39"/>
      <c r="AC1171" s="39"/>
      <c r="AD1171" s="39"/>
      <c r="AE1171" s="39"/>
      <c r="AR1171" s="230" t="s">
        <v>301</v>
      </c>
      <c r="AT1171" s="230" t="s">
        <v>170</v>
      </c>
      <c r="AU1171" s="230" t="s">
        <v>87</v>
      </c>
      <c r="AY1171" s="18" t="s">
        <v>167</v>
      </c>
      <c r="BE1171" s="231">
        <f>IF(N1171="základní",J1171,0)</f>
        <v>0</v>
      </c>
      <c r="BF1171" s="231">
        <f>IF(N1171="snížená",J1171,0)</f>
        <v>0</v>
      </c>
      <c r="BG1171" s="231">
        <f>IF(N1171="zákl. přenesená",J1171,0)</f>
        <v>0</v>
      </c>
      <c r="BH1171" s="231">
        <f>IF(N1171="sníž. přenesená",J1171,0)</f>
        <v>0</v>
      </c>
      <c r="BI1171" s="231">
        <f>IF(N1171="nulová",J1171,0)</f>
        <v>0</v>
      </c>
      <c r="BJ1171" s="18" t="s">
        <v>85</v>
      </c>
      <c r="BK1171" s="231">
        <f>ROUND(I1171*H1171,2)</f>
        <v>0</v>
      </c>
      <c r="BL1171" s="18" t="s">
        <v>301</v>
      </c>
      <c r="BM1171" s="230" t="s">
        <v>1303</v>
      </c>
    </row>
    <row r="1172" s="2" customFormat="1">
      <c r="A1172" s="39"/>
      <c r="B1172" s="40"/>
      <c r="C1172" s="41"/>
      <c r="D1172" s="232" t="s">
        <v>177</v>
      </c>
      <c r="E1172" s="41"/>
      <c r="F1172" s="233" t="s">
        <v>1304</v>
      </c>
      <c r="G1172" s="41"/>
      <c r="H1172" s="41"/>
      <c r="I1172" s="137"/>
      <c r="J1172" s="41"/>
      <c r="K1172" s="41"/>
      <c r="L1172" s="45"/>
      <c r="M1172" s="234"/>
      <c r="N1172" s="235"/>
      <c r="O1172" s="85"/>
      <c r="P1172" s="85"/>
      <c r="Q1172" s="85"/>
      <c r="R1172" s="85"/>
      <c r="S1172" s="85"/>
      <c r="T1172" s="86"/>
      <c r="U1172" s="39"/>
      <c r="V1172" s="39"/>
      <c r="W1172" s="39"/>
      <c r="X1172" s="39"/>
      <c r="Y1172" s="39"/>
      <c r="Z1172" s="39"/>
      <c r="AA1172" s="39"/>
      <c r="AB1172" s="39"/>
      <c r="AC1172" s="39"/>
      <c r="AD1172" s="39"/>
      <c r="AE1172" s="39"/>
      <c r="AT1172" s="18" t="s">
        <v>177</v>
      </c>
      <c r="AU1172" s="18" t="s">
        <v>87</v>
      </c>
    </row>
    <row r="1173" s="13" customFormat="1">
      <c r="A1173" s="13"/>
      <c r="B1173" s="237"/>
      <c r="C1173" s="238"/>
      <c r="D1173" s="232" t="s">
        <v>181</v>
      </c>
      <c r="E1173" s="239" t="s">
        <v>40</v>
      </c>
      <c r="F1173" s="240" t="s">
        <v>203</v>
      </c>
      <c r="G1173" s="238"/>
      <c r="H1173" s="239" t="s">
        <v>40</v>
      </c>
      <c r="I1173" s="241"/>
      <c r="J1173" s="238"/>
      <c r="K1173" s="238"/>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181</v>
      </c>
      <c r="AU1173" s="246" t="s">
        <v>87</v>
      </c>
      <c r="AV1173" s="13" t="s">
        <v>85</v>
      </c>
      <c r="AW1173" s="13" t="s">
        <v>38</v>
      </c>
      <c r="AX1173" s="13" t="s">
        <v>77</v>
      </c>
      <c r="AY1173" s="246" t="s">
        <v>167</v>
      </c>
    </row>
    <row r="1174" s="14" customFormat="1">
      <c r="A1174" s="14"/>
      <c r="B1174" s="247"/>
      <c r="C1174" s="248"/>
      <c r="D1174" s="232" t="s">
        <v>181</v>
      </c>
      <c r="E1174" s="249" t="s">
        <v>40</v>
      </c>
      <c r="F1174" s="250" t="s">
        <v>1290</v>
      </c>
      <c r="G1174" s="248"/>
      <c r="H1174" s="251">
        <v>1.6779999999999999</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181</v>
      </c>
      <c r="AU1174" s="257" t="s">
        <v>87</v>
      </c>
      <c r="AV1174" s="14" t="s">
        <v>87</v>
      </c>
      <c r="AW1174" s="14" t="s">
        <v>38</v>
      </c>
      <c r="AX1174" s="14" t="s">
        <v>77</v>
      </c>
      <c r="AY1174" s="257" t="s">
        <v>167</v>
      </c>
    </row>
    <row r="1175" s="14" customFormat="1">
      <c r="A1175" s="14"/>
      <c r="B1175" s="247"/>
      <c r="C1175" s="248"/>
      <c r="D1175" s="232" t="s">
        <v>181</v>
      </c>
      <c r="E1175" s="249" t="s">
        <v>40</v>
      </c>
      <c r="F1175" s="250" t="s">
        <v>1291</v>
      </c>
      <c r="G1175" s="248"/>
      <c r="H1175" s="251">
        <v>0.45000000000000001</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181</v>
      </c>
      <c r="AU1175" s="257" t="s">
        <v>87</v>
      </c>
      <c r="AV1175" s="14" t="s">
        <v>87</v>
      </c>
      <c r="AW1175" s="14" t="s">
        <v>38</v>
      </c>
      <c r="AX1175" s="14" t="s">
        <v>77</v>
      </c>
      <c r="AY1175" s="257" t="s">
        <v>167</v>
      </c>
    </row>
    <row r="1176" s="13" customFormat="1">
      <c r="A1176" s="13"/>
      <c r="B1176" s="237"/>
      <c r="C1176" s="238"/>
      <c r="D1176" s="232" t="s">
        <v>181</v>
      </c>
      <c r="E1176" s="239" t="s">
        <v>40</v>
      </c>
      <c r="F1176" s="240" t="s">
        <v>206</v>
      </c>
      <c r="G1176" s="238"/>
      <c r="H1176" s="239" t="s">
        <v>40</v>
      </c>
      <c r="I1176" s="241"/>
      <c r="J1176" s="238"/>
      <c r="K1176" s="238"/>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181</v>
      </c>
      <c r="AU1176" s="246" t="s">
        <v>87</v>
      </c>
      <c r="AV1176" s="13" t="s">
        <v>85</v>
      </c>
      <c r="AW1176" s="13" t="s">
        <v>38</v>
      </c>
      <c r="AX1176" s="13" t="s">
        <v>77</v>
      </c>
      <c r="AY1176" s="246" t="s">
        <v>167</v>
      </c>
    </row>
    <row r="1177" s="14" customFormat="1">
      <c r="A1177" s="14"/>
      <c r="B1177" s="247"/>
      <c r="C1177" s="248"/>
      <c r="D1177" s="232" t="s">
        <v>181</v>
      </c>
      <c r="E1177" s="249" t="s">
        <v>40</v>
      </c>
      <c r="F1177" s="250" t="s">
        <v>1292</v>
      </c>
      <c r="G1177" s="248"/>
      <c r="H1177" s="251">
        <v>2.0150000000000001</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181</v>
      </c>
      <c r="AU1177" s="257" t="s">
        <v>87</v>
      </c>
      <c r="AV1177" s="14" t="s">
        <v>87</v>
      </c>
      <c r="AW1177" s="14" t="s">
        <v>38</v>
      </c>
      <c r="AX1177" s="14" t="s">
        <v>77</v>
      </c>
      <c r="AY1177" s="257" t="s">
        <v>167</v>
      </c>
    </row>
    <row r="1178" s="13" customFormat="1">
      <c r="A1178" s="13"/>
      <c r="B1178" s="237"/>
      <c r="C1178" s="238"/>
      <c r="D1178" s="232" t="s">
        <v>181</v>
      </c>
      <c r="E1178" s="239" t="s">
        <v>40</v>
      </c>
      <c r="F1178" s="240" t="s">
        <v>208</v>
      </c>
      <c r="G1178" s="238"/>
      <c r="H1178" s="239" t="s">
        <v>40</v>
      </c>
      <c r="I1178" s="241"/>
      <c r="J1178" s="238"/>
      <c r="K1178" s="238"/>
      <c r="L1178" s="242"/>
      <c r="M1178" s="243"/>
      <c r="N1178" s="244"/>
      <c r="O1178" s="244"/>
      <c r="P1178" s="244"/>
      <c r="Q1178" s="244"/>
      <c r="R1178" s="244"/>
      <c r="S1178" s="244"/>
      <c r="T1178" s="245"/>
      <c r="U1178" s="13"/>
      <c r="V1178" s="13"/>
      <c r="W1178" s="13"/>
      <c r="X1178" s="13"/>
      <c r="Y1178" s="13"/>
      <c r="Z1178" s="13"/>
      <c r="AA1178" s="13"/>
      <c r="AB1178" s="13"/>
      <c r="AC1178" s="13"/>
      <c r="AD1178" s="13"/>
      <c r="AE1178" s="13"/>
      <c r="AT1178" s="246" t="s">
        <v>181</v>
      </c>
      <c r="AU1178" s="246" t="s">
        <v>87</v>
      </c>
      <c r="AV1178" s="13" t="s">
        <v>85</v>
      </c>
      <c r="AW1178" s="13" t="s">
        <v>38</v>
      </c>
      <c r="AX1178" s="13" t="s">
        <v>77</v>
      </c>
      <c r="AY1178" s="246" t="s">
        <v>167</v>
      </c>
    </row>
    <row r="1179" s="14" customFormat="1">
      <c r="A1179" s="14"/>
      <c r="B1179" s="247"/>
      <c r="C1179" s="248"/>
      <c r="D1179" s="232" t="s">
        <v>181</v>
      </c>
      <c r="E1179" s="249" t="s">
        <v>40</v>
      </c>
      <c r="F1179" s="250" t="s">
        <v>1293</v>
      </c>
      <c r="G1179" s="248"/>
      <c r="H1179" s="251">
        <v>14.438000000000001</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181</v>
      </c>
      <c r="AU1179" s="257" t="s">
        <v>87</v>
      </c>
      <c r="AV1179" s="14" t="s">
        <v>87</v>
      </c>
      <c r="AW1179" s="14" t="s">
        <v>38</v>
      </c>
      <c r="AX1179" s="14" t="s">
        <v>77</v>
      </c>
      <c r="AY1179" s="257" t="s">
        <v>167</v>
      </c>
    </row>
    <row r="1180" s="13" customFormat="1">
      <c r="A1180" s="13"/>
      <c r="B1180" s="237"/>
      <c r="C1180" s="238"/>
      <c r="D1180" s="232" t="s">
        <v>181</v>
      </c>
      <c r="E1180" s="239" t="s">
        <v>40</v>
      </c>
      <c r="F1180" s="240" t="s">
        <v>210</v>
      </c>
      <c r="G1180" s="238"/>
      <c r="H1180" s="239" t="s">
        <v>40</v>
      </c>
      <c r="I1180" s="241"/>
      <c r="J1180" s="238"/>
      <c r="K1180" s="238"/>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181</v>
      </c>
      <c r="AU1180" s="246" t="s">
        <v>87</v>
      </c>
      <c r="AV1180" s="13" t="s">
        <v>85</v>
      </c>
      <c r="AW1180" s="13" t="s">
        <v>38</v>
      </c>
      <c r="AX1180" s="13" t="s">
        <v>77</v>
      </c>
      <c r="AY1180" s="246" t="s">
        <v>167</v>
      </c>
    </row>
    <row r="1181" s="14" customFormat="1">
      <c r="A1181" s="14"/>
      <c r="B1181" s="247"/>
      <c r="C1181" s="248"/>
      <c r="D1181" s="232" t="s">
        <v>181</v>
      </c>
      <c r="E1181" s="249" t="s">
        <v>40</v>
      </c>
      <c r="F1181" s="250" t="s">
        <v>1294</v>
      </c>
      <c r="G1181" s="248"/>
      <c r="H1181" s="251">
        <v>11.531000000000001</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181</v>
      </c>
      <c r="AU1181" s="257" t="s">
        <v>87</v>
      </c>
      <c r="AV1181" s="14" t="s">
        <v>87</v>
      </c>
      <c r="AW1181" s="14" t="s">
        <v>38</v>
      </c>
      <c r="AX1181" s="14" t="s">
        <v>77</v>
      </c>
      <c r="AY1181" s="257" t="s">
        <v>167</v>
      </c>
    </row>
    <row r="1182" s="15" customFormat="1">
      <c r="A1182" s="15"/>
      <c r="B1182" s="258"/>
      <c r="C1182" s="259"/>
      <c r="D1182" s="232" t="s">
        <v>181</v>
      </c>
      <c r="E1182" s="260" t="s">
        <v>40</v>
      </c>
      <c r="F1182" s="261" t="s">
        <v>184</v>
      </c>
      <c r="G1182" s="259"/>
      <c r="H1182" s="262">
        <v>30.111999999999998</v>
      </c>
      <c r="I1182" s="263"/>
      <c r="J1182" s="259"/>
      <c r="K1182" s="259"/>
      <c r="L1182" s="264"/>
      <c r="M1182" s="265"/>
      <c r="N1182" s="266"/>
      <c r="O1182" s="266"/>
      <c r="P1182" s="266"/>
      <c r="Q1182" s="266"/>
      <c r="R1182" s="266"/>
      <c r="S1182" s="266"/>
      <c r="T1182" s="267"/>
      <c r="U1182" s="15"/>
      <c r="V1182" s="15"/>
      <c r="W1182" s="15"/>
      <c r="X1182" s="15"/>
      <c r="Y1182" s="15"/>
      <c r="Z1182" s="15"/>
      <c r="AA1182" s="15"/>
      <c r="AB1182" s="15"/>
      <c r="AC1182" s="15"/>
      <c r="AD1182" s="15"/>
      <c r="AE1182" s="15"/>
      <c r="AT1182" s="268" t="s">
        <v>181</v>
      </c>
      <c r="AU1182" s="268" t="s">
        <v>87</v>
      </c>
      <c r="AV1182" s="15" t="s">
        <v>175</v>
      </c>
      <c r="AW1182" s="15" t="s">
        <v>38</v>
      </c>
      <c r="AX1182" s="15" t="s">
        <v>85</v>
      </c>
      <c r="AY1182" s="268" t="s">
        <v>167</v>
      </c>
    </row>
    <row r="1183" s="2" customFormat="1" ht="24" customHeight="1">
      <c r="A1183" s="39"/>
      <c r="B1183" s="40"/>
      <c r="C1183" s="219" t="s">
        <v>1305</v>
      </c>
      <c r="D1183" s="219" t="s">
        <v>170</v>
      </c>
      <c r="E1183" s="220" t="s">
        <v>1306</v>
      </c>
      <c r="F1183" s="221" t="s">
        <v>1307</v>
      </c>
      <c r="G1183" s="222" t="s">
        <v>173</v>
      </c>
      <c r="H1183" s="223">
        <v>30.111999999999998</v>
      </c>
      <c r="I1183" s="224"/>
      <c r="J1183" s="225">
        <f>ROUND(I1183*H1183,2)</f>
        <v>0</v>
      </c>
      <c r="K1183" s="221" t="s">
        <v>174</v>
      </c>
      <c r="L1183" s="45"/>
      <c r="M1183" s="226" t="s">
        <v>40</v>
      </c>
      <c r="N1183" s="227" t="s">
        <v>48</v>
      </c>
      <c r="O1183" s="85"/>
      <c r="P1183" s="228">
        <f>O1183*H1183</f>
        <v>0</v>
      </c>
      <c r="Q1183" s="228">
        <v>3.0000000000000001E-05</v>
      </c>
      <c r="R1183" s="228">
        <f>Q1183*H1183</f>
        <v>0.00090335999999999997</v>
      </c>
      <c r="S1183" s="228">
        <v>0</v>
      </c>
      <c r="T1183" s="229">
        <f>S1183*H1183</f>
        <v>0</v>
      </c>
      <c r="U1183" s="39"/>
      <c r="V1183" s="39"/>
      <c r="W1183" s="39"/>
      <c r="X1183" s="39"/>
      <c r="Y1183" s="39"/>
      <c r="Z1183" s="39"/>
      <c r="AA1183" s="39"/>
      <c r="AB1183" s="39"/>
      <c r="AC1183" s="39"/>
      <c r="AD1183" s="39"/>
      <c r="AE1183" s="39"/>
      <c r="AR1183" s="230" t="s">
        <v>301</v>
      </c>
      <c r="AT1183" s="230" t="s">
        <v>170</v>
      </c>
      <c r="AU1183" s="230" t="s">
        <v>87</v>
      </c>
      <c r="AY1183" s="18" t="s">
        <v>167</v>
      </c>
      <c r="BE1183" s="231">
        <f>IF(N1183="základní",J1183,0)</f>
        <v>0</v>
      </c>
      <c r="BF1183" s="231">
        <f>IF(N1183="snížená",J1183,0)</f>
        <v>0</v>
      </c>
      <c r="BG1183" s="231">
        <f>IF(N1183="zákl. přenesená",J1183,0)</f>
        <v>0</v>
      </c>
      <c r="BH1183" s="231">
        <f>IF(N1183="sníž. přenesená",J1183,0)</f>
        <v>0</v>
      </c>
      <c r="BI1183" s="231">
        <f>IF(N1183="nulová",J1183,0)</f>
        <v>0</v>
      </c>
      <c r="BJ1183" s="18" t="s">
        <v>85</v>
      </c>
      <c r="BK1183" s="231">
        <f>ROUND(I1183*H1183,2)</f>
        <v>0</v>
      </c>
      <c r="BL1183" s="18" t="s">
        <v>301</v>
      </c>
      <c r="BM1183" s="230" t="s">
        <v>1308</v>
      </c>
    </row>
    <row r="1184" s="2" customFormat="1">
      <c r="A1184" s="39"/>
      <c r="B1184" s="40"/>
      <c r="C1184" s="41"/>
      <c r="D1184" s="232" t="s">
        <v>177</v>
      </c>
      <c r="E1184" s="41"/>
      <c r="F1184" s="233" t="s">
        <v>1309</v>
      </c>
      <c r="G1184" s="41"/>
      <c r="H1184" s="41"/>
      <c r="I1184" s="137"/>
      <c r="J1184" s="41"/>
      <c r="K1184" s="41"/>
      <c r="L1184" s="45"/>
      <c r="M1184" s="234"/>
      <c r="N1184" s="235"/>
      <c r="O1184" s="85"/>
      <c r="P1184" s="85"/>
      <c r="Q1184" s="85"/>
      <c r="R1184" s="85"/>
      <c r="S1184" s="85"/>
      <c r="T1184" s="86"/>
      <c r="U1184" s="39"/>
      <c r="V1184" s="39"/>
      <c r="W1184" s="39"/>
      <c r="X1184" s="39"/>
      <c r="Y1184" s="39"/>
      <c r="Z1184" s="39"/>
      <c r="AA1184" s="39"/>
      <c r="AB1184" s="39"/>
      <c r="AC1184" s="39"/>
      <c r="AD1184" s="39"/>
      <c r="AE1184" s="39"/>
      <c r="AT1184" s="18" t="s">
        <v>177</v>
      </c>
      <c r="AU1184" s="18" t="s">
        <v>87</v>
      </c>
    </row>
    <row r="1185" s="13" customFormat="1">
      <c r="A1185" s="13"/>
      <c r="B1185" s="237"/>
      <c r="C1185" s="238"/>
      <c r="D1185" s="232" t="s">
        <v>181</v>
      </c>
      <c r="E1185" s="239" t="s">
        <v>40</v>
      </c>
      <c r="F1185" s="240" t="s">
        <v>203</v>
      </c>
      <c r="G1185" s="238"/>
      <c r="H1185" s="239" t="s">
        <v>40</v>
      </c>
      <c r="I1185" s="241"/>
      <c r="J1185" s="238"/>
      <c r="K1185" s="238"/>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181</v>
      </c>
      <c r="AU1185" s="246" t="s">
        <v>87</v>
      </c>
      <c r="AV1185" s="13" t="s">
        <v>85</v>
      </c>
      <c r="AW1185" s="13" t="s">
        <v>38</v>
      </c>
      <c r="AX1185" s="13" t="s">
        <v>77</v>
      </c>
      <c r="AY1185" s="246" t="s">
        <v>167</v>
      </c>
    </row>
    <row r="1186" s="14" customFormat="1">
      <c r="A1186" s="14"/>
      <c r="B1186" s="247"/>
      <c r="C1186" s="248"/>
      <c r="D1186" s="232" t="s">
        <v>181</v>
      </c>
      <c r="E1186" s="249" t="s">
        <v>40</v>
      </c>
      <c r="F1186" s="250" t="s">
        <v>1290</v>
      </c>
      <c r="G1186" s="248"/>
      <c r="H1186" s="251">
        <v>1.6779999999999999</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181</v>
      </c>
      <c r="AU1186" s="257" t="s">
        <v>87</v>
      </c>
      <c r="AV1186" s="14" t="s">
        <v>87</v>
      </c>
      <c r="AW1186" s="14" t="s">
        <v>38</v>
      </c>
      <c r="AX1186" s="14" t="s">
        <v>77</v>
      </c>
      <c r="AY1186" s="257" t="s">
        <v>167</v>
      </c>
    </row>
    <row r="1187" s="14" customFormat="1">
      <c r="A1187" s="14"/>
      <c r="B1187" s="247"/>
      <c r="C1187" s="248"/>
      <c r="D1187" s="232" t="s">
        <v>181</v>
      </c>
      <c r="E1187" s="249" t="s">
        <v>40</v>
      </c>
      <c r="F1187" s="250" t="s">
        <v>1291</v>
      </c>
      <c r="G1187" s="248"/>
      <c r="H1187" s="251">
        <v>0.45000000000000001</v>
      </c>
      <c r="I1187" s="252"/>
      <c r="J1187" s="248"/>
      <c r="K1187" s="248"/>
      <c r="L1187" s="253"/>
      <c r="M1187" s="254"/>
      <c r="N1187" s="255"/>
      <c r="O1187" s="255"/>
      <c r="P1187" s="255"/>
      <c r="Q1187" s="255"/>
      <c r="R1187" s="255"/>
      <c r="S1187" s="255"/>
      <c r="T1187" s="256"/>
      <c r="U1187" s="14"/>
      <c r="V1187" s="14"/>
      <c r="W1187" s="14"/>
      <c r="X1187" s="14"/>
      <c r="Y1187" s="14"/>
      <c r="Z1187" s="14"/>
      <c r="AA1187" s="14"/>
      <c r="AB1187" s="14"/>
      <c r="AC1187" s="14"/>
      <c r="AD1187" s="14"/>
      <c r="AE1187" s="14"/>
      <c r="AT1187" s="257" t="s">
        <v>181</v>
      </c>
      <c r="AU1187" s="257" t="s">
        <v>87</v>
      </c>
      <c r="AV1187" s="14" t="s">
        <v>87</v>
      </c>
      <c r="AW1187" s="14" t="s">
        <v>38</v>
      </c>
      <c r="AX1187" s="14" t="s">
        <v>77</v>
      </c>
      <c r="AY1187" s="257" t="s">
        <v>167</v>
      </c>
    </row>
    <row r="1188" s="13" customFormat="1">
      <c r="A1188" s="13"/>
      <c r="B1188" s="237"/>
      <c r="C1188" s="238"/>
      <c r="D1188" s="232" t="s">
        <v>181</v>
      </c>
      <c r="E1188" s="239" t="s">
        <v>40</v>
      </c>
      <c r="F1188" s="240" t="s">
        <v>206</v>
      </c>
      <c r="G1188" s="238"/>
      <c r="H1188" s="239" t="s">
        <v>40</v>
      </c>
      <c r="I1188" s="241"/>
      <c r="J1188" s="238"/>
      <c r="K1188" s="238"/>
      <c r="L1188" s="242"/>
      <c r="M1188" s="243"/>
      <c r="N1188" s="244"/>
      <c r="O1188" s="244"/>
      <c r="P1188" s="244"/>
      <c r="Q1188" s="244"/>
      <c r="R1188" s="244"/>
      <c r="S1188" s="244"/>
      <c r="T1188" s="245"/>
      <c r="U1188" s="13"/>
      <c r="V1188" s="13"/>
      <c r="W1188" s="13"/>
      <c r="X1188" s="13"/>
      <c r="Y1188" s="13"/>
      <c r="Z1188" s="13"/>
      <c r="AA1188" s="13"/>
      <c r="AB1188" s="13"/>
      <c r="AC1188" s="13"/>
      <c r="AD1188" s="13"/>
      <c r="AE1188" s="13"/>
      <c r="AT1188" s="246" t="s">
        <v>181</v>
      </c>
      <c r="AU1188" s="246" t="s">
        <v>87</v>
      </c>
      <c r="AV1188" s="13" t="s">
        <v>85</v>
      </c>
      <c r="AW1188" s="13" t="s">
        <v>38</v>
      </c>
      <c r="AX1188" s="13" t="s">
        <v>77</v>
      </c>
      <c r="AY1188" s="246" t="s">
        <v>167</v>
      </c>
    </row>
    <row r="1189" s="14" customFormat="1">
      <c r="A1189" s="14"/>
      <c r="B1189" s="247"/>
      <c r="C1189" s="248"/>
      <c r="D1189" s="232" t="s">
        <v>181</v>
      </c>
      <c r="E1189" s="249" t="s">
        <v>40</v>
      </c>
      <c r="F1189" s="250" t="s">
        <v>1292</v>
      </c>
      <c r="G1189" s="248"/>
      <c r="H1189" s="251">
        <v>2.0150000000000001</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181</v>
      </c>
      <c r="AU1189" s="257" t="s">
        <v>87</v>
      </c>
      <c r="AV1189" s="14" t="s">
        <v>87</v>
      </c>
      <c r="AW1189" s="14" t="s">
        <v>38</v>
      </c>
      <c r="AX1189" s="14" t="s">
        <v>77</v>
      </c>
      <c r="AY1189" s="257" t="s">
        <v>167</v>
      </c>
    </row>
    <row r="1190" s="13" customFormat="1">
      <c r="A1190" s="13"/>
      <c r="B1190" s="237"/>
      <c r="C1190" s="238"/>
      <c r="D1190" s="232" t="s">
        <v>181</v>
      </c>
      <c r="E1190" s="239" t="s">
        <v>40</v>
      </c>
      <c r="F1190" s="240" t="s">
        <v>208</v>
      </c>
      <c r="G1190" s="238"/>
      <c r="H1190" s="239" t="s">
        <v>40</v>
      </c>
      <c r="I1190" s="241"/>
      <c r="J1190" s="238"/>
      <c r="K1190" s="238"/>
      <c r="L1190" s="242"/>
      <c r="M1190" s="243"/>
      <c r="N1190" s="244"/>
      <c r="O1190" s="244"/>
      <c r="P1190" s="244"/>
      <c r="Q1190" s="244"/>
      <c r="R1190" s="244"/>
      <c r="S1190" s="244"/>
      <c r="T1190" s="245"/>
      <c r="U1190" s="13"/>
      <c r="V1190" s="13"/>
      <c r="W1190" s="13"/>
      <c r="X1190" s="13"/>
      <c r="Y1190" s="13"/>
      <c r="Z1190" s="13"/>
      <c r="AA1190" s="13"/>
      <c r="AB1190" s="13"/>
      <c r="AC1190" s="13"/>
      <c r="AD1190" s="13"/>
      <c r="AE1190" s="13"/>
      <c r="AT1190" s="246" t="s">
        <v>181</v>
      </c>
      <c r="AU1190" s="246" t="s">
        <v>87</v>
      </c>
      <c r="AV1190" s="13" t="s">
        <v>85</v>
      </c>
      <c r="AW1190" s="13" t="s">
        <v>38</v>
      </c>
      <c r="AX1190" s="13" t="s">
        <v>77</v>
      </c>
      <c r="AY1190" s="246" t="s">
        <v>167</v>
      </c>
    </row>
    <row r="1191" s="14" customFormat="1">
      <c r="A1191" s="14"/>
      <c r="B1191" s="247"/>
      <c r="C1191" s="248"/>
      <c r="D1191" s="232" t="s">
        <v>181</v>
      </c>
      <c r="E1191" s="249" t="s">
        <v>40</v>
      </c>
      <c r="F1191" s="250" t="s">
        <v>1293</v>
      </c>
      <c r="G1191" s="248"/>
      <c r="H1191" s="251">
        <v>14.438000000000001</v>
      </c>
      <c r="I1191" s="252"/>
      <c r="J1191" s="248"/>
      <c r="K1191" s="248"/>
      <c r="L1191" s="253"/>
      <c r="M1191" s="254"/>
      <c r="N1191" s="255"/>
      <c r="O1191" s="255"/>
      <c r="P1191" s="255"/>
      <c r="Q1191" s="255"/>
      <c r="R1191" s="255"/>
      <c r="S1191" s="255"/>
      <c r="T1191" s="256"/>
      <c r="U1191" s="14"/>
      <c r="V1191" s="14"/>
      <c r="W1191" s="14"/>
      <c r="X1191" s="14"/>
      <c r="Y1191" s="14"/>
      <c r="Z1191" s="14"/>
      <c r="AA1191" s="14"/>
      <c r="AB1191" s="14"/>
      <c r="AC1191" s="14"/>
      <c r="AD1191" s="14"/>
      <c r="AE1191" s="14"/>
      <c r="AT1191" s="257" t="s">
        <v>181</v>
      </c>
      <c r="AU1191" s="257" t="s">
        <v>87</v>
      </c>
      <c r="AV1191" s="14" t="s">
        <v>87</v>
      </c>
      <c r="AW1191" s="14" t="s">
        <v>38</v>
      </c>
      <c r="AX1191" s="14" t="s">
        <v>77</v>
      </c>
      <c r="AY1191" s="257" t="s">
        <v>167</v>
      </c>
    </row>
    <row r="1192" s="13" customFormat="1">
      <c r="A1192" s="13"/>
      <c r="B1192" s="237"/>
      <c r="C1192" s="238"/>
      <c r="D1192" s="232" t="s">
        <v>181</v>
      </c>
      <c r="E1192" s="239" t="s">
        <v>40</v>
      </c>
      <c r="F1192" s="240" t="s">
        <v>210</v>
      </c>
      <c r="G1192" s="238"/>
      <c r="H1192" s="239" t="s">
        <v>40</v>
      </c>
      <c r="I1192" s="241"/>
      <c r="J1192" s="238"/>
      <c r="K1192" s="238"/>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181</v>
      </c>
      <c r="AU1192" s="246" t="s">
        <v>87</v>
      </c>
      <c r="AV1192" s="13" t="s">
        <v>85</v>
      </c>
      <c r="AW1192" s="13" t="s">
        <v>38</v>
      </c>
      <c r="AX1192" s="13" t="s">
        <v>77</v>
      </c>
      <c r="AY1192" s="246" t="s">
        <v>167</v>
      </c>
    </row>
    <row r="1193" s="14" customFormat="1">
      <c r="A1193" s="14"/>
      <c r="B1193" s="247"/>
      <c r="C1193" s="248"/>
      <c r="D1193" s="232" t="s">
        <v>181</v>
      </c>
      <c r="E1193" s="249" t="s">
        <v>40</v>
      </c>
      <c r="F1193" s="250" t="s">
        <v>1294</v>
      </c>
      <c r="G1193" s="248"/>
      <c r="H1193" s="251">
        <v>11.531000000000001</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181</v>
      </c>
      <c r="AU1193" s="257" t="s">
        <v>87</v>
      </c>
      <c r="AV1193" s="14" t="s">
        <v>87</v>
      </c>
      <c r="AW1193" s="14" t="s">
        <v>38</v>
      </c>
      <c r="AX1193" s="14" t="s">
        <v>77</v>
      </c>
      <c r="AY1193" s="257" t="s">
        <v>167</v>
      </c>
    </row>
    <row r="1194" s="15" customFormat="1">
      <c r="A1194" s="15"/>
      <c r="B1194" s="258"/>
      <c r="C1194" s="259"/>
      <c r="D1194" s="232" t="s">
        <v>181</v>
      </c>
      <c r="E1194" s="260" t="s">
        <v>40</v>
      </c>
      <c r="F1194" s="261" t="s">
        <v>184</v>
      </c>
      <c r="G1194" s="259"/>
      <c r="H1194" s="262">
        <v>30.111999999999998</v>
      </c>
      <c r="I1194" s="263"/>
      <c r="J1194" s="259"/>
      <c r="K1194" s="259"/>
      <c r="L1194" s="264"/>
      <c r="M1194" s="265"/>
      <c r="N1194" s="266"/>
      <c r="O1194" s="266"/>
      <c r="P1194" s="266"/>
      <c r="Q1194" s="266"/>
      <c r="R1194" s="266"/>
      <c r="S1194" s="266"/>
      <c r="T1194" s="267"/>
      <c r="U1194" s="15"/>
      <c r="V1194" s="15"/>
      <c r="W1194" s="15"/>
      <c r="X1194" s="15"/>
      <c r="Y1194" s="15"/>
      <c r="Z1194" s="15"/>
      <c r="AA1194" s="15"/>
      <c r="AB1194" s="15"/>
      <c r="AC1194" s="15"/>
      <c r="AD1194" s="15"/>
      <c r="AE1194" s="15"/>
      <c r="AT1194" s="268" t="s">
        <v>181</v>
      </c>
      <c r="AU1194" s="268" t="s">
        <v>87</v>
      </c>
      <c r="AV1194" s="15" t="s">
        <v>175</v>
      </c>
      <c r="AW1194" s="15" t="s">
        <v>38</v>
      </c>
      <c r="AX1194" s="15" t="s">
        <v>85</v>
      </c>
      <c r="AY1194" s="268" t="s">
        <v>167</v>
      </c>
    </row>
    <row r="1195" s="12" customFormat="1" ht="25.92" customHeight="1">
      <c r="A1195" s="12"/>
      <c r="B1195" s="203"/>
      <c r="C1195" s="204"/>
      <c r="D1195" s="205" t="s">
        <v>76</v>
      </c>
      <c r="E1195" s="206" t="s">
        <v>116</v>
      </c>
      <c r="F1195" s="206" t="s">
        <v>1388</v>
      </c>
      <c r="G1195" s="204"/>
      <c r="H1195" s="204"/>
      <c r="I1195" s="207"/>
      <c r="J1195" s="208">
        <f>BK1195</f>
        <v>0</v>
      </c>
      <c r="K1195" s="204"/>
      <c r="L1195" s="209"/>
      <c r="M1195" s="210"/>
      <c r="N1195" s="211"/>
      <c r="O1195" s="211"/>
      <c r="P1195" s="212">
        <f>P1196+P1205</f>
        <v>0</v>
      </c>
      <c r="Q1195" s="211"/>
      <c r="R1195" s="212">
        <f>R1196+R1205</f>
        <v>0</v>
      </c>
      <c r="S1195" s="211"/>
      <c r="T1195" s="213">
        <f>T1196+T1205</f>
        <v>0</v>
      </c>
      <c r="U1195" s="12"/>
      <c r="V1195" s="12"/>
      <c r="W1195" s="12"/>
      <c r="X1195" s="12"/>
      <c r="Y1195" s="12"/>
      <c r="Z1195" s="12"/>
      <c r="AA1195" s="12"/>
      <c r="AB1195" s="12"/>
      <c r="AC1195" s="12"/>
      <c r="AD1195" s="12"/>
      <c r="AE1195" s="12"/>
      <c r="AR1195" s="214" t="s">
        <v>212</v>
      </c>
      <c r="AT1195" s="215" t="s">
        <v>76</v>
      </c>
      <c r="AU1195" s="215" t="s">
        <v>77</v>
      </c>
      <c r="AY1195" s="214" t="s">
        <v>167</v>
      </c>
      <c r="BK1195" s="216">
        <f>BK1196+BK1205</f>
        <v>0</v>
      </c>
    </row>
    <row r="1196" s="12" customFormat="1" ht="22.8" customHeight="1">
      <c r="A1196" s="12"/>
      <c r="B1196" s="203"/>
      <c r="C1196" s="204"/>
      <c r="D1196" s="205" t="s">
        <v>76</v>
      </c>
      <c r="E1196" s="217" t="s">
        <v>1389</v>
      </c>
      <c r="F1196" s="217" t="s">
        <v>1390</v>
      </c>
      <c r="G1196" s="204"/>
      <c r="H1196" s="204"/>
      <c r="I1196" s="207"/>
      <c r="J1196" s="218">
        <f>BK1196</f>
        <v>0</v>
      </c>
      <c r="K1196" s="204"/>
      <c r="L1196" s="209"/>
      <c r="M1196" s="210"/>
      <c r="N1196" s="211"/>
      <c r="O1196" s="211"/>
      <c r="P1196" s="212">
        <f>SUM(P1197:P1204)</f>
        <v>0</v>
      </c>
      <c r="Q1196" s="211"/>
      <c r="R1196" s="212">
        <f>SUM(R1197:R1204)</f>
        <v>0</v>
      </c>
      <c r="S1196" s="211"/>
      <c r="T1196" s="213">
        <f>SUM(T1197:T1204)</f>
        <v>0</v>
      </c>
      <c r="U1196" s="12"/>
      <c r="V1196" s="12"/>
      <c r="W1196" s="12"/>
      <c r="X1196" s="12"/>
      <c r="Y1196" s="12"/>
      <c r="Z1196" s="12"/>
      <c r="AA1196" s="12"/>
      <c r="AB1196" s="12"/>
      <c r="AC1196" s="12"/>
      <c r="AD1196" s="12"/>
      <c r="AE1196" s="12"/>
      <c r="AR1196" s="214" t="s">
        <v>212</v>
      </c>
      <c r="AT1196" s="215" t="s">
        <v>76</v>
      </c>
      <c r="AU1196" s="215" t="s">
        <v>85</v>
      </c>
      <c r="AY1196" s="214" t="s">
        <v>167</v>
      </c>
      <c r="BK1196" s="216">
        <f>SUM(BK1197:BK1204)</f>
        <v>0</v>
      </c>
    </row>
    <row r="1197" s="2" customFormat="1" ht="16.5" customHeight="1">
      <c r="A1197" s="39"/>
      <c r="B1197" s="40"/>
      <c r="C1197" s="219" t="s">
        <v>1356</v>
      </c>
      <c r="D1197" s="219" t="s">
        <v>170</v>
      </c>
      <c r="E1197" s="220" t="s">
        <v>1391</v>
      </c>
      <c r="F1197" s="221" t="s">
        <v>1392</v>
      </c>
      <c r="G1197" s="222" t="s">
        <v>1393</v>
      </c>
      <c r="H1197" s="223">
        <v>1</v>
      </c>
      <c r="I1197" s="224"/>
      <c r="J1197" s="225">
        <f>ROUND(I1197*H1197,2)</f>
        <v>0</v>
      </c>
      <c r="K1197" s="221" t="s">
        <v>174</v>
      </c>
      <c r="L1197" s="45"/>
      <c r="M1197" s="226" t="s">
        <v>40</v>
      </c>
      <c r="N1197" s="227" t="s">
        <v>48</v>
      </c>
      <c r="O1197" s="85"/>
      <c r="P1197" s="228">
        <f>O1197*H1197</f>
        <v>0</v>
      </c>
      <c r="Q1197" s="228">
        <v>0</v>
      </c>
      <c r="R1197" s="228">
        <f>Q1197*H1197</f>
        <v>0</v>
      </c>
      <c r="S1197" s="228">
        <v>0</v>
      </c>
      <c r="T1197" s="229">
        <f>S1197*H1197</f>
        <v>0</v>
      </c>
      <c r="U1197" s="39"/>
      <c r="V1197" s="39"/>
      <c r="W1197" s="39"/>
      <c r="X1197" s="39"/>
      <c r="Y1197" s="39"/>
      <c r="Z1197" s="39"/>
      <c r="AA1197" s="39"/>
      <c r="AB1197" s="39"/>
      <c r="AC1197" s="39"/>
      <c r="AD1197" s="39"/>
      <c r="AE1197" s="39"/>
      <c r="AR1197" s="230" t="s">
        <v>1394</v>
      </c>
      <c r="AT1197" s="230" t="s">
        <v>170</v>
      </c>
      <c r="AU1197" s="230" t="s">
        <v>87</v>
      </c>
      <c r="AY1197" s="18" t="s">
        <v>167</v>
      </c>
      <c r="BE1197" s="231">
        <f>IF(N1197="základní",J1197,0)</f>
        <v>0</v>
      </c>
      <c r="BF1197" s="231">
        <f>IF(N1197="snížená",J1197,0)</f>
        <v>0</v>
      </c>
      <c r="BG1197" s="231">
        <f>IF(N1197="zákl. přenesená",J1197,0)</f>
        <v>0</v>
      </c>
      <c r="BH1197" s="231">
        <f>IF(N1197="sníž. přenesená",J1197,0)</f>
        <v>0</v>
      </c>
      <c r="BI1197" s="231">
        <f>IF(N1197="nulová",J1197,0)</f>
        <v>0</v>
      </c>
      <c r="BJ1197" s="18" t="s">
        <v>85</v>
      </c>
      <c r="BK1197" s="231">
        <f>ROUND(I1197*H1197,2)</f>
        <v>0</v>
      </c>
      <c r="BL1197" s="18" t="s">
        <v>1394</v>
      </c>
      <c r="BM1197" s="230" t="s">
        <v>1395</v>
      </c>
    </row>
    <row r="1198" s="2" customFormat="1">
      <c r="A1198" s="39"/>
      <c r="B1198" s="40"/>
      <c r="C1198" s="41"/>
      <c r="D1198" s="232" t="s">
        <v>177</v>
      </c>
      <c r="E1198" s="41"/>
      <c r="F1198" s="233" t="s">
        <v>1392</v>
      </c>
      <c r="G1198" s="41"/>
      <c r="H1198" s="41"/>
      <c r="I1198" s="137"/>
      <c r="J1198" s="41"/>
      <c r="K1198" s="41"/>
      <c r="L1198" s="45"/>
      <c r="M1198" s="234"/>
      <c r="N1198" s="235"/>
      <c r="O1198" s="85"/>
      <c r="P1198" s="85"/>
      <c r="Q1198" s="85"/>
      <c r="R1198" s="85"/>
      <c r="S1198" s="85"/>
      <c r="T1198" s="86"/>
      <c r="U1198" s="39"/>
      <c r="V1198" s="39"/>
      <c r="W1198" s="39"/>
      <c r="X1198" s="39"/>
      <c r="Y1198" s="39"/>
      <c r="Z1198" s="39"/>
      <c r="AA1198" s="39"/>
      <c r="AB1198" s="39"/>
      <c r="AC1198" s="39"/>
      <c r="AD1198" s="39"/>
      <c r="AE1198" s="39"/>
      <c r="AT1198" s="18" t="s">
        <v>177</v>
      </c>
      <c r="AU1198" s="18" t="s">
        <v>87</v>
      </c>
    </row>
    <row r="1199" s="2" customFormat="1" ht="16.5" customHeight="1">
      <c r="A1199" s="39"/>
      <c r="B1199" s="40"/>
      <c r="C1199" s="219" t="s">
        <v>1357</v>
      </c>
      <c r="D1199" s="219" t="s">
        <v>170</v>
      </c>
      <c r="E1199" s="220" t="s">
        <v>1396</v>
      </c>
      <c r="F1199" s="221" t="s">
        <v>1397</v>
      </c>
      <c r="G1199" s="222" t="s">
        <v>1393</v>
      </c>
      <c r="H1199" s="223">
        <v>1</v>
      </c>
      <c r="I1199" s="224"/>
      <c r="J1199" s="225">
        <f>ROUND(I1199*H1199,2)</f>
        <v>0</v>
      </c>
      <c r="K1199" s="221" t="s">
        <v>174</v>
      </c>
      <c r="L1199" s="45"/>
      <c r="M1199" s="226" t="s">
        <v>40</v>
      </c>
      <c r="N1199" s="227" t="s">
        <v>48</v>
      </c>
      <c r="O1199" s="85"/>
      <c r="P1199" s="228">
        <f>O1199*H1199</f>
        <v>0</v>
      </c>
      <c r="Q1199" s="228">
        <v>0</v>
      </c>
      <c r="R1199" s="228">
        <f>Q1199*H1199</f>
        <v>0</v>
      </c>
      <c r="S1199" s="228">
        <v>0</v>
      </c>
      <c r="T1199" s="229">
        <f>S1199*H1199</f>
        <v>0</v>
      </c>
      <c r="U1199" s="39"/>
      <c r="V1199" s="39"/>
      <c r="W1199" s="39"/>
      <c r="X1199" s="39"/>
      <c r="Y1199" s="39"/>
      <c r="Z1199" s="39"/>
      <c r="AA1199" s="39"/>
      <c r="AB1199" s="39"/>
      <c r="AC1199" s="39"/>
      <c r="AD1199" s="39"/>
      <c r="AE1199" s="39"/>
      <c r="AR1199" s="230" t="s">
        <v>1394</v>
      </c>
      <c r="AT1199" s="230" t="s">
        <v>170</v>
      </c>
      <c r="AU1199" s="230" t="s">
        <v>87</v>
      </c>
      <c r="AY1199" s="18" t="s">
        <v>167</v>
      </c>
      <c r="BE1199" s="231">
        <f>IF(N1199="základní",J1199,0)</f>
        <v>0</v>
      </c>
      <c r="BF1199" s="231">
        <f>IF(N1199="snížená",J1199,0)</f>
        <v>0</v>
      </c>
      <c r="BG1199" s="231">
        <f>IF(N1199="zákl. přenesená",J1199,0)</f>
        <v>0</v>
      </c>
      <c r="BH1199" s="231">
        <f>IF(N1199="sníž. přenesená",J1199,0)</f>
        <v>0</v>
      </c>
      <c r="BI1199" s="231">
        <f>IF(N1199="nulová",J1199,0)</f>
        <v>0</v>
      </c>
      <c r="BJ1199" s="18" t="s">
        <v>85</v>
      </c>
      <c r="BK1199" s="231">
        <f>ROUND(I1199*H1199,2)</f>
        <v>0</v>
      </c>
      <c r="BL1199" s="18" t="s">
        <v>1394</v>
      </c>
      <c r="BM1199" s="230" t="s">
        <v>1398</v>
      </c>
    </row>
    <row r="1200" s="2" customFormat="1">
      <c r="A1200" s="39"/>
      <c r="B1200" s="40"/>
      <c r="C1200" s="41"/>
      <c r="D1200" s="232" t="s">
        <v>177</v>
      </c>
      <c r="E1200" s="41"/>
      <c r="F1200" s="233" t="s">
        <v>1397</v>
      </c>
      <c r="G1200" s="41"/>
      <c r="H1200" s="41"/>
      <c r="I1200" s="137"/>
      <c r="J1200" s="41"/>
      <c r="K1200" s="41"/>
      <c r="L1200" s="45"/>
      <c r="M1200" s="234"/>
      <c r="N1200" s="235"/>
      <c r="O1200" s="85"/>
      <c r="P1200" s="85"/>
      <c r="Q1200" s="85"/>
      <c r="R1200" s="85"/>
      <c r="S1200" s="85"/>
      <c r="T1200" s="86"/>
      <c r="U1200" s="39"/>
      <c r="V1200" s="39"/>
      <c r="W1200" s="39"/>
      <c r="X1200" s="39"/>
      <c r="Y1200" s="39"/>
      <c r="Z1200" s="39"/>
      <c r="AA1200" s="39"/>
      <c r="AB1200" s="39"/>
      <c r="AC1200" s="39"/>
      <c r="AD1200" s="39"/>
      <c r="AE1200" s="39"/>
      <c r="AT1200" s="18" t="s">
        <v>177</v>
      </c>
      <c r="AU1200" s="18" t="s">
        <v>87</v>
      </c>
    </row>
    <row r="1201" s="2" customFormat="1" ht="16.5" customHeight="1">
      <c r="A1201" s="39"/>
      <c r="B1201" s="40"/>
      <c r="C1201" s="219" t="s">
        <v>1358</v>
      </c>
      <c r="D1201" s="219" t="s">
        <v>170</v>
      </c>
      <c r="E1201" s="220" t="s">
        <v>1399</v>
      </c>
      <c r="F1201" s="221" t="s">
        <v>1400</v>
      </c>
      <c r="G1201" s="222" t="s">
        <v>1393</v>
      </c>
      <c r="H1201" s="223">
        <v>1</v>
      </c>
      <c r="I1201" s="224"/>
      <c r="J1201" s="225">
        <f>ROUND(I1201*H1201,2)</f>
        <v>0</v>
      </c>
      <c r="K1201" s="221" t="s">
        <v>174</v>
      </c>
      <c r="L1201" s="45"/>
      <c r="M1201" s="226" t="s">
        <v>40</v>
      </c>
      <c r="N1201" s="227" t="s">
        <v>48</v>
      </c>
      <c r="O1201" s="85"/>
      <c r="P1201" s="228">
        <f>O1201*H1201</f>
        <v>0</v>
      </c>
      <c r="Q1201" s="228">
        <v>0</v>
      </c>
      <c r="R1201" s="228">
        <f>Q1201*H1201</f>
        <v>0</v>
      </c>
      <c r="S1201" s="228">
        <v>0</v>
      </c>
      <c r="T1201" s="229">
        <f>S1201*H1201</f>
        <v>0</v>
      </c>
      <c r="U1201" s="39"/>
      <c r="V1201" s="39"/>
      <c r="W1201" s="39"/>
      <c r="X1201" s="39"/>
      <c r="Y1201" s="39"/>
      <c r="Z1201" s="39"/>
      <c r="AA1201" s="39"/>
      <c r="AB1201" s="39"/>
      <c r="AC1201" s="39"/>
      <c r="AD1201" s="39"/>
      <c r="AE1201" s="39"/>
      <c r="AR1201" s="230" t="s">
        <v>1394</v>
      </c>
      <c r="AT1201" s="230" t="s">
        <v>170</v>
      </c>
      <c r="AU1201" s="230" t="s">
        <v>87</v>
      </c>
      <c r="AY1201" s="18" t="s">
        <v>167</v>
      </c>
      <c r="BE1201" s="231">
        <f>IF(N1201="základní",J1201,0)</f>
        <v>0</v>
      </c>
      <c r="BF1201" s="231">
        <f>IF(N1201="snížená",J1201,0)</f>
        <v>0</v>
      </c>
      <c r="BG1201" s="231">
        <f>IF(N1201="zákl. přenesená",J1201,0)</f>
        <v>0</v>
      </c>
      <c r="BH1201" s="231">
        <f>IF(N1201="sníž. přenesená",J1201,0)</f>
        <v>0</v>
      </c>
      <c r="BI1201" s="231">
        <f>IF(N1201="nulová",J1201,0)</f>
        <v>0</v>
      </c>
      <c r="BJ1201" s="18" t="s">
        <v>85</v>
      </c>
      <c r="BK1201" s="231">
        <f>ROUND(I1201*H1201,2)</f>
        <v>0</v>
      </c>
      <c r="BL1201" s="18" t="s">
        <v>1394</v>
      </c>
      <c r="BM1201" s="230" t="s">
        <v>1401</v>
      </c>
    </row>
    <row r="1202" s="2" customFormat="1">
      <c r="A1202" s="39"/>
      <c r="B1202" s="40"/>
      <c r="C1202" s="41"/>
      <c r="D1202" s="232" t="s">
        <v>177</v>
      </c>
      <c r="E1202" s="41"/>
      <c r="F1202" s="233" t="s">
        <v>1400</v>
      </c>
      <c r="G1202" s="41"/>
      <c r="H1202" s="41"/>
      <c r="I1202" s="137"/>
      <c r="J1202" s="41"/>
      <c r="K1202" s="41"/>
      <c r="L1202" s="45"/>
      <c r="M1202" s="234"/>
      <c r="N1202" s="235"/>
      <c r="O1202" s="85"/>
      <c r="P1202" s="85"/>
      <c r="Q1202" s="85"/>
      <c r="R1202" s="85"/>
      <c r="S1202" s="85"/>
      <c r="T1202" s="86"/>
      <c r="U1202" s="39"/>
      <c r="V1202" s="39"/>
      <c r="W1202" s="39"/>
      <c r="X1202" s="39"/>
      <c r="Y1202" s="39"/>
      <c r="Z1202" s="39"/>
      <c r="AA1202" s="39"/>
      <c r="AB1202" s="39"/>
      <c r="AC1202" s="39"/>
      <c r="AD1202" s="39"/>
      <c r="AE1202" s="39"/>
      <c r="AT1202" s="18" t="s">
        <v>177</v>
      </c>
      <c r="AU1202" s="18" t="s">
        <v>87</v>
      </c>
    </row>
    <row r="1203" s="2" customFormat="1" ht="16.5" customHeight="1">
      <c r="A1203" s="39"/>
      <c r="B1203" s="40"/>
      <c r="C1203" s="219" t="s">
        <v>1402</v>
      </c>
      <c r="D1203" s="219" t="s">
        <v>170</v>
      </c>
      <c r="E1203" s="220" t="s">
        <v>1403</v>
      </c>
      <c r="F1203" s="221" t="s">
        <v>1404</v>
      </c>
      <c r="G1203" s="222" t="s">
        <v>1393</v>
      </c>
      <c r="H1203" s="223">
        <v>1</v>
      </c>
      <c r="I1203" s="224"/>
      <c r="J1203" s="225">
        <f>ROUND(I1203*H1203,2)</f>
        <v>0</v>
      </c>
      <c r="K1203" s="221" t="s">
        <v>174</v>
      </c>
      <c r="L1203" s="45"/>
      <c r="M1203" s="226" t="s">
        <v>40</v>
      </c>
      <c r="N1203" s="227" t="s">
        <v>48</v>
      </c>
      <c r="O1203" s="85"/>
      <c r="P1203" s="228">
        <f>O1203*H1203</f>
        <v>0</v>
      </c>
      <c r="Q1203" s="228">
        <v>0</v>
      </c>
      <c r="R1203" s="228">
        <f>Q1203*H1203</f>
        <v>0</v>
      </c>
      <c r="S1203" s="228">
        <v>0</v>
      </c>
      <c r="T1203" s="229">
        <f>S1203*H1203</f>
        <v>0</v>
      </c>
      <c r="U1203" s="39"/>
      <c r="V1203" s="39"/>
      <c r="W1203" s="39"/>
      <c r="X1203" s="39"/>
      <c r="Y1203" s="39"/>
      <c r="Z1203" s="39"/>
      <c r="AA1203" s="39"/>
      <c r="AB1203" s="39"/>
      <c r="AC1203" s="39"/>
      <c r="AD1203" s="39"/>
      <c r="AE1203" s="39"/>
      <c r="AR1203" s="230" t="s">
        <v>1394</v>
      </c>
      <c r="AT1203" s="230" t="s">
        <v>170</v>
      </c>
      <c r="AU1203" s="230" t="s">
        <v>87</v>
      </c>
      <c r="AY1203" s="18" t="s">
        <v>167</v>
      </c>
      <c r="BE1203" s="231">
        <f>IF(N1203="základní",J1203,0)</f>
        <v>0</v>
      </c>
      <c r="BF1203" s="231">
        <f>IF(N1203="snížená",J1203,0)</f>
        <v>0</v>
      </c>
      <c r="BG1203" s="231">
        <f>IF(N1203="zákl. přenesená",J1203,0)</f>
        <v>0</v>
      </c>
      <c r="BH1203" s="231">
        <f>IF(N1203="sníž. přenesená",J1203,0)</f>
        <v>0</v>
      </c>
      <c r="BI1203" s="231">
        <f>IF(N1203="nulová",J1203,0)</f>
        <v>0</v>
      </c>
      <c r="BJ1203" s="18" t="s">
        <v>85</v>
      </c>
      <c r="BK1203" s="231">
        <f>ROUND(I1203*H1203,2)</f>
        <v>0</v>
      </c>
      <c r="BL1203" s="18" t="s">
        <v>1394</v>
      </c>
      <c r="BM1203" s="230" t="s">
        <v>1405</v>
      </c>
    </row>
    <row r="1204" s="2" customFormat="1">
      <c r="A1204" s="39"/>
      <c r="B1204" s="40"/>
      <c r="C1204" s="41"/>
      <c r="D1204" s="232" t="s">
        <v>177</v>
      </c>
      <c r="E1204" s="41"/>
      <c r="F1204" s="233" t="s">
        <v>1404</v>
      </c>
      <c r="G1204" s="41"/>
      <c r="H1204" s="41"/>
      <c r="I1204" s="137"/>
      <c r="J1204" s="41"/>
      <c r="K1204" s="41"/>
      <c r="L1204" s="45"/>
      <c r="M1204" s="234"/>
      <c r="N1204" s="235"/>
      <c r="O1204" s="85"/>
      <c r="P1204" s="85"/>
      <c r="Q1204" s="85"/>
      <c r="R1204" s="85"/>
      <c r="S1204" s="85"/>
      <c r="T1204" s="86"/>
      <c r="U1204" s="39"/>
      <c r="V1204" s="39"/>
      <c r="W1204" s="39"/>
      <c r="X1204" s="39"/>
      <c r="Y1204" s="39"/>
      <c r="Z1204" s="39"/>
      <c r="AA1204" s="39"/>
      <c r="AB1204" s="39"/>
      <c r="AC1204" s="39"/>
      <c r="AD1204" s="39"/>
      <c r="AE1204" s="39"/>
      <c r="AT1204" s="18" t="s">
        <v>177</v>
      </c>
      <c r="AU1204" s="18" t="s">
        <v>87</v>
      </c>
    </row>
    <row r="1205" s="12" customFormat="1" ht="22.8" customHeight="1">
      <c r="A1205" s="12"/>
      <c r="B1205" s="203"/>
      <c r="C1205" s="204"/>
      <c r="D1205" s="205" t="s">
        <v>76</v>
      </c>
      <c r="E1205" s="217" t="s">
        <v>1406</v>
      </c>
      <c r="F1205" s="217" t="s">
        <v>1407</v>
      </c>
      <c r="G1205" s="204"/>
      <c r="H1205" s="204"/>
      <c r="I1205" s="207"/>
      <c r="J1205" s="218">
        <f>BK1205</f>
        <v>0</v>
      </c>
      <c r="K1205" s="204"/>
      <c r="L1205" s="209"/>
      <c r="M1205" s="210"/>
      <c r="N1205" s="211"/>
      <c r="O1205" s="211"/>
      <c r="P1205" s="212">
        <f>SUM(P1206:P1209)</f>
        <v>0</v>
      </c>
      <c r="Q1205" s="211"/>
      <c r="R1205" s="212">
        <f>SUM(R1206:R1209)</f>
        <v>0</v>
      </c>
      <c r="S1205" s="211"/>
      <c r="T1205" s="213">
        <f>SUM(T1206:T1209)</f>
        <v>0</v>
      </c>
      <c r="U1205" s="12"/>
      <c r="V1205" s="12"/>
      <c r="W1205" s="12"/>
      <c r="X1205" s="12"/>
      <c r="Y1205" s="12"/>
      <c r="Z1205" s="12"/>
      <c r="AA1205" s="12"/>
      <c r="AB1205" s="12"/>
      <c r="AC1205" s="12"/>
      <c r="AD1205" s="12"/>
      <c r="AE1205" s="12"/>
      <c r="AR1205" s="214" t="s">
        <v>212</v>
      </c>
      <c r="AT1205" s="215" t="s">
        <v>76</v>
      </c>
      <c r="AU1205" s="215" t="s">
        <v>85</v>
      </c>
      <c r="AY1205" s="214" t="s">
        <v>167</v>
      </c>
      <c r="BK1205" s="216">
        <f>SUM(BK1206:BK1209)</f>
        <v>0</v>
      </c>
    </row>
    <row r="1206" s="2" customFormat="1" ht="16.5" customHeight="1">
      <c r="A1206" s="39"/>
      <c r="B1206" s="40"/>
      <c r="C1206" s="219" t="s">
        <v>1408</v>
      </c>
      <c r="D1206" s="219" t="s">
        <v>170</v>
      </c>
      <c r="E1206" s="220" t="s">
        <v>1409</v>
      </c>
      <c r="F1206" s="221" t="s">
        <v>1410</v>
      </c>
      <c r="G1206" s="222" t="s">
        <v>1393</v>
      </c>
      <c r="H1206" s="223">
        <v>1</v>
      </c>
      <c r="I1206" s="224"/>
      <c r="J1206" s="225">
        <f>ROUND(I1206*H1206,2)</f>
        <v>0</v>
      </c>
      <c r="K1206" s="221" t="s">
        <v>174</v>
      </c>
      <c r="L1206" s="45"/>
      <c r="M1206" s="226" t="s">
        <v>40</v>
      </c>
      <c r="N1206" s="227" t="s">
        <v>48</v>
      </c>
      <c r="O1206" s="85"/>
      <c r="P1206" s="228">
        <f>O1206*H1206</f>
        <v>0</v>
      </c>
      <c r="Q1206" s="228">
        <v>0</v>
      </c>
      <c r="R1206" s="228">
        <f>Q1206*H1206</f>
        <v>0</v>
      </c>
      <c r="S1206" s="228">
        <v>0</v>
      </c>
      <c r="T1206" s="229">
        <f>S1206*H1206</f>
        <v>0</v>
      </c>
      <c r="U1206" s="39"/>
      <c r="V1206" s="39"/>
      <c r="W1206" s="39"/>
      <c r="X1206" s="39"/>
      <c r="Y1206" s="39"/>
      <c r="Z1206" s="39"/>
      <c r="AA1206" s="39"/>
      <c r="AB1206" s="39"/>
      <c r="AC1206" s="39"/>
      <c r="AD1206" s="39"/>
      <c r="AE1206" s="39"/>
      <c r="AR1206" s="230" t="s">
        <v>1394</v>
      </c>
      <c r="AT1206" s="230" t="s">
        <v>170</v>
      </c>
      <c r="AU1206" s="230" t="s">
        <v>87</v>
      </c>
      <c r="AY1206" s="18" t="s">
        <v>167</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1394</v>
      </c>
      <c r="BM1206" s="230" t="s">
        <v>1411</v>
      </c>
    </row>
    <row r="1207" s="2" customFormat="1">
      <c r="A1207" s="39"/>
      <c r="B1207" s="40"/>
      <c r="C1207" s="41"/>
      <c r="D1207" s="232" t="s">
        <v>177</v>
      </c>
      <c r="E1207" s="41"/>
      <c r="F1207" s="233" t="s">
        <v>1410</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177</v>
      </c>
      <c r="AU1207" s="18" t="s">
        <v>87</v>
      </c>
    </row>
    <row r="1208" s="2" customFormat="1" ht="16.5" customHeight="1">
      <c r="A1208" s="39"/>
      <c r="B1208" s="40"/>
      <c r="C1208" s="219" t="s">
        <v>1412</v>
      </c>
      <c r="D1208" s="219" t="s">
        <v>170</v>
      </c>
      <c r="E1208" s="220" t="s">
        <v>1413</v>
      </c>
      <c r="F1208" s="221" t="s">
        <v>1414</v>
      </c>
      <c r="G1208" s="222" t="s">
        <v>1393</v>
      </c>
      <c r="H1208" s="223">
        <v>1</v>
      </c>
      <c r="I1208" s="224"/>
      <c r="J1208" s="225">
        <f>ROUND(I1208*H1208,2)</f>
        <v>0</v>
      </c>
      <c r="K1208" s="221" t="s">
        <v>174</v>
      </c>
      <c r="L1208" s="45"/>
      <c r="M1208" s="226" t="s">
        <v>40</v>
      </c>
      <c r="N1208" s="227" t="s">
        <v>48</v>
      </c>
      <c r="O1208" s="85"/>
      <c r="P1208" s="228">
        <f>O1208*H1208</f>
        <v>0</v>
      </c>
      <c r="Q1208" s="228">
        <v>0</v>
      </c>
      <c r="R1208" s="228">
        <f>Q1208*H1208</f>
        <v>0</v>
      </c>
      <c r="S1208" s="228">
        <v>0</v>
      </c>
      <c r="T1208" s="229">
        <f>S1208*H1208</f>
        <v>0</v>
      </c>
      <c r="U1208" s="39"/>
      <c r="V1208" s="39"/>
      <c r="W1208" s="39"/>
      <c r="X1208" s="39"/>
      <c r="Y1208" s="39"/>
      <c r="Z1208" s="39"/>
      <c r="AA1208" s="39"/>
      <c r="AB1208" s="39"/>
      <c r="AC1208" s="39"/>
      <c r="AD1208" s="39"/>
      <c r="AE1208" s="39"/>
      <c r="AR1208" s="230" t="s">
        <v>1394</v>
      </c>
      <c r="AT1208" s="230" t="s">
        <v>170</v>
      </c>
      <c r="AU1208" s="230" t="s">
        <v>87</v>
      </c>
      <c r="AY1208" s="18" t="s">
        <v>167</v>
      </c>
      <c r="BE1208" s="231">
        <f>IF(N1208="základní",J1208,0)</f>
        <v>0</v>
      </c>
      <c r="BF1208" s="231">
        <f>IF(N1208="snížená",J1208,0)</f>
        <v>0</v>
      </c>
      <c r="BG1208" s="231">
        <f>IF(N1208="zákl. přenesená",J1208,0)</f>
        <v>0</v>
      </c>
      <c r="BH1208" s="231">
        <f>IF(N1208="sníž. přenesená",J1208,0)</f>
        <v>0</v>
      </c>
      <c r="BI1208" s="231">
        <f>IF(N1208="nulová",J1208,0)</f>
        <v>0</v>
      </c>
      <c r="BJ1208" s="18" t="s">
        <v>85</v>
      </c>
      <c r="BK1208" s="231">
        <f>ROUND(I1208*H1208,2)</f>
        <v>0</v>
      </c>
      <c r="BL1208" s="18" t="s">
        <v>1394</v>
      </c>
      <c r="BM1208" s="230" t="s">
        <v>1415</v>
      </c>
    </row>
    <row r="1209" s="2" customFormat="1">
      <c r="A1209" s="39"/>
      <c r="B1209" s="40"/>
      <c r="C1209" s="41"/>
      <c r="D1209" s="232" t="s">
        <v>177</v>
      </c>
      <c r="E1209" s="41"/>
      <c r="F1209" s="233" t="s">
        <v>1414</v>
      </c>
      <c r="G1209" s="41"/>
      <c r="H1209" s="41"/>
      <c r="I1209" s="137"/>
      <c r="J1209" s="41"/>
      <c r="K1209" s="41"/>
      <c r="L1209" s="45"/>
      <c r="M1209" s="282"/>
      <c r="N1209" s="283"/>
      <c r="O1209" s="284"/>
      <c r="P1209" s="284"/>
      <c r="Q1209" s="284"/>
      <c r="R1209" s="284"/>
      <c r="S1209" s="284"/>
      <c r="T1209" s="285"/>
      <c r="U1209" s="39"/>
      <c r="V1209" s="39"/>
      <c r="W1209" s="39"/>
      <c r="X1209" s="39"/>
      <c r="Y1209" s="39"/>
      <c r="Z1209" s="39"/>
      <c r="AA1209" s="39"/>
      <c r="AB1209" s="39"/>
      <c r="AC1209" s="39"/>
      <c r="AD1209" s="39"/>
      <c r="AE1209" s="39"/>
      <c r="AT1209" s="18" t="s">
        <v>177</v>
      </c>
      <c r="AU1209" s="18" t="s">
        <v>87</v>
      </c>
    </row>
    <row r="1210" s="2" customFormat="1" ht="6.96" customHeight="1">
      <c r="A1210" s="39"/>
      <c r="B1210" s="60"/>
      <c r="C1210" s="61"/>
      <c r="D1210" s="61"/>
      <c r="E1210" s="61"/>
      <c r="F1210" s="61"/>
      <c r="G1210" s="61"/>
      <c r="H1210" s="61"/>
      <c r="I1210" s="167"/>
      <c r="J1210" s="61"/>
      <c r="K1210" s="61"/>
      <c r="L1210" s="45"/>
      <c r="M1210" s="39"/>
      <c r="O1210" s="39"/>
      <c r="P1210" s="39"/>
      <c r="Q1210" s="39"/>
      <c r="R1210" s="39"/>
      <c r="S1210" s="39"/>
      <c r="T1210" s="39"/>
      <c r="U1210" s="39"/>
      <c r="V1210" s="39"/>
      <c r="W1210" s="39"/>
      <c r="X1210" s="39"/>
      <c r="Y1210" s="39"/>
      <c r="Z1210" s="39"/>
      <c r="AA1210" s="39"/>
      <c r="AB1210" s="39"/>
      <c r="AC1210" s="39"/>
      <c r="AD1210" s="39"/>
      <c r="AE1210" s="39"/>
    </row>
  </sheetData>
  <sheetProtection sheet="1" autoFilter="0" formatColumns="0" formatRows="0" objects="1" scenarios="1" spinCount="100000" saltValue="jE84wb6zXHXZK5tWVUhWPtYousuBJBKnFVn3OGTvi4jB46LdpuHt+6R+FygNzhd+buWwbYgGxDRU4DPEqcUfFw==" hashValue="7THquLeoHaJAAW1hj7b70hNKkZdeqVetVNVQw5l7yWLDpddy1elzwrMC6Bv7Y21BKPsEbSs3SYWnV3uRVwA76A==" algorithmName="SHA-512" password="CC35"/>
  <autoFilter ref="C108:K1209"/>
  <mergeCells count="9">
    <mergeCell ref="E7:H7"/>
    <mergeCell ref="E9:H9"/>
    <mergeCell ref="E18:H18"/>
    <mergeCell ref="E27:H27"/>
    <mergeCell ref="E48:H48"/>
    <mergeCell ref="E50:H50"/>
    <mergeCell ref="E99:H99"/>
    <mergeCell ref="E101:H10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96</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1416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ROUND((SUM(BE106:BE1191)),  2)</f>
        <v>0</v>
      </c>
      <c r="G33" s="39"/>
      <c r="H33" s="39"/>
      <c r="I33" s="156">
        <v>0.20999999999999999</v>
      </c>
      <c r="J33" s="155">
        <f>ROUND(((SUM(BE106:BE1191))*I33),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ROUND((SUM(BF106:BF1191)),  2)</f>
        <v>0</v>
      </c>
      <c r="G34" s="39"/>
      <c r="H34" s="39"/>
      <c r="I34" s="156">
        <v>0.14999999999999999</v>
      </c>
      <c r="J34" s="155">
        <f>ROUND(((SUM(BF106:BF1191))*I34),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ROUND((SUM(BG106:BG1191)),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ROUND((SUM(BH106:BH1191)),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ROUND((SUM(BI106:BI1191)),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004 - Bytová jednotka č. 6</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J107</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J398</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J399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J428</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J468</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J592</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J620</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J630</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J681</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J702</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J722</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J782</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J790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J867</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J875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J947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J955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J1028</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151</v>
      </c>
      <c r="E86" s="187"/>
      <c r="F86" s="187"/>
      <c r="G86" s="187"/>
      <c r="H86" s="187"/>
      <c r="I86" s="188"/>
      <c r="J86" s="189">
        <f>J1049</f>
        <v>0</v>
      </c>
      <c r="K86" s="185"/>
      <c r="L86" s="190"/>
      <c r="S86" s="10"/>
      <c r="T86" s="10"/>
      <c r="U86" s="10"/>
      <c r="V86" s="10"/>
      <c r="W86" s="10"/>
      <c r="X86" s="10"/>
      <c r="Y86" s="10"/>
      <c r="Z86" s="10"/>
      <c r="AA86" s="10"/>
      <c r="AB86" s="10"/>
      <c r="AC86" s="10"/>
      <c r="AD86" s="10"/>
      <c r="AE86" s="10"/>
    </row>
    <row r="87" s="2" customFormat="1" ht="21.84"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6.96" customHeight="1">
      <c r="A88" s="39"/>
      <c r="B88" s="60"/>
      <c r="C88" s="61"/>
      <c r="D88" s="61"/>
      <c r="E88" s="61"/>
      <c r="F88" s="61"/>
      <c r="G88" s="61"/>
      <c r="H88" s="61"/>
      <c r="I88" s="167"/>
      <c r="J88" s="61"/>
      <c r="K88" s="61"/>
      <c r="L88" s="138"/>
      <c r="S88" s="39"/>
      <c r="T88" s="39"/>
      <c r="U88" s="39"/>
      <c r="V88" s="39"/>
      <c r="W88" s="39"/>
      <c r="X88" s="39"/>
      <c r="Y88" s="39"/>
      <c r="Z88" s="39"/>
      <c r="AA88" s="39"/>
      <c r="AB88" s="39"/>
      <c r="AC88" s="39"/>
      <c r="AD88" s="39"/>
      <c r="AE88" s="39"/>
    </row>
    <row r="92" s="2" customFormat="1" ht="6.96" customHeight="1">
      <c r="A92" s="39"/>
      <c r="B92" s="62"/>
      <c r="C92" s="63"/>
      <c r="D92" s="63"/>
      <c r="E92" s="63"/>
      <c r="F92" s="63"/>
      <c r="G92" s="63"/>
      <c r="H92" s="63"/>
      <c r="I92" s="170"/>
      <c r="J92" s="63"/>
      <c r="K92" s="63"/>
      <c r="L92" s="138"/>
      <c r="S92" s="39"/>
      <c r="T92" s="39"/>
      <c r="U92" s="39"/>
      <c r="V92" s="39"/>
      <c r="W92" s="39"/>
      <c r="X92" s="39"/>
      <c r="Y92" s="39"/>
      <c r="Z92" s="39"/>
      <c r="AA92" s="39"/>
      <c r="AB92" s="39"/>
      <c r="AC92" s="39"/>
      <c r="AD92" s="39"/>
      <c r="AE92" s="39"/>
    </row>
    <row r="93" s="2" customFormat="1" ht="24.96" customHeight="1">
      <c r="A93" s="39"/>
      <c r="B93" s="40"/>
      <c r="C93" s="24" t="s">
        <v>152</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3" t="s">
        <v>16</v>
      </c>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6.5" customHeight="1">
      <c r="A96" s="39"/>
      <c r="B96" s="40"/>
      <c r="C96" s="41"/>
      <c r="D96" s="41"/>
      <c r="E96" s="171" t="str">
        <f>E7</f>
        <v>Rekonstrukce ubytovny Rokycanské nemocnice</v>
      </c>
      <c r="F96" s="33"/>
      <c r="G96" s="33"/>
      <c r="H96" s="33"/>
      <c r="I96" s="137"/>
      <c r="J96" s="41"/>
      <c r="K96" s="41"/>
      <c r="L96" s="138"/>
      <c r="S96" s="39"/>
      <c r="T96" s="39"/>
      <c r="U96" s="39"/>
      <c r="V96" s="39"/>
      <c r="W96" s="39"/>
      <c r="X96" s="39"/>
      <c r="Y96" s="39"/>
      <c r="Z96" s="39"/>
      <c r="AA96" s="39"/>
      <c r="AB96" s="39"/>
      <c r="AC96" s="39"/>
      <c r="AD96" s="39"/>
      <c r="AE96" s="39"/>
    </row>
    <row r="97" s="2" customFormat="1" ht="12" customHeight="1">
      <c r="A97" s="39"/>
      <c r="B97" s="40"/>
      <c r="C97" s="33" t="s">
        <v>119</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16.5" customHeight="1">
      <c r="A98" s="39"/>
      <c r="B98" s="40"/>
      <c r="C98" s="41"/>
      <c r="D98" s="41"/>
      <c r="E98" s="70" t="str">
        <f>E9</f>
        <v>004 - Bytová jednotka č. 6</v>
      </c>
      <c r="F98" s="41"/>
      <c r="G98" s="41"/>
      <c r="H98" s="41"/>
      <c r="I98" s="137"/>
      <c r="J98" s="41"/>
      <c r="K98" s="41"/>
      <c r="L98" s="138"/>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2" customHeight="1">
      <c r="A100" s="39"/>
      <c r="B100" s="40"/>
      <c r="C100" s="33" t="s">
        <v>22</v>
      </c>
      <c r="D100" s="41"/>
      <c r="E100" s="41"/>
      <c r="F100" s="28" t="str">
        <f>F12</f>
        <v>Rokycany</v>
      </c>
      <c r="G100" s="41"/>
      <c r="H100" s="41"/>
      <c r="I100" s="141" t="s">
        <v>24</v>
      </c>
      <c r="J100" s="73" t="str">
        <f>IF(J12="","",J12)</f>
        <v>11. 9. 2019</v>
      </c>
      <c r="K100" s="41"/>
      <c r="L100" s="138"/>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5.15" customHeight="1">
      <c r="A102" s="39"/>
      <c r="B102" s="40"/>
      <c r="C102" s="33" t="s">
        <v>26</v>
      </c>
      <c r="D102" s="41"/>
      <c r="E102" s="41"/>
      <c r="F102" s="28" t="str">
        <f>E15</f>
        <v>Rokycanská nemocnice, a.s</v>
      </c>
      <c r="G102" s="41"/>
      <c r="H102" s="41"/>
      <c r="I102" s="141" t="s">
        <v>34</v>
      </c>
      <c r="J102" s="37" t="str">
        <f>E21</f>
        <v>Ing. Jiří Červený</v>
      </c>
      <c r="K102" s="41"/>
      <c r="L102" s="138"/>
      <c r="S102" s="39"/>
      <c r="T102" s="39"/>
      <c r="U102" s="39"/>
      <c r="V102" s="39"/>
      <c r="W102" s="39"/>
      <c r="X102" s="39"/>
      <c r="Y102" s="39"/>
      <c r="Z102" s="39"/>
      <c r="AA102" s="39"/>
      <c r="AB102" s="39"/>
      <c r="AC102" s="39"/>
      <c r="AD102" s="39"/>
      <c r="AE102" s="39"/>
    </row>
    <row r="103" s="2" customFormat="1" ht="15.15" customHeight="1">
      <c r="A103" s="39"/>
      <c r="B103" s="40"/>
      <c r="C103" s="33" t="s">
        <v>32</v>
      </c>
      <c r="D103" s="41"/>
      <c r="E103" s="41"/>
      <c r="F103" s="28" t="str">
        <f>IF(E18="","",E18)</f>
        <v>Vyplň údaj</v>
      </c>
      <c r="G103" s="41"/>
      <c r="H103" s="41"/>
      <c r="I103" s="141" t="s">
        <v>39</v>
      </c>
      <c r="J103" s="37" t="str">
        <f>E24</f>
        <v>Ing. Jiří Červený</v>
      </c>
      <c r="K103" s="41"/>
      <c r="L103" s="138"/>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137"/>
      <c r="J104" s="41"/>
      <c r="K104" s="41"/>
      <c r="L104" s="138"/>
      <c r="S104" s="39"/>
      <c r="T104" s="39"/>
      <c r="U104" s="39"/>
      <c r="V104" s="39"/>
      <c r="W104" s="39"/>
      <c r="X104" s="39"/>
      <c r="Y104" s="39"/>
      <c r="Z104" s="39"/>
      <c r="AA104" s="39"/>
      <c r="AB104" s="39"/>
      <c r="AC104" s="39"/>
      <c r="AD104" s="39"/>
      <c r="AE104" s="39"/>
    </row>
    <row r="105" s="11" customFormat="1" ht="29.28" customHeight="1">
      <c r="A105" s="191"/>
      <c r="B105" s="192"/>
      <c r="C105" s="193" t="s">
        <v>153</v>
      </c>
      <c r="D105" s="194" t="s">
        <v>62</v>
      </c>
      <c r="E105" s="194" t="s">
        <v>58</v>
      </c>
      <c r="F105" s="194" t="s">
        <v>59</v>
      </c>
      <c r="G105" s="194" t="s">
        <v>154</v>
      </c>
      <c r="H105" s="194" t="s">
        <v>155</v>
      </c>
      <c r="I105" s="195" t="s">
        <v>156</v>
      </c>
      <c r="J105" s="194" t="s">
        <v>123</v>
      </c>
      <c r="K105" s="196" t="s">
        <v>157</v>
      </c>
      <c r="L105" s="197"/>
      <c r="M105" s="93" t="s">
        <v>40</v>
      </c>
      <c r="N105" s="94" t="s">
        <v>47</v>
      </c>
      <c r="O105" s="94" t="s">
        <v>158</v>
      </c>
      <c r="P105" s="94" t="s">
        <v>159</v>
      </c>
      <c r="Q105" s="94" t="s">
        <v>160</v>
      </c>
      <c r="R105" s="94" t="s">
        <v>161</v>
      </c>
      <c r="S105" s="94" t="s">
        <v>162</v>
      </c>
      <c r="T105" s="95" t="s">
        <v>163</v>
      </c>
      <c r="U105" s="191"/>
      <c r="V105" s="191"/>
      <c r="W105" s="191"/>
      <c r="X105" s="191"/>
      <c r="Y105" s="191"/>
      <c r="Z105" s="191"/>
      <c r="AA105" s="191"/>
      <c r="AB105" s="191"/>
      <c r="AC105" s="191"/>
      <c r="AD105" s="191"/>
      <c r="AE105" s="191"/>
    </row>
    <row r="106" s="2" customFormat="1" ht="22.8" customHeight="1">
      <c r="A106" s="39"/>
      <c r="B106" s="40"/>
      <c r="C106" s="100" t="s">
        <v>164</v>
      </c>
      <c r="D106" s="41"/>
      <c r="E106" s="41"/>
      <c r="F106" s="41"/>
      <c r="G106" s="41"/>
      <c r="H106" s="41"/>
      <c r="I106" s="137"/>
      <c r="J106" s="198">
        <f>BK106</f>
        <v>0</v>
      </c>
      <c r="K106" s="41"/>
      <c r="L106" s="45"/>
      <c r="M106" s="96"/>
      <c r="N106" s="199"/>
      <c r="O106" s="97"/>
      <c r="P106" s="200">
        <f>P107+P398</f>
        <v>0</v>
      </c>
      <c r="Q106" s="97"/>
      <c r="R106" s="200">
        <f>R107+R398</f>
        <v>9.0244987800000001</v>
      </c>
      <c r="S106" s="97"/>
      <c r="T106" s="201">
        <f>T107+T398</f>
        <v>13.805882759999999</v>
      </c>
      <c r="U106" s="39"/>
      <c r="V106" s="39"/>
      <c r="W106" s="39"/>
      <c r="X106" s="39"/>
      <c r="Y106" s="39"/>
      <c r="Z106" s="39"/>
      <c r="AA106" s="39"/>
      <c r="AB106" s="39"/>
      <c r="AC106" s="39"/>
      <c r="AD106" s="39"/>
      <c r="AE106" s="39"/>
      <c r="AT106" s="18" t="s">
        <v>76</v>
      </c>
      <c r="AU106" s="18" t="s">
        <v>124</v>
      </c>
      <c r="BK106" s="202">
        <f>BK107+BK398</f>
        <v>0</v>
      </c>
    </row>
    <row r="107" s="12" customFormat="1" ht="25.92" customHeight="1">
      <c r="A107" s="12"/>
      <c r="B107" s="203"/>
      <c r="C107" s="204"/>
      <c r="D107" s="205" t="s">
        <v>76</v>
      </c>
      <c r="E107" s="206" t="s">
        <v>165</v>
      </c>
      <c r="F107" s="206" t="s">
        <v>166</v>
      </c>
      <c r="G107" s="204"/>
      <c r="H107" s="204"/>
      <c r="I107" s="207"/>
      <c r="J107" s="208">
        <f>BK107</f>
        <v>0</v>
      </c>
      <c r="K107" s="204"/>
      <c r="L107" s="209"/>
      <c r="M107" s="210"/>
      <c r="N107" s="211"/>
      <c r="O107" s="211"/>
      <c r="P107" s="212">
        <f>P108+P127+P273+P374+P391</f>
        <v>0</v>
      </c>
      <c r="Q107" s="211"/>
      <c r="R107" s="212">
        <f>R108+R127+R273+R374+R391</f>
        <v>7.0394616800000005</v>
      </c>
      <c r="S107" s="211"/>
      <c r="T107" s="213">
        <f>T108+T127+T273+T374+T391</f>
        <v>12.8714</v>
      </c>
      <c r="U107" s="12"/>
      <c r="V107" s="12"/>
      <c r="W107" s="12"/>
      <c r="X107" s="12"/>
      <c r="Y107" s="12"/>
      <c r="Z107" s="12"/>
      <c r="AA107" s="12"/>
      <c r="AB107" s="12"/>
      <c r="AC107" s="12"/>
      <c r="AD107" s="12"/>
      <c r="AE107" s="12"/>
      <c r="AR107" s="214" t="s">
        <v>85</v>
      </c>
      <c r="AT107" s="215" t="s">
        <v>76</v>
      </c>
      <c r="AU107" s="215" t="s">
        <v>77</v>
      </c>
      <c r="AY107" s="214" t="s">
        <v>167</v>
      </c>
      <c r="BK107" s="216">
        <f>BK108+BK127+BK273+BK374+BK391</f>
        <v>0</v>
      </c>
    </row>
    <row r="108" s="12" customFormat="1" ht="22.8" customHeight="1">
      <c r="A108" s="12"/>
      <c r="B108" s="203"/>
      <c r="C108" s="204"/>
      <c r="D108" s="205" t="s">
        <v>76</v>
      </c>
      <c r="E108" s="217" t="s">
        <v>168</v>
      </c>
      <c r="F108" s="217" t="s">
        <v>169</v>
      </c>
      <c r="G108" s="204"/>
      <c r="H108" s="204"/>
      <c r="I108" s="207"/>
      <c r="J108" s="218">
        <f>BK108</f>
        <v>0</v>
      </c>
      <c r="K108" s="204"/>
      <c r="L108" s="209"/>
      <c r="M108" s="210"/>
      <c r="N108" s="211"/>
      <c r="O108" s="211"/>
      <c r="P108" s="212">
        <f>SUM(P109:P126)</f>
        <v>0</v>
      </c>
      <c r="Q108" s="211"/>
      <c r="R108" s="212">
        <f>SUM(R109:R126)</f>
        <v>0.47551091999999995</v>
      </c>
      <c r="S108" s="211"/>
      <c r="T108" s="213">
        <f>SUM(T109:T126)</f>
        <v>0</v>
      </c>
      <c r="U108" s="12"/>
      <c r="V108" s="12"/>
      <c r="W108" s="12"/>
      <c r="X108" s="12"/>
      <c r="Y108" s="12"/>
      <c r="Z108" s="12"/>
      <c r="AA108" s="12"/>
      <c r="AB108" s="12"/>
      <c r="AC108" s="12"/>
      <c r="AD108" s="12"/>
      <c r="AE108" s="12"/>
      <c r="AR108" s="214" t="s">
        <v>85</v>
      </c>
      <c r="AT108" s="215" t="s">
        <v>76</v>
      </c>
      <c r="AU108" s="215" t="s">
        <v>85</v>
      </c>
      <c r="AY108" s="214" t="s">
        <v>167</v>
      </c>
      <c r="BK108" s="216">
        <f>SUM(BK109:BK126)</f>
        <v>0</v>
      </c>
    </row>
    <row r="109" s="2" customFormat="1" ht="24" customHeight="1">
      <c r="A109" s="39"/>
      <c r="B109" s="40"/>
      <c r="C109" s="219" t="s">
        <v>85</v>
      </c>
      <c r="D109" s="219" t="s">
        <v>170</v>
      </c>
      <c r="E109" s="220" t="s">
        <v>171</v>
      </c>
      <c r="F109" s="221" t="s">
        <v>172</v>
      </c>
      <c r="G109" s="222" t="s">
        <v>173</v>
      </c>
      <c r="H109" s="223">
        <v>4.1079999999999997</v>
      </c>
      <c r="I109" s="224"/>
      <c r="J109" s="225">
        <f>ROUND(I109*H109,2)</f>
        <v>0</v>
      </c>
      <c r="K109" s="221" t="s">
        <v>174</v>
      </c>
      <c r="L109" s="45"/>
      <c r="M109" s="226" t="s">
        <v>40</v>
      </c>
      <c r="N109" s="227" t="s">
        <v>48</v>
      </c>
      <c r="O109" s="85"/>
      <c r="P109" s="228">
        <f>O109*H109</f>
        <v>0</v>
      </c>
      <c r="Q109" s="228">
        <v>0.11549</v>
      </c>
      <c r="R109" s="228">
        <f>Q109*H109</f>
        <v>0.47443291999999992</v>
      </c>
      <c r="S109" s="228">
        <v>0</v>
      </c>
      <c r="T109" s="229">
        <f>S109*H109</f>
        <v>0</v>
      </c>
      <c r="U109" s="39"/>
      <c r="V109" s="39"/>
      <c r="W109" s="39"/>
      <c r="X109" s="39"/>
      <c r="Y109" s="39"/>
      <c r="Z109" s="39"/>
      <c r="AA109" s="39"/>
      <c r="AB109" s="39"/>
      <c r="AC109" s="39"/>
      <c r="AD109" s="39"/>
      <c r="AE109" s="39"/>
      <c r="AR109" s="230" t="s">
        <v>175</v>
      </c>
      <c r="AT109" s="230" t="s">
        <v>170</v>
      </c>
      <c r="AU109" s="230" t="s">
        <v>87</v>
      </c>
      <c r="AY109" s="18" t="s">
        <v>167</v>
      </c>
      <c r="BE109" s="231">
        <f>IF(N109="základní",J109,0)</f>
        <v>0</v>
      </c>
      <c r="BF109" s="231">
        <f>IF(N109="snížená",J109,0)</f>
        <v>0</v>
      </c>
      <c r="BG109" s="231">
        <f>IF(N109="zákl. přenesená",J109,0)</f>
        <v>0</v>
      </c>
      <c r="BH109" s="231">
        <f>IF(N109="sníž. přenesená",J109,0)</f>
        <v>0</v>
      </c>
      <c r="BI109" s="231">
        <f>IF(N109="nulová",J109,0)</f>
        <v>0</v>
      </c>
      <c r="BJ109" s="18" t="s">
        <v>85</v>
      </c>
      <c r="BK109" s="231">
        <f>ROUND(I109*H109,2)</f>
        <v>0</v>
      </c>
      <c r="BL109" s="18" t="s">
        <v>175</v>
      </c>
      <c r="BM109" s="230" t="s">
        <v>176</v>
      </c>
    </row>
    <row r="110" s="2" customFormat="1">
      <c r="A110" s="39"/>
      <c r="B110" s="40"/>
      <c r="C110" s="41"/>
      <c r="D110" s="232" t="s">
        <v>177</v>
      </c>
      <c r="E110" s="41"/>
      <c r="F110" s="233" t="s">
        <v>178</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177</v>
      </c>
      <c r="AU110" s="18" t="s">
        <v>87</v>
      </c>
    </row>
    <row r="111" s="2" customFormat="1">
      <c r="A111" s="39"/>
      <c r="B111" s="40"/>
      <c r="C111" s="41"/>
      <c r="D111" s="232" t="s">
        <v>179</v>
      </c>
      <c r="E111" s="41"/>
      <c r="F111" s="236" t="s">
        <v>180</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179</v>
      </c>
      <c r="AU111" s="18" t="s">
        <v>87</v>
      </c>
    </row>
    <row r="112" s="13" customFormat="1">
      <c r="A112" s="13"/>
      <c r="B112" s="237"/>
      <c r="C112" s="238"/>
      <c r="D112" s="232" t="s">
        <v>181</v>
      </c>
      <c r="E112" s="239" t="s">
        <v>40</v>
      </c>
      <c r="F112" s="240" t="s">
        <v>182</v>
      </c>
      <c r="G112" s="238"/>
      <c r="H112" s="239" t="s">
        <v>40</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181</v>
      </c>
      <c r="AU112" s="246" t="s">
        <v>87</v>
      </c>
      <c r="AV112" s="13" t="s">
        <v>85</v>
      </c>
      <c r="AW112" s="13" t="s">
        <v>38</v>
      </c>
      <c r="AX112" s="13" t="s">
        <v>77</v>
      </c>
      <c r="AY112" s="246" t="s">
        <v>167</v>
      </c>
    </row>
    <row r="113" s="14" customFormat="1">
      <c r="A113" s="14"/>
      <c r="B113" s="247"/>
      <c r="C113" s="248"/>
      <c r="D113" s="232" t="s">
        <v>181</v>
      </c>
      <c r="E113" s="249" t="s">
        <v>40</v>
      </c>
      <c r="F113" s="250" t="s">
        <v>183</v>
      </c>
      <c r="G113" s="248"/>
      <c r="H113" s="251">
        <v>4.1079999999999997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181</v>
      </c>
      <c r="AU113" s="257" t="s">
        <v>87</v>
      </c>
      <c r="AV113" s="14" t="s">
        <v>87</v>
      </c>
      <c r="AW113" s="14" t="s">
        <v>38</v>
      </c>
      <c r="AX113" s="14" t="s">
        <v>77</v>
      </c>
      <c r="AY113" s="257" t="s">
        <v>167</v>
      </c>
    </row>
    <row r="114" s="15" customFormat="1">
      <c r="A114" s="15"/>
      <c r="B114" s="258"/>
      <c r="C114" s="259"/>
      <c r="D114" s="232" t="s">
        <v>181</v>
      </c>
      <c r="E114" s="260" t="s">
        <v>40</v>
      </c>
      <c r="F114" s="261" t="s">
        <v>184</v>
      </c>
      <c r="G114" s="259"/>
      <c r="H114" s="262">
        <v>4.1079999999999997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181</v>
      </c>
      <c r="AU114" s="268" t="s">
        <v>87</v>
      </c>
      <c r="AV114" s="15" t="s">
        <v>175</v>
      </c>
      <c r="AW114" s="15" t="s">
        <v>38</v>
      </c>
      <c r="AX114" s="15" t="s">
        <v>85</v>
      </c>
      <c r="AY114" s="268" t="s">
        <v>167</v>
      </c>
    </row>
    <row r="115" s="2" customFormat="1" ht="24" customHeight="1">
      <c r="A115" s="39"/>
      <c r="B115" s="40"/>
      <c r="C115" s="219" t="s">
        <v>87</v>
      </c>
      <c r="D115" s="219" t="s">
        <v>170</v>
      </c>
      <c r="E115" s="220" t="s">
        <v>185</v>
      </c>
      <c r="F115" s="221" t="s">
        <v>186</v>
      </c>
      <c r="G115" s="222" t="s">
        <v>187</v>
      </c>
      <c r="H115" s="223">
        <v>1.55</v>
      </c>
      <c r="I115" s="224"/>
      <c r="J115" s="225">
        <f>ROUND(I115*H115,2)</f>
        <v>0</v>
      </c>
      <c r="K115" s="221" t="s">
        <v>174</v>
      </c>
      <c r="L115" s="45"/>
      <c r="M115" s="226" t="s">
        <v>40</v>
      </c>
      <c r="N115" s="227" t="s">
        <v>48</v>
      </c>
      <c r="O115" s="85"/>
      <c r="P115" s="228">
        <f>O115*H115</f>
        <v>0</v>
      </c>
      <c r="Q115" s="228">
        <v>8.0000000000000007E-05</v>
      </c>
      <c r="R115" s="228">
        <f>Q115*H115</f>
        <v>0.00012400000000000001</v>
      </c>
      <c r="S115" s="228">
        <v>0</v>
      </c>
      <c r="T115" s="229">
        <f>S115*H115</f>
        <v>0</v>
      </c>
      <c r="U115" s="39"/>
      <c r="V115" s="39"/>
      <c r="W115" s="39"/>
      <c r="X115" s="39"/>
      <c r="Y115" s="39"/>
      <c r="Z115" s="39"/>
      <c r="AA115" s="39"/>
      <c r="AB115" s="39"/>
      <c r="AC115" s="39"/>
      <c r="AD115" s="39"/>
      <c r="AE115" s="39"/>
      <c r="AR115" s="230" t="s">
        <v>175</v>
      </c>
      <c r="AT115" s="230" t="s">
        <v>170</v>
      </c>
      <c r="AU115" s="230" t="s">
        <v>87</v>
      </c>
      <c r="AY115" s="18" t="s">
        <v>167</v>
      </c>
      <c r="BE115" s="231">
        <f>IF(N115="základní",J115,0)</f>
        <v>0</v>
      </c>
      <c r="BF115" s="231">
        <f>IF(N115="snížená",J115,0)</f>
        <v>0</v>
      </c>
      <c r="BG115" s="231">
        <f>IF(N115="zákl. přenesená",J115,0)</f>
        <v>0</v>
      </c>
      <c r="BH115" s="231">
        <f>IF(N115="sníž. přenesená",J115,0)</f>
        <v>0</v>
      </c>
      <c r="BI115" s="231">
        <f>IF(N115="nulová",J115,0)</f>
        <v>0</v>
      </c>
      <c r="BJ115" s="18" t="s">
        <v>85</v>
      </c>
      <c r="BK115" s="231">
        <f>ROUND(I115*H115,2)</f>
        <v>0</v>
      </c>
      <c r="BL115" s="18" t="s">
        <v>175</v>
      </c>
      <c r="BM115" s="230" t="s">
        <v>188</v>
      </c>
    </row>
    <row r="116" s="2" customFormat="1">
      <c r="A116" s="39"/>
      <c r="B116" s="40"/>
      <c r="C116" s="41"/>
      <c r="D116" s="232" t="s">
        <v>177</v>
      </c>
      <c r="E116" s="41"/>
      <c r="F116" s="233"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177</v>
      </c>
      <c r="AU116" s="18" t="s">
        <v>87</v>
      </c>
    </row>
    <row r="117" s="2" customFormat="1">
      <c r="A117" s="39"/>
      <c r="B117" s="40"/>
      <c r="C117" s="41"/>
      <c r="D117" s="232" t="s">
        <v>179</v>
      </c>
      <c r="E117" s="41"/>
      <c r="F117" s="236" t="s">
        <v>190</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179</v>
      </c>
      <c r="AU117" s="18" t="s">
        <v>87</v>
      </c>
    </row>
    <row r="118" s="13" customFormat="1">
      <c r="A118" s="13"/>
      <c r="B118" s="237"/>
      <c r="C118" s="238"/>
      <c r="D118" s="232" t="s">
        <v>181</v>
      </c>
      <c r="E118" s="239" t="s">
        <v>40</v>
      </c>
      <c r="F118" s="240" t="s">
        <v>182</v>
      </c>
      <c r="G118" s="238"/>
      <c r="H118" s="239" t="s">
        <v>40</v>
      </c>
      <c r="I118" s="241"/>
      <c r="J118" s="238"/>
      <c r="K118" s="238"/>
      <c r="L118" s="242"/>
      <c r="M118" s="243"/>
      <c r="N118" s="244"/>
      <c r="O118" s="244"/>
      <c r="P118" s="244"/>
      <c r="Q118" s="244"/>
      <c r="R118" s="244"/>
      <c r="S118" s="244"/>
      <c r="T118" s="245"/>
      <c r="U118" s="13"/>
      <c r="V118" s="13"/>
      <c r="W118" s="13"/>
      <c r="X118" s="13"/>
      <c r="Y118" s="13"/>
      <c r="Z118" s="13"/>
      <c r="AA118" s="13"/>
      <c r="AB118" s="13"/>
      <c r="AC118" s="13"/>
      <c r="AD118" s="13"/>
      <c r="AE118" s="13"/>
      <c r="AT118" s="246" t="s">
        <v>181</v>
      </c>
      <c r="AU118" s="246" t="s">
        <v>87</v>
      </c>
      <c r="AV118" s="13" t="s">
        <v>85</v>
      </c>
      <c r="AW118" s="13" t="s">
        <v>38</v>
      </c>
      <c r="AX118" s="13" t="s">
        <v>77</v>
      </c>
      <c r="AY118" s="246" t="s">
        <v>167</v>
      </c>
    </row>
    <row r="119" s="14" customFormat="1">
      <c r="A119" s="14"/>
      <c r="B119" s="247"/>
      <c r="C119" s="248"/>
      <c r="D119" s="232" t="s">
        <v>181</v>
      </c>
      <c r="E119" s="249" t="s">
        <v>40</v>
      </c>
      <c r="F119" s="250" t="s">
        <v>191</v>
      </c>
      <c r="G119" s="248"/>
      <c r="H119" s="251">
        <v>1.55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181</v>
      </c>
      <c r="AU119" s="257" t="s">
        <v>87</v>
      </c>
      <c r="AV119" s="14" t="s">
        <v>87</v>
      </c>
      <c r="AW119" s="14" t="s">
        <v>38</v>
      </c>
      <c r="AX119" s="14" t="s">
        <v>77</v>
      </c>
      <c r="AY119" s="257" t="s">
        <v>167</v>
      </c>
    </row>
    <row r="120" s="15" customFormat="1">
      <c r="A120" s="15"/>
      <c r="B120" s="258"/>
      <c r="C120" s="259"/>
      <c r="D120" s="232" t="s">
        <v>181</v>
      </c>
      <c r="E120" s="260" t="s">
        <v>40</v>
      </c>
      <c r="F120" s="261" t="s">
        <v>184</v>
      </c>
      <c r="G120" s="259"/>
      <c r="H120" s="262">
        <v>1.55</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181</v>
      </c>
      <c r="AU120" s="268" t="s">
        <v>87</v>
      </c>
      <c r="AV120" s="15" t="s">
        <v>175</v>
      </c>
      <c r="AW120" s="15" t="s">
        <v>38</v>
      </c>
      <c r="AX120" s="15" t="s">
        <v>85</v>
      </c>
      <c r="AY120" s="268" t="s">
        <v>167</v>
      </c>
    </row>
    <row r="121" s="2" customFormat="1" ht="24" customHeight="1">
      <c r="A121" s="39"/>
      <c r="B121" s="40"/>
      <c r="C121" s="219" t="s">
        <v>168</v>
      </c>
      <c r="D121" s="219" t="s">
        <v>170</v>
      </c>
      <c r="E121" s="220" t="s">
        <v>192</v>
      </c>
      <c r="F121" s="221" t="s">
        <v>193</v>
      </c>
      <c r="G121" s="222" t="s">
        <v>187</v>
      </c>
      <c r="H121" s="223">
        <v>7.9500000000000002</v>
      </c>
      <c r="I121" s="224"/>
      <c r="J121" s="225">
        <f>ROUND(I121*H121,2)</f>
        <v>0</v>
      </c>
      <c r="K121" s="221" t="s">
        <v>174</v>
      </c>
      <c r="L121" s="45"/>
      <c r="M121" s="226" t="s">
        <v>40</v>
      </c>
      <c r="N121" s="227" t="s">
        <v>48</v>
      </c>
      <c r="O121" s="85"/>
      <c r="P121" s="228">
        <f>O121*H121</f>
        <v>0</v>
      </c>
      <c r="Q121" s="228">
        <v>0.00012</v>
      </c>
      <c r="R121" s="228">
        <f>Q121*H121</f>
        <v>0.0009540000000000001</v>
      </c>
      <c r="S121" s="228">
        <v>0</v>
      </c>
      <c r="T121" s="229">
        <f>S121*H121</f>
        <v>0</v>
      </c>
      <c r="U121" s="39"/>
      <c r="V121" s="39"/>
      <c r="W121" s="39"/>
      <c r="X121" s="39"/>
      <c r="Y121" s="39"/>
      <c r="Z121" s="39"/>
      <c r="AA121" s="39"/>
      <c r="AB121" s="39"/>
      <c r="AC121" s="39"/>
      <c r="AD121" s="39"/>
      <c r="AE121" s="39"/>
      <c r="AR121" s="230" t="s">
        <v>175</v>
      </c>
      <c r="AT121" s="230" t="s">
        <v>170</v>
      </c>
      <c r="AU121" s="230" t="s">
        <v>87</v>
      </c>
      <c r="AY121" s="18" t="s">
        <v>167</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175</v>
      </c>
      <c r="BM121" s="230" t="s">
        <v>194</v>
      </c>
    </row>
    <row r="122" s="2" customFormat="1">
      <c r="A122" s="39"/>
      <c r="B122" s="40"/>
      <c r="C122" s="41"/>
      <c r="D122" s="232" t="s">
        <v>177</v>
      </c>
      <c r="E122" s="41"/>
      <c r="F122" s="233" t="s">
        <v>195</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177</v>
      </c>
      <c r="AU122" s="18" t="s">
        <v>87</v>
      </c>
    </row>
    <row r="123" s="2" customFormat="1">
      <c r="A123" s="39"/>
      <c r="B123" s="40"/>
      <c r="C123" s="41"/>
      <c r="D123" s="232" t="s">
        <v>179</v>
      </c>
      <c r="E123" s="41"/>
      <c r="F123" s="236" t="s">
        <v>190</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179</v>
      </c>
      <c r="AU123" s="18" t="s">
        <v>87</v>
      </c>
    </row>
    <row r="124" s="13" customFormat="1">
      <c r="A124" s="13"/>
      <c r="B124" s="237"/>
      <c r="C124" s="238"/>
      <c r="D124" s="232" t="s">
        <v>181</v>
      </c>
      <c r="E124" s="239" t="s">
        <v>40</v>
      </c>
      <c r="F124" s="240" t="s">
        <v>182</v>
      </c>
      <c r="G124" s="238"/>
      <c r="H124" s="239" t="s">
        <v>40</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181</v>
      </c>
      <c r="AU124" s="246" t="s">
        <v>87</v>
      </c>
      <c r="AV124" s="13" t="s">
        <v>85</v>
      </c>
      <c r="AW124" s="13" t="s">
        <v>38</v>
      </c>
      <c r="AX124" s="13" t="s">
        <v>77</v>
      </c>
      <c r="AY124" s="246" t="s">
        <v>167</v>
      </c>
    </row>
    <row r="125" s="14" customFormat="1">
      <c r="A125" s="14"/>
      <c r="B125" s="247"/>
      <c r="C125" s="248"/>
      <c r="D125" s="232" t="s">
        <v>181</v>
      </c>
      <c r="E125" s="249" t="s">
        <v>40</v>
      </c>
      <c r="F125" s="250" t="s">
        <v>196</v>
      </c>
      <c r="G125" s="248"/>
      <c r="H125" s="251">
        <v>7.9500000000000002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181</v>
      </c>
      <c r="AU125" s="257" t="s">
        <v>87</v>
      </c>
      <c r="AV125" s="14" t="s">
        <v>87</v>
      </c>
      <c r="AW125" s="14" t="s">
        <v>38</v>
      </c>
      <c r="AX125" s="14" t="s">
        <v>77</v>
      </c>
      <c r="AY125" s="257" t="s">
        <v>167</v>
      </c>
    </row>
    <row r="126" s="15" customFormat="1">
      <c r="A126" s="15"/>
      <c r="B126" s="258"/>
      <c r="C126" s="259"/>
      <c r="D126" s="232" t="s">
        <v>181</v>
      </c>
      <c r="E126" s="260" t="s">
        <v>40</v>
      </c>
      <c r="F126" s="261" t="s">
        <v>184</v>
      </c>
      <c r="G126" s="259"/>
      <c r="H126" s="262">
        <v>7.9500000000000002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181</v>
      </c>
      <c r="AU126" s="268" t="s">
        <v>87</v>
      </c>
      <c r="AV126" s="15" t="s">
        <v>175</v>
      </c>
      <c r="AW126" s="15" t="s">
        <v>38</v>
      </c>
      <c r="AX126" s="15" t="s">
        <v>85</v>
      </c>
      <c r="AY126" s="268" t="s">
        <v>167</v>
      </c>
    </row>
    <row r="127" s="12" customFormat="1" ht="22.8" customHeight="1">
      <c r="A127" s="12"/>
      <c r="B127" s="203"/>
      <c r="C127" s="204"/>
      <c r="D127" s="205" t="s">
        <v>76</v>
      </c>
      <c r="E127" s="217" t="s">
        <v>197</v>
      </c>
      <c r="F127" s="217" t="s">
        <v>198</v>
      </c>
      <c r="G127" s="204"/>
      <c r="H127" s="204"/>
      <c r="I127" s="207"/>
      <c r="J127" s="218">
        <f>BK127</f>
        <v>0</v>
      </c>
      <c r="K127" s="204"/>
      <c r="L127" s="209"/>
      <c r="M127" s="210"/>
      <c r="N127" s="211"/>
      <c r="O127" s="211"/>
      <c r="P127" s="212">
        <f>SUM(P128:P272)</f>
        <v>0</v>
      </c>
      <c r="Q127" s="211"/>
      <c r="R127" s="212">
        <f>SUM(R128:R272)</f>
        <v>6.5627687600000009</v>
      </c>
      <c r="S127" s="211"/>
      <c r="T127" s="213">
        <f>SUM(T128:T272)</f>
        <v>0</v>
      </c>
      <c r="U127" s="12"/>
      <c r="V127" s="12"/>
      <c r="W127" s="12"/>
      <c r="X127" s="12"/>
      <c r="Y127" s="12"/>
      <c r="Z127" s="12"/>
      <c r="AA127" s="12"/>
      <c r="AB127" s="12"/>
      <c r="AC127" s="12"/>
      <c r="AD127" s="12"/>
      <c r="AE127" s="12"/>
      <c r="AR127" s="214" t="s">
        <v>85</v>
      </c>
      <c r="AT127" s="215" t="s">
        <v>76</v>
      </c>
      <c r="AU127" s="215" t="s">
        <v>85</v>
      </c>
      <c r="AY127" s="214" t="s">
        <v>167</v>
      </c>
      <c r="BK127" s="216">
        <f>SUM(BK128:BK272)</f>
        <v>0</v>
      </c>
    </row>
    <row r="128" s="2" customFormat="1" ht="24" customHeight="1">
      <c r="A128" s="39"/>
      <c r="B128" s="40"/>
      <c r="C128" s="219" t="s">
        <v>175</v>
      </c>
      <c r="D128" s="219" t="s">
        <v>170</v>
      </c>
      <c r="E128" s="220" t="s">
        <v>199</v>
      </c>
      <c r="F128" s="221" t="s">
        <v>200</v>
      </c>
      <c r="G128" s="222" t="s">
        <v>173</v>
      </c>
      <c r="H128" s="223">
        <v>29.091999999999999</v>
      </c>
      <c r="I128" s="224"/>
      <c r="J128" s="225">
        <f>ROUND(I128*H128,2)</f>
        <v>0</v>
      </c>
      <c r="K128" s="221" t="s">
        <v>174</v>
      </c>
      <c r="L128" s="45"/>
      <c r="M128" s="226" t="s">
        <v>40</v>
      </c>
      <c r="N128" s="227" t="s">
        <v>48</v>
      </c>
      <c r="O128" s="85"/>
      <c r="P128" s="228">
        <f>O128*H128</f>
        <v>0</v>
      </c>
      <c r="Q128" s="228">
        <v>0.0014</v>
      </c>
      <c r="R128" s="228">
        <f>Q128*H128</f>
        <v>0.040728799999999996</v>
      </c>
      <c r="S128" s="228">
        <v>0</v>
      </c>
      <c r="T128" s="229">
        <f>S128*H128</f>
        <v>0</v>
      </c>
      <c r="U128" s="39"/>
      <c r="V128" s="39"/>
      <c r="W128" s="39"/>
      <c r="X128" s="39"/>
      <c r="Y128" s="39"/>
      <c r="Z128" s="39"/>
      <c r="AA128" s="39"/>
      <c r="AB128" s="39"/>
      <c r="AC128" s="39"/>
      <c r="AD128" s="39"/>
      <c r="AE128" s="39"/>
      <c r="AR128" s="230" t="s">
        <v>175</v>
      </c>
      <c r="AT128" s="230" t="s">
        <v>170</v>
      </c>
      <c r="AU128" s="230" t="s">
        <v>87</v>
      </c>
      <c r="AY128" s="18" t="s">
        <v>167</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175</v>
      </c>
      <c r="BM128" s="230" t="s">
        <v>201</v>
      </c>
    </row>
    <row r="129" s="2" customFormat="1">
      <c r="A129" s="39"/>
      <c r="B129" s="40"/>
      <c r="C129" s="41"/>
      <c r="D129" s="232" t="s">
        <v>177</v>
      </c>
      <c r="E129" s="41"/>
      <c r="F129" s="233" t="s">
        <v>202</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177</v>
      </c>
      <c r="AU129" s="18" t="s">
        <v>87</v>
      </c>
    </row>
    <row r="130" s="13" customFormat="1">
      <c r="A130" s="13"/>
      <c r="B130" s="237"/>
      <c r="C130" s="238"/>
      <c r="D130" s="232" t="s">
        <v>181</v>
      </c>
      <c r="E130" s="239" t="s">
        <v>40</v>
      </c>
      <c r="F130" s="240" t="s">
        <v>203</v>
      </c>
      <c r="G130" s="238"/>
      <c r="H130" s="239" t="s">
        <v>40</v>
      </c>
      <c r="I130" s="241"/>
      <c r="J130" s="238"/>
      <c r="K130" s="238"/>
      <c r="L130" s="242"/>
      <c r="M130" s="243"/>
      <c r="N130" s="244"/>
      <c r="O130" s="244"/>
      <c r="P130" s="244"/>
      <c r="Q130" s="244"/>
      <c r="R130" s="244"/>
      <c r="S130" s="244"/>
      <c r="T130" s="245"/>
      <c r="U130" s="13"/>
      <c r="V130" s="13"/>
      <c r="W130" s="13"/>
      <c r="X130" s="13"/>
      <c r="Y130" s="13"/>
      <c r="Z130" s="13"/>
      <c r="AA130" s="13"/>
      <c r="AB130" s="13"/>
      <c r="AC130" s="13"/>
      <c r="AD130" s="13"/>
      <c r="AE130" s="13"/>
      <c r="AT130" s="246" t="s">
        <v>181</v>
      </c>
      <c r="AU130" s="246" t="s">
        <v>87</v>
      </c>
      <c r="AV130" s="13" t="s">
        <v>85</v>
      </c>
      <c r="AW130" s="13" t="s">
        <v>38</v>
      </c>
      <c r="AX130" s="13" t="s">
        <v>77</v>
      </c>
      <c r="AY130" s="246" t="s">
        <v>167</v>
      </c>
    </row>
    <row r="131" s="14" customFormat="1">
      <c r="A131" s="14"/>
      <c r="B131" s="247"/>
      <c r="C131" s="248"/>
      <c r="D131" s="232" t="s">
        <v>181</v>
      </c>
      <c r="E131" s="249" t="s">
        <v>40</v>
      </c>
      <c r="F131" s="250" t="s">
        <v>204</v>
      </c>
      <c r="G131" s="248"/>
      <c r="H131" s="251">
        <v>2.5579999999999998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181</v>
      </c>
      <c r="AU131" s="257" t="s">
        <v>87</v>
      </c>
      <c r="AV131" s="14" t="s">
        <v>87</v>
      </c>
      <c r="AW131" s="14" t="s">
        <v>38</v>
      </c>
      <c r="AX131" s="14" t="s">
        <v>77</v>
      </c>
      <c r="AY131" s="257" t="s">
        <v>167</v>
      </c>
    </row>
    <row r="132" s="14" customFormat="1">
      <c r="A132" s="14"/>
      <c r="B132" s="247"/>
      <c r="C132" s="248"/>
      <c r="D132" s="232" t="s">
        <v>181</v>
      </c>
      <c r="E132" s="249" t="s">
        <v>40</v>
      </c>
      <c r="F132" s="250" t="s">
        <v>205</v>
      </c>
      <c r="G132" s="248"/>
      <c r="H132" s="251">
        <v>0.40000000000000002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181</v>
      </c>
      <c r="AU132" s="257" t="s">
        <v>87</v>
      </c>
      <c r="AV132" s="14" t="s">
        <v>87</v>
      </c>
      <c r="AW132" s="14" t="s">
        <v>38</v>
      </c>
      <c r="AX132" s="14" t="s">
        <v>77</v>
      </c>
      <c r="AY132" s="257" t="s">
        <v>167</v>
      </c>
    </row>
    <row r="133" s="13" customFormat="1">
      <c r="A133" s="13"/>
      <c r="B133" s="237"/>
      <c r="C133" s="238"/>
      <c r="D133" s="232" t="s">
        <v>181</v>
      </c>
      <c r="E133" s="239" t="s">
        <v>40</v>
      </c>
      <c r="F133" s="240" t="s">
        <v>206</v>
      </c>
      <c r="G133" s="238"/>
      <c r="H133" s="239" t="s">
        <v>40</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181</v>
      </c>
      <c r="AU133" s="246" t="s">
        <v>87</v>
      </c>
      <c r="AV133" s="13" t="s">
        <v>85</v>
      </c>
      <c r="AW133" s="13" t="s">
        <v>38</v>
      </c>
      <c r="AX133" s="13" t="s">
        <v>77</v>
      </c>
      <c r="AY133" s="246" t="s">
        <v>167</v>
      </c>
    </row>
    <row r="134" s="14" customFormat="1">
      <c r="A134" s="14"/>
      <c r="B134" s="247"/>
      <c r="C134" s="248"/>
      <c r="D134" s="232" t="s">
        <v>181</v>
      </c>
      <c r="E134" s="249" t="s">
        <v>40</v>
      </c>
      <c r="F134" s="250" t="s">
        <v>207</v>
      </c>
      <c r="G134" s="248"/>
      <c r="H134" s="251">
        <v>2.2650000000000001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181</v>
      </c>
      <c r="AU134" s="257" t="s">
        <v>87</v>
      </c>
      <c r="AV134" s="14" t="s">
        <v>87</v>
      </c>
      <c r="AW134" s="14" t="s">
        <v>38</v>
      </c>
      <c r="AX134" s="14" t="s">
        <v>77</v>
      </c>
      <c r="AY134" s="257" t="s">
        <v>167</v>
      </c>
    </row>
    <row r="135" s="13" customFormat="1">
      <c r="A135" s="13"/>
      <c r="B135" s="237"/>
      <c r="C135" s="238"/>
      <c r="D135" s="232" t="s">
        <v>181</v>
      </c>
      <c r="E135" s="239" t="s">
        <v>40</v>
      </c>
      <c r="F135" s="240" t="s">
        <v>208</v>
      </c>
      <c r="G135" s="238"/>
      <c r="H135" s="239" t="s">
        <v>40</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181</v>
      </c>
      <c r="AU135" s="246" t="s">
        <v>87</v>
      </c>
      <c r="AV135" s="13" t="s">
        <v>85</v>
      </c>
      <c r="AW135" s="13" t="s">
        <v>38</v>
      </c>
      <c r="AX135" s="13" t="s">
        <v>77</v>
      </c>
      <c r="AY135" s="246" t="s">
        <v>167</v>
      </c>
    </row>
    <row r="136" s="14" customFormat="1">
      <c r="A136" s="14"/>
      <c r="B136" s="247"/>
      <c r="C136" s="248"/>
      <c r="D136" s="232" t="s">
        <v>181</v>
      </c>
      <c r="E136" s="249" t="s">
        <v>40</v>
      </c>
      <c r="F136" s="250" t="s">
        <v>209</v>
      </c>
      <c r="G136" s="248"/>
      <c r="H136" s="251">
        <v>15.416</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181</v>
      </c>
      <c r="AU136" s="257" t="s">
        <v>87</v>
      </c>
      <c r="AV136" s="14" t="s">
        <v>87</v>
      </c>
      <c r="AW136" s="14" t="s">
        <v>38</v>
      </c>
      <c r="AX136" s="14" t="s">
        <v>77</v>
      </c>
      <c r="AY136" s="257" t="s">
        <v>167</v>
      </c>
    </row>
    <row r="137" s="13" customFormat="1">
      <c r="A137" s="13"/>
      <c r="B137" s="237"/>
      <c r="C137" s="238"/>
      <c r="D137" s="232" t="s">
        <v>181</v>
      </c>
      <c r="E137" s="239" t="s">
        <v>40</v>
      </c>
      <c r="F137" s="240" t="s">
        <v>210</v>
      </c>
      <c r="G137" s="238"/>
      <c r="H137" s="239" t="s">
        <v>40</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181</v>
      </c>
      <c r="AU137" s="246" t="s">
        <v>87</v>
      </c>
      <c r="AV137" s="13" t="s">
        <v>85</v>
      </c>
      <c r="AW137" s="13" t="s">
        <v>38</v>
      </c>
      <c r="AX137" s="13" t="s">
        <v>77</v>
      </c>
      <c r="AY137" s="246" t="s">
        <v>167</v>
      </c>
    </row>
    <row r="138" s="14" customFormat="1">
      <c r="A138" s="14"/>
      <c r="B138" s="247"/>
      <c r="C138" s="248"/>
      <c r="D138" s="232" t="s">
        <v>181</v>
      </c>
      <c r="E138" s="249" t="s">
        <v>40</v>
      </c>
      <c r="F138" s="250" t="s">
        <v>211</v>
      </c>
      <c r="G138" s="248"/>
      <c r="H138" s="251">
        <v>8.4529999999999994</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181</v>
      </c>
      <c r="AU138" s="257" t="s">
        <v>87</v>
      </c>
      <c r="AV138" s="14" t="s">
        <v>87</v>
      </c>
      <c r="AW138" s="14" t="s">
        <v>38</v>
      </c>
      <c r="AX138" s="14" t="s">
        <v>77</v>
      </c>
      <c r="AY138" s="257" t="s">
        <v>167</v>
      </c>
    </row>
    <row r="139" s="15" customFormat="1">
      <c r="A139" s="15"/>
      <c r="B139" s="258"/>
      <c r="C139" s="259"/>
      <c r="D139" s="232" t="s">
        <v>181</v>
      </c>
      <c r="E139" s="260" t="s">
        <v>40</v>
      </c>
      <c r="F139" s="261" t="s">
        <v>184</v>
      </c>
      <c r="G139" s="259"/>
      <c r="H139" s="262">
        <v>29.091999999999999</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181</v>
      </c>
      <c r="AU139" s="268" t="s">
        <v>87</v>
      </c>
      <c r="AV139" s="15" t="s">
        <v>175</v>
      </c>
      <c r="AW139" s="15" t="s">
        <v>38</v>
      </c>
      <c r="AX139" s="15" t="s">
        <v>85</v>
      </c>
      <c r="AY139" s="268" t="s">
        <v>167</v>
      </c>
    </row>
    <row r="140" s="2" customFormat="1" ht="24" customHeight="1">
      <c r="A140" s="39"/>
      <c r="B140" s="40"/>
      <c r="C140" s="219" t="s">
        <v>212</v>
      </c>
      <c r="D140" s="219" t="s">
        <v>170</v>
      </c>
      <c r="E140" s="220" t="s">
        <v>213</v>
      </c>
      <c r="F140" s="221" t="s">
        <v>214</v>
      </c>
      <c r="G140" s="222" t="s">
        <v>173</v>
      </c>
      <c r="H140" s="223">
        <v>29.091999999999999</v>
      </c>
      <c r="I140" s="224"/>
      <c r="J140" s="225">
        <f>ROUND(I140*H140,2)</f>
        <v>0</v>
      </c>
      <c r="K140" s="221" t="s">
        <v>174</v>
      </c>
      <c r="L140" s="45"/>
      <c r="M140" s="226" t="s">
        <v>40</v>
      </c>
      <c r="N140" s="227" t="s">
        <v>48</v>
      </c>
      <c r="O140" s="85"/>
      <c r="P140" s="228">
        <f>O140*H140</f>
        <v>0</v>
      </c>
      <c r="Q140" s="228">
        <v>0.017330000000000002</v>
      </c>
      <c r="R140" s="228">
        <f>Q140*H140</f>
        <v>0.50416435999999998</v>
      </c>
      <c r="S140" s="228">
        <v>0</v>
      </c>
      <c r="T140" s="229">
        <f>S140*H140</f>
        <v>0</v>
      </c>
      <c r="U140" s="39"/>
      <c r="V140" s="39"/>
      <c r="W140" s="39"/>
      <c r="X140" s="39"/>
      <c r="Y140" s="39"/>
      <c r="Z140" s="39"/>
      <c r="AA140" s="39"/>
      <c r="AB140" s="39"/>
      <c r="AC140" s="39"/>
      <c r="AD140" s="39"/>
      <c r="AE140" s="39"/>
      <c r="AR140" s="230" t="s">
        <v>175</v>
      </c>
      <c r="AT140" s="230" t="s">
        <v>170</v>
      </c>
      <c r="AU140" s="230" t="s">
        <v>87</v>
      </c>
      <c r="AY140" s="18" t="s">
        <v>167</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175</v>
      </c>
      <c r="BM140" s="230" t="s">
        <v>215</v>
      </c>
    </row>
    <row r="141" s="2" customFormat="1">
      <c r="A141" s="39"/>
      <c r="B141" s="40"/>
      <c r="C141" s="41"/>
      <c r="D141" s="232" t="s">
        <v>177</v>
      </c>
      <c r="E141" s="41"/>
      <c r="F141" s="233"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177</v>
      </c>
      <c r="AU141" s="18" t="s">
        <v>87</v>
      </c>
    </row>
    <row r="142" s="2" customFormat="1">
      <c r="A142" s="39"/>
      <c r="B142" s="40"/>
      <c r="C142" s="41"/>
      <c r="D142" s="232" t="s">
        <v>179</v>
      </c>
      <c r="E142" s="41"/>
      <c r="F142" s="236" t="s">
        <v>217</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179</v>
      </c>
      <c r="AU142" s="18" t="s">
        <v>87</v>
      </c>
    </row>
    <row r="143" s="13" customFormat="1">
      <c r="A143" s="13"/>
      <c r="B143" s="237"/>
      <c r="C143" s="238"/>
      <c r="D143" s="232" t="s">
        <v>181</v>
      </c>
      <c r="E143" s="239" t="s">
        <v>40</v>
      </c>
      <c r="F143" s="240" t="s">
        <v>203</v>
      </c>
      <c r="G143" s="238"/>
      <c r="H143" s="239" t="s">
        <v>40</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181</v>
      </c>
      <c r="AU143" s="246" t="s">
        <v>87</v>
      </c>
      <c r="AV143" s="13" t="s">
        <v>85</v>
      </c>
      <c r="AW143" s="13" t="s">
        <v>38</v>
      </c>
      <c r="AX143" s="13" t="s">
        <v>77</v>
      </c>
      <c r="AY143" s="246" t="s">
        <v>167</v>
      </c>
    </row>
    <row r="144" s="14" customFormat="1">
      <c r="A144" s="14"/>
      <c r="B144" s="247"/>
      <c r="C144" s="248"/>
      <c r="D144" s="232" t="s">
        <v>181</v>
      </c>
      <c r="E144" s="249" t="s">
        <v>40</v>
      </c>
      <c r="F144" s="250" t="s">
        <v>204</v>
      </c>
      <c r="G144" s="248"/>
      <c r="H144" s="251">
        <v>2.5579999999999998</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181</v>
      </c>
      <c r="AU144" s="257" t="s">
        <v>87</v>
      </c>
      <c r="AV144" s="14" t="s">
        <v>87</v>
      </c>
      <c r="AW144" s="14" t="s">
        <v>38</v>
      </c>
      <c r="AX144" s="14" t="s">
        <v>77</v>
      </c>
      <c r="AY144" s="257" t="s">
        <v>167</v>
      </c>
    </row>
    <row r="145" s="14" customFormat="1">
      <c r="A145" s="14"/>
      <c r="B145" s="247"/>
      <c r="C145" s="248"/>
      <c r="D145" s="232" t="s">
        <v>181</v>
      </c>
      <c r="E145" s="249" t="s">
        <v>40</v>
      </c>
      <c r="F145" s="250" t="s">
        <v>205</v>
      </c>
      <c r="G145" s="248"/>
      <c r="H145" s="251">
        <v>0.40000000000000002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181</v>
      </c>
      <c r="AU145" s="257" t="s">
        <v>87</v>
      </c>
      <c r="AV145" s="14" t="s">
        <v>87</v>
      </c>
      <c r="AW145" s="14" t="s">
        <v>38</v>
      </c>
      <c r="AX145" s="14" t="s">
        <v>77</v>
      </c>
      <c r="AY145" s="257" t="s">
        <v>167</v>
      </c>
    </row>
    <row r="146" s="13" customFormat="1">
      <c r="A146" s="13"/>
      <c r="B146" s="237"/>
      <c r="C146" s="238"/>
      <c r="D146" s="232" t="s">
        <v>181</v>
      </c>
      <c r="E146" s="239" t="s">
        <v>40</v>
      </c>
      <c r="F146" s="240" t="s">
        <v>206</v>
      </c>
      <c r="G146" s="238"/>
      <c r="H146" s="239" t="s">
        <v>40</v>
      </c>
      <c r="I146" s="241"/>
      <c r="J146" s="238"/>
      <c r="K146" s="238"/>
      <c r="L146" s="242"/>
      <c r="M146" s="243"/>
      <c r="N146" s="244"/>
      <c r="O146" s="244"/>
      <c r="P146" s="244"/>
      <c r="Q146" s="244"/>
      <c r="R146" s="244"/>
      <c r="S146" s="244"/>
      <c r="T146" s="245"/>
      <c r="U146" s="13"/>
      <c r="V146" s="13"/>
      <c r="W146" s="13"/>
      <c r="X146" s="13"/>
      <c r="Y146" s="13"/>
      <c r="Z146" s="13"/>
      <c r="AA146" s="13"/>
      <c r="AB146" s="13"/>
      <c r="AC146" s="13"/>
      <c r="AD146" s="13"/>
      <c r="AE146" s="13"/>
      <c r="AT146" s="246" t="s">
        <v>181</v>
      </c>
      <c r="AU146" s="246" t="s">
        <v>87</v>
      </c>
      <c r="AV146" s="13" t="s">
        <v>85</v>
      </c>
      <c r="AW146" s="13" t="s">
        <v>38</v>
      </c>
      <c r="AX146" s="13" t="s">
        <v>77</v>
      </c>
      <c r="AY146" s="246" t="s">
        <v>167</v>
      </c>
    </row>
    <row r="147" s="14" customFormat="1">
      <c r="A147" s="14"/>
      <c r="B147" s="247"/>
      <c r="C147" s="248"/>
      <c r="D147" s="232" t="s">
        <v>181</v>
      </c>
      <c r="E147" s="249" t="s">
        <v>40</v>
      </c>
      <c r="F147" s="250" t="s">
        <v>207</v>
      </c>
      <c r="G147" s="248"/>
      <c r="H147" s="251">
        <v>2.2650000000000001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181</v>
      </c>
      <c r="AU147" s="257" t="s">
        <v>87</v>
      </c>
      <c r="AV147" s="14" t="s">
        <v>87</v>
      </c>
      <c r="AW147" s="14" t="s">
        <v>38</v>
      </c>
      <c r="AX147" s="14" t="s">
        <v>77</v>
      </c>
      <c r="AY147" s="257" t="s">
        <v>167</v>
      </c>
    </row>
    <row r="148" s="13" customFormat="1">
      <c r="A148" s="13"/>
      <c r="B148" s="237"/>
      <c r="C148" s="238"/>
      <c r="D148" s="232" t="s">
        <v>181</v>
      </c>
      <c r="E148" s="239" t="s">
        <v>40</v>
      </c>
      <c r="F148" s="240" t="s">
        <v>208</v>
      </c>
      <c r="G148" s="238"/>
      <c r="H148" s="239" t="s">
        <v>40</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181</v>
      </c>
      <c r="AU148" s="246" t="s">
        <v>87</v>
      </c>
      <c r="AV148" s="13" t="s">
        <v>85</v>
      </c>
      <c r="AW148" s="13" t="s">
        <v>38</v>
      </c>
      <c r="AX148" s="13" t="s">
        <v>77</v>
      </c>
      <c r="AY148" s="246" t="s">
        <v>167</v>
      </c>
    </row>
    <row r="149" s="14" customFormat="1">
      <c r="A149" s="14"/>
      <c r="B149" s="247"/>
      <c r="C149" s="248"/>
      <c r="D149" s="232" t="s">
        <v>181</v>
      </c>
      <c r="E149" s="249" t="s">
        <v>40</v>
      </c>
      <c r="F149" s="250" t="s">
        <v>209</v>
      </c>
      <c r="G149" s="248"/>
      <c r="H149" s="251">
        <v>15.416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181</v>
      </c>
      <c r="AU149" s="257" t="s">
        <v>87</v>
      </c>
      <c r="AV149" s="14" t="s">
        <v>87</v>
      </c>
      <c r="AW149" s="14" t="s">
        <v>38</v>
      </c>
      <c r="AX149" s="14" t="s">
        <v>77</v>
      </c>
      <c r="AY149" s="257" t="s">
        <v>167</v>
      </c>
    </row>
    <row r="150" s="13" customFormat="1">
      <c r="A150" s="13"/>
      <c r="B150" s="237"/>
      <c r="C150" s="238"/>
      <c r="D150" s="232" t="s">
        <v>181</v>
      </c>
      <c r="E150" s="239" t="s">
        <v>40</v>
      </c>
      <c r="F150" s="240" t="s">
        <v>210</v>
      </c>
      <c r="G150" s="238"/>
      <c r="H150" s="239" t="s">
        <v>40</v>
      </c>
      <c r="I150" s="241"/>
      <c r="J150" s="238"/>
      <c r="K150" s="238"/>
      <c r="L150" s="242"/>
      <c r="M150" s="243"/>
      <c r="N150" s="244"/>
      <c r="O150" s="244"/>
      <c r="P150" s="244"/>
      <c r="Q150" s="244"/>
      <c r="R150" s="244"/>
      <c r="S150" s="244"/>
      <c r="T150" s="245"/>
      <c r="U150" s="13"/>
      <c r="V150" s="13"/>
      <c r="W150" s="13"/>
      <c r="X150" s="13"/>
      <c r="Y150" s="13"/>
      <c r="Z150" s="13"/>
      <c r="AA150" s="13"/>
      <c r="AB150" s="13"/>
      <c r="AC150" s="13"/>
      <c r="AD150" s="13"/>
      <c r="AE150" s="13"/>
      <c r="AT150" s="246" t="s">
        <v>181</v>
      </c>
      <c r="AU150" s="246" t="s">
        <v>87</v>
      </c>
      <c r="AV150" s="13" t="s">
        <v>85</v>
      </c>
      <c r="AW150" s="13" t="s">
        <v>38</v>
      </c>
      <c r="AX150" s="13" t="s">
        <v>77</v>
      </c>
      <c r="AY150" s="246" t="s">
        <v>167</v>
      </c>
    </row>
    <row r="151" s="14" customFormat="1">
      <c r="A151" s="14"/>
      <c r="B151" s="247"/>
      <c r="C151" s="248"/>
      <c r="D151" s="232" t="s">
        <v>181</v>
      </c>
      <c r="E151" s="249" t="s">
        <v>40</v>
      </c>
      <c r="F151" s="250" t="s">
        <v>211</v>
      </c>
      <c r="G151" s="248"/>
      <c r="H151" s="251">
        <v>8.4529999999999994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181</v>
      </c>
      <c r="AU151" s="257" t="s">
        <v>87</v>
      </c>
      <c r="AV151" s="14" t="s">
        <v>87</v>
      </c>
      <c r="AW151" s="14" t="s">
        <v>38</v>
      </c>
      <c r="AX151" s="14" t="s">
        <v>77</v>
      </c>
      <c r="AY151" s="257" t="s">
        <v>167</v>
      </c>
    </row>
    <row r="152" s="15" customFormat="1">
      <c r="A152" s="15"/>
      <c r="B152" s="258"/>
      <c r="C152" s="259"/>
      <c r="D152" s="232" t="s">
        <v>181</v>
      </c>
      <c r="E152" s="260" t="s">
        <v>40</v>
      </c>
      <c r="F152" s="261" t="s">
        <v>184</v>
      </c>
      <c r="G152" s="259"/>
      <c r="H152" s="262">
        <v>29.091999999999999</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181</v>
      </c>
      <c r="AU152" s="268" t="s">
        <v>87</v>
      </c>
      <c r="AV152" s="15" t="s">
        <v>175</v>
      </c>
      <c r="AW152" s="15" t="s">
        <v>38</v>
      </c>
      <c r="AX152" s="15" t="s">
        <v>85</v>
      </c>
      <c r="AY152" s="268" t="s">
        <v>167</v>
      </c>
    </row>
    <row r="153" s="2" customFormat="1" ht="16.5" customHeight="1">
      <c r="A153" s="39"/>
      <c r="B153" s="40"/>
      <c r="C153" s="219" t="s">
        <v>197</v>
      </c>
      <c r="D153" s="219" t="s">
        <v>170</v>
      </c>
      <c r="E153" s="220" t="s">
        <v>218</v>
      </c>
      <c r="F153" s="221" t="s">
        <v>219</v>
      </c>
      <c r="G153" s="222" t="s">
        <v>173</v>
      </c>
      <c r="H153" s="223">
        <v>16.251999999999999</v>
      </c>
      <c r="I153" s="224"/>
      <c r="J153" s="225">
        <f>ROUND(I153*H153,2)</f>
        <v>0</v>
      </c>
      <c r="K153" s="221" t="s">
        <v>174</v>
      </c>
      <c r="L153" s="45"/>
      <c r="M153" s="226" t="s">
        <v>40</v>
      </c>
      <c r="N153" s="227" t="s">
        <v>48</v>
      </c>
      <c r="O153" s="85"/>
      <c r="P153" s="228">
        <f>O153*H153</f>
        <v>0</v>
      </c>
      <c r="Q153" s="228">
        <v>0.0070400000000000003</v>
      </c>
      <c r="R153" s="228">
        <f>Q153*H153</f>
        <v>0.11441408</v>
      </c>
      <c r="S153" s="228">
        <v>0</v>
      </c>
      <c r="T153" s="229">
        <f>S153*H153</f>
        <v>0</v>
      </c>
      <c r="U153" s="39"/>
      <c r="V153" s="39"/>
      <c r="W153" s="39"/>
      <c r="X153" s="39"/>
      <c r="Y153" s="39"/>
      <c r="Z153" s="39"/>
      <c r="AA153" s="39"/>
      <c r="AB153" s="39"/>
      <c r="AC153" s="39"/>
      <c r="AD153" s="39"/>
      <c r="AE153" s="39"/>
      <c r="AR153" s="230" t="s">
        <v>175</v>
      </c>
      <c r="AT153" s="230" t="s">
        <v>170</v>
      </c>
      <c r="AU153" s="230" t="s">
        <v>87</v>
      </c>
      <c r="AY153" s="18" t="s">
        <v>167</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175</v>
      </c>
      <c r="BM153" s="230" t="s">
        <v>220</v>
      </c>
    </row>
    <row r="154" s="2" customFormat="1">
      <c r="A154" s="39"/>
      <c r="B154" s="40"/>
      <c r="C154" s="41"/>
      <c r="D154" s="232" t="s">
        <v>177</v>
      </c>
      <c r="E154" s="41"/>
      <c r="F154" s="233"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177</v>
      </c>
      <c r="AU154" s="18" t="s">
        <v>87</v>
      </c>
    </row>
    <row r="155" s="2" customFormat="1">
      <c r="A155" s="39"/>
      <c r="B155" s="40"/>
      <c r="C155" s="41"/>
      <c r="D155" s="232" t="s">
        <v>179</v>
      </c>
      <c r="E155" s="41"/>
      <c r="F155" s="236" t="s">
        <v>222</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179</v>
      </c>
      <c r="AU155" s="18" t="s">
        <v>87</v>
      </c>
    </row>
    <row r="156" s="13" customFormat="1">
      <c r="A156" s="13"/>
      <c r="B156" s="237"/>
      <c r="C156" s="238"/>
      <c r="D156" s="232" t="s">
        <v>181</v>
      </c>
      <c r="E156" s="239" t="s">
        <v>40</v>
      </c>
      <c r="F156" s="240" t="s">
        <v>223</v>
      </c>
      <c r="G156" s="238"/>
      <c r="H156" s="239" t="s">
        <v>40</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181</v>
      </c>
      <c r="AU156" s="246" t="s">
        <v>87</v>
      </c>
      <c r="AV156" s="13" t="s">
        <v>85</v>
      </c>
      <c r="AW156" s="13" t="s">
        <v>38</v>
      </c>
      <c r="AX156" s="13" t="s">
        <v>77</v>
      </c>
      <c r="AY156" s="246" t="s">
        <v>167</v>
      </c>
    </row>
    <row r="157" s="14" customFormat="1">
      <c r="A157" s="14"/>
      <c r="B157" s="247"/>
      <c r="C157" s="248"/>
      <c r="D157" s="232" t="s">
        <v>181</v>
      </c>
      <c r="E157" s="249" t="s">
        <v>40</v>
      </c>
      <c r="F157" s="250" t="s">
        <v>224</v>
      </c>
      <c r="G157" s="248"/>
      <c r="H157" s="251">
        <v>1.1200000000000001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181</v>
      </c>
      <c r="AU157" s="257" t="s">
        <v>87</v>
      </c>
      <c r="AV157" s="14" t="s">
        <v>87</v>
      </c>
      <c r="AW157" s="14" t="s">
        <v>38</v>
      </c>
      <c r="AX157" s="14" t="s">
        <v>77</v>
      </c>
      <c r="AY157" s="257" t="s">
        <v>167</v>
      </c>
    </row>
    <row r="158" s="13" customFormat="1">
      <c r="A158" s="13"/>
      <c r="B158" s="237"/>
      <c r="C158" s="238"/>
      <c r="D158" s="232" t="s">
        <v>181</v>
      </c>
      <c r="E158" s="239" t="s">
        <v>40</v>
      </c>
      <c r="F158" s="240" t="s">
        <v>225</v>
      </c>
      <c r="G158" s="238"/>
      <c r="H158" s="239" t="s">
        <v>40</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181</v>
      </c>
      <c r="AU158" s="246" t="s">
        <v>87</v>
      </c>
      <c r="AV158" s="13" t="s">
        <v>85</v>
      </c>
      <c r="AW158" s="13" t="s">
        <v>38</v>
      </c>
      <c r="AX158" s="13" t="s">
        <v>77</v>
      </c>
      <c r="AY158" s="246" t="s">
        <v>167</v>
      </c>
    </row>
    <row r="159" s="14" customFormat="1">
      <c r="A159" s="14"/>
      <c r="B159" s="247"/>
      <c r="C159" s="248"/>
      <c r="D159" s="232" t="s">
        <v>181</v>
      </c>
      <c r="E159" s="249" t="s">
        <v>40</v>
      </c>
      <c r="F159" s="250" t="s">
        <v>226</v>
      </c>
      <c r="G159" s="248"/>
      <c r="H159" s="251">
        <v>0.56000000000000005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181</v>
      </c>
      <c r="AU159" s="257" t="s">
        <v>87</v>
      </c>
      <c r="AV159" s="14" t="s">
        <v>87</v>
      </c>
      <c r="AW159" s="14" t="s">
        <v>38</v>
      </c>
      <c r="AX159" s="14" t="s">
        <v>77</v>
      </c>
      <c r="AY159" s="257" t="s">
        <v>167</v>
      </c>
    </row>
    <row r="160" s="13" customFormat="1">
      <c r="A160" s="13"/>
      <c r="B160" s="237"/>
      <c r="C160" s="238"/>
      <c r="D160" s="232" t="s">
        <v>181</v>
      </c>
      <c r="E160" s="239" t="s">
        <v>40</v>
      </c>
      <c r="F160" s="240" t="s">
        <v>227</v>
      </c>
      <c r="G160" s="238"/>
      <c r="H160" s="239" t="s">
        <v>40</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181</v>
      </c>
      <c r="AU160" s="246" t="s">
        <v>87</v>
      </c>
      <c r="AV160" s="13" t="s">
        <v>85</v>
      </c>
      <c r="AW160" s="13" t="s">
        <v>38</v>
      </c>
      <c r="AX160" s="13" t="s">
        <v>77</v>
      </c>
      <c r="AY160" s="246" t="s">
        <v>167</v>
      </c>
    </row>
    <row r="161" s="14" customFormat="1">
      <c r="A161" s="14"/>
      <c r="B161" s="247"/>
      <c r="C161" s="248"/>
      <c r="D161" s="232" t="s">
        <v>181</v>
      </c>
      <c r="E161" s="249" t="s">
        <v>40</v>
      </c>
      <c r="F161" s="250" t="s">
        <v>228</v>
      </c>
      <c r="G161" s="248"/>
      <c r="H161" s="251">
        <v>14.571999999999999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181</v>
      </c>
      <c r="AU161" s="257" t="s">
        <v>87</v>
      </c>
      <c r="AV161" s="14" t="s">
        <v>87</v>
      </c>
      <c r="AW161" s="14" t="s">
        <v>38</v>
      </c>
      <c r="AX161" s="14" t="s">
        <v>77</v>
      </c>
      <c r="AY161" s="257" t="s">
        <v>167</v>
      </c>
    </row>
    <row r="162" s="15" customFormat="1">
      <c r="A162" s="15"/>
      <c r="B162" s="258"/>
      <c r="C162" s="259"/>
      <c r="D162" s="232" t="s">
        <v>181</v>
      </c>
      <c r="E162" s="260" t="s">
        <v>40</v>
      </c>
      <c r="F162" s="261" t="s">
        <v>184</v>
      </c>
      <c r="G162" s="259"/>
      <c r="H162" s="262">
        <v>16.251999999999999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181</v>
      </c>
      <c r="AU162" s="268" t="s">
        <v>87</v>
      </c>
      <c r="AV162" s="15" t="s">
        <v>175</v>
      </c>
      <c r="AW162" s="15" t="s">
        <v>38</v>
      </c>
      <c r="AX162" s="15" t="s">
        <v>85</v>
      </c>
      <c r="AY162" s="268" t="s">
        <v>167</v>
      </c>
    </row>
    <row r="163" s="2" customFormat="1" ht="24" customHeight="1">
      <c r="A163" s="39"/>
      <c r="B163" s="40"/>
      <c r="C163" s="219" t="s">
        <v>229</v>
      </c>
      <c r="D163" s="219" t="s">
        <v>170</v>
      </c>
      <c r="E163" s="220" t="s">
        <v>230</v>
      </c>
      <c r="F163" s="221" t="s">
        <v>231</v>
      </c>
      <c r="G163" s="222" t="s">
        <v>173</v>
      </c>
      <c r="H163" s="223">
        <v>98.213999999999999</v>
      </c>
      <c r="I163" s="224"/>
      <c r="J163" s="225">
        <f>ROUND(I163*H163,2)</f>
        <v>0</v>
      </c>
      <c r="K163" s="221" t="s">
        <v>174</v>
      </c>
      <c r="L163" s="45"/>
      <c r="M163" s="226" t="s">
        <v>40</v>
      </c>
      <c r="N163" s="227" t="s">
        <v>48</v>
      </c>
      <c r="O163" s="85"/>
      <c r="P163" s="228">
        <f>O163*H163</f>
        <v>0</v>
      </c>
      <c r="Q163" s="228">
        <v>0.0014</v>
      </c>
      <c r="R163" s="228">
        <f>Q163*H163</f>
        <v>0.1374996</v>
      </c>
      <c r="S163" s="228">
        <v>0</v>
      </c>
      <c r="T163" s="229">
        <f>S163*H163</f>
        <v>0</v>
      </c>
      <c r="U163" s="39"/>
      <c r="V163" s="39"/>
      <c r="W163" s="39"/>
      <c r="X163" s="39"/>
      <c r="Y163" s="39"/>
      <c r="Z163" s="39"/>
      <c r="AA163" s="39"/>
      <c r="AB163" s="39"/>
      <c r="AC163" s="39"/>
      <c r="AD163" s="39"/>
      <c r="AE163" s="39"/>
      <c r="AR163" s="230" t="s">
        <v>175</v>
      </c>
      <c r="AT163" s="230" t="s">
        <v>170</v>
      </c>
      <c r="AU163" s="230" t="s">
        <v>87</v>
      </c>
      <c r="AY163" s="18" t="s">
        <v>167</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175</v>
      </c>
      <c r="BM163" s="230" t="s">
        <v>232</v>
      </c>
    </row>
    <row r="164" s="2" customFormat="1">
      <c r="A164" s="39"/>
      <c r="B164" s="40"/>
      <c r="C164" s="41"/>
      <c r="D164" s="232" t="s">
        <v>177</v>
      </c>
      <c r="E164" s="41"/>
      <c r="F164" s="233" t="s">
        <v>233</v>
      </c>
      <c r="G164" s="41"/>
      <c r="H164" s="41"/>
      <c r="I164" s="137"/>
      <c r="J164" s="41"/>
      <c r="K164" s="41"/>
      <c r="L164" s="45"/>
      <c r="M164" s="234"/>
      <c r="N164" s="235"/>
      <c r="O164" s="85"/>
      <c r="P164" s="85"/>
      <c r="Q164" s="85"/>
      <c r="R164" s="85"/>
      <c r="S164" s="85"/>
      <c r="T164" s="86"/>
      <c r="U164" s="39"/>
      <c r="V164" s="39"/>
      <c r="W164" s="39"/>
      <c r="X164" s="39"/>
      <c r="Y164" s="39"/>
      <c r="Z164" s="39"/>
      <c r="AA164" s="39"/>
      <c r="AB164" s="39"/>
      <c r="AC164" s="39"/>
      <c r="AD164" s="39"/>
      <c r="AE164" s="39"/>
      <c r="AT164" s="18" t="s">
        <v>177</v>
      </c>
      <c r="AU164" s="18" t="s">
        <v>87</v>
      </c>
    </row>
    <row r="165" s="13" customFormat="1">
      <c r="A165" s="13"/>
      <c r="B165" s="237"/>
      <c r="C165" s="238"/>
      <c r="D165" s="232" t="s">
        <v>181</v>
      </c>
      <c r="E165" s="239" t="s">
        <v>40</v>
      </c>
      <c r="F165" s="240" t="s">
        <v>203</v>
      </c>
      <c r="G165" s="238"/>
      <c r="H165" s="239" t="s">
        <v>40</v>
      </c>
      <c r="I165" s="241"/>
      <c r="J165" s="238"/>
      <c r="K165" s="238"/>
      <c r="L165" s="242"/>
      <c r="M165" s="243"/>
      <c r="N165" s="244"/>
      <c r="O165" s="244"/>
      <c r="P165" s="244"/>
      <c r="Q165" s="244"/>
      <c r="R165" s="244"/>
      <c r="S165" s="244"/>
      <c r="T165" s="245"/>
      <c r="U165" s="13"/>
      <c r="V165" s="13"/>
      <c r="W165" s="13"/>
      <c r="X165" s="13"/>
      <c r="Y165" s="13"/>
      <c r="Z165" s="13"/>
      <c r="AA165" s="13"/>
      <c r="AB165" s="13"/>
      <c r="AC165" s="13"/>
      <c r="AD165" s="13"/>
      <c r="AE165" s="13"/>
      <c r="AT165" s="246" t="s">
        <v>181</v>
      </c>
      <c r="AU165" s="246" t="s">
        <v>87</v>
      </c>
      <c r="AV165" s="13" t="s">
        <v>85</v>
      </c>
      <c r="AW165" s="13" t="s">
        <v>38</v>
      </c>
      <c r="AX165" s="13" t="s">
        <v>77</v>
      </c>
      <c r="AY165" s="246" t="s">
        <v>167</v>
      </c>
    </row>
    <row r="166" s="14" customFormat="1">
      <c r="A166" s="14"/>
      <c r="B166" s="247"/>
      <c r="C166" s="248"/>
      <c r="D166" s="232" t="s">
        <v>181</v>
      </c>
      <c r="E166" s="249" t="s">
        <v>40</v>
      </c>
      <c r="F166" s="250" t="s">
        <v>234</v>
      </c>
      <c r="G166" s="248"/>
      <c r="H166" s="251">
        <v>19.079999999999998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181</v>
      </c>
      <c r="AU166" s="257" t="s">
        <v>87</v>
      </c>
      <c r="AV166" s="14" t="s">
        <v>87</v>
      </c>
      <c r="AW166" s="14" t="s">
        <v>38</v>
      </c>
      <c r="AX166" s="14" t="s">
        <v>77</v>
      </c>
      <c r="AY166" s="257" t="s">
        <v>167</v>
      </c>
    </row>
    <row r="167" s="14" customFormat="1">
      <c r="A167" s="14"/>
      <c r="B167" s="247"/>
      <c r="C167" s="248"/>
      <c r="D167" s="232" t="s">
        <v>181</v>
      </c>
      <c r="E167" s="249" t="s">
        <v>40</v>
      </c>
      <c r="F167" s="250" t="s">
        <v>235</v>
      </c>
      <c r="G167" s="248"/>
      <c r="H167" s="251">
        <v>-4.7279999999999998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181</v>
      </c>
      <c r="AU167" s="257" t="s">
        <v>87</v>
      </c>
      <c r="AV167" s="14" t="s">
        <v>87</v>
      </c>
      <c r="AW167" s="14" t="s">
        <v>38</v>
      </c>
      <c r="AX167" s="14" t="s">
        <v>77</v>
      </c>
      <c r="AY167" s="257" t="s">
        <v>167</v>
      </c>
    </row>
    <row r="168" s="14" customFormat="1">
      <c r="A168" s="14"/>
      <c r="B168" s="247"/>
      <c r="C168" s="248"/>
      <c r="D168" s="232" t="s">
        <v>181</v>
      </c>
      <c r="E168" s="249" t="s">
        <v>40</v>
      </c>
      <c r="F168" s="250" t="s">
        <v>236</v>
      </c>
      <c r="G168" s="248"/>
      <c r="H168" s="251">
        <v>-1.1819999999999999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181</v>
      </c>
      <c r="AU168" s="257" t="s">
        <v>87</v>
      </c>
      <c r="AV168" s="14" t="s">
        <v>87</v>
      </c>
      <c r="AW168" s="14" t="s">
        <v>38</v>
      </c>
      <c r="AX168" s="14" t="s">
        <v>77</v>
      </c>
      <c r="AY168" s="257" t="s">
        <v>167</v>
      </c>
    </row>
    <row r="169" s="13" customFormat="1">
      <c r="A169" s="13"/>
      <c r="B169" s="237"/>
      <c r="C169" s="238"/>
      <c r="D169" s="232" t="s">
        <v>181</v>
      </c>
      <c r="E169" s="239" t="s">
        <v>40</v>
      </c>
      <c r="F169" s="240" t="s">
        <v>206</v>
      </c>
      <c r="G169" s="238"/>
      <c r="H169" s="239" t="s">
        <v>40</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181</v>
      </c>
      <c r="AU169" s="246" t="s">
        <v>87</v>
      </c>
      <c r="AV169" s="13" t="s">
        <v>85</v>
      </c>
      <c r="AW169" s="13" t="s">
        <v>38</v>
      </c>
      <c r="AX169" s="13" t="s">
        <v>77</v>
      </c>
      <c r="AY169" s="246" t="s">
        <v>167</v>
      </c>
    </row>
    <row r="170" s="14" customFormat="1">
      <c r="A170" s="14"/>
      <c r="B170" s="247"/>
      <c r="C170" s="248"/>
      <c r="D170" s="232" t="s">
        <v>181</v>
      </c>
      <c r="E170" s="249" t="s">
        <v>40</v>
      </c>
      <c r="F170" s="250" t="s">
        <v>237</v>
      </c>
      <c r="G170" s="248"/>
      <c r="H170" s="251">
        <v>16.695</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38</v>
      </c>
      <c r="AX170" s="14" t="s">
        <v>77</v>
      </c>
      <c r="AY170" s="257" t="s">
        <v>167</v>
      </c>
    </row>
    <row r="171" s="14" customFormat="1">
      <c r="A171" s="14"/>
      <c r="B171" s="247"/>
      <c r="C171" s="248"/>
      <c r="D171" s="232" t="s">
        <v>181</v>
      </c>
      <c r="E171" s="249" t="s">
        <v>40</v>
      </c>
      <c r="F171" s="250" t="s">
        <v>236</v>
      </c>
      <c r="G171" s="248"/>
      <c r="H171" s="251">
        <v>-1.1819999999999999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181</v>
      </c>
      <c r="AU171" s="257" t="s">
        <v>87</v>
      </c>
      <c r="AV171" s="14" t="s">
        <v>87</v>
      </c>
      <c r="AW171" s="14" t="s">
        <v>38</v>
      </c>
      <c r="AX171" s="14" t="s">
        <v>77</v>
      </c>
      <c r="AY171" s="257" t="s">
        <v>167</v>
      </c>
    </row>
    <row r="172" s="13" customFormat="1">
      <c r="A172" s="13"/>
      <c r="B172" s="237"/>
      <c r="C172" s="238"/>
      <c r="D172" s="232" t="s">
        <v>181</v>
      </c>
      <c r="E172" s="239" t="s">
        <v>40</v>
      </c>
      <c r="F172" s="240" t="s">
        <v>208</v>
      </c>
      <c r="G172" s="238"/>
      <c r="H172" s="239" t="s">
        <v>40</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181</v>
      </c>
      <c r="AU172" s="246" t="s">
        <v>87</v>
      </c>
      <c r="AV172" s="13" t="s">
        <v>85</v>
      </c>
      <c r="AW172" s="13" t="s">
        <v>38</v>
      </c>
      <c r="AX172" s="13" t="s">
        <v>77</v>
      </c>
      <c r="AY172" s="246" t="s">
        <v>167</v>
      </c>
    </row>
    <row r="173" s="14" customFormat="1">
      <c r="A173" s="14"/>
      <c r="B173" s="247"/>
      <c r="C173" s="248"/>
      <c r="D173" s="232" t="s">
        <v>181</v>
      </c>
      <c r="E173" s="249" t="s">
        <v>40</v>
      </c>
      <c r="F173" s="250" t="s">
        <v>238</v>
      </c>
      <c r="G173" s="248"/>
      <c r="H173" s="251">
        <v>42.051000000000002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181</v>
      </c>
      <c r="AU173" s="257" t="s">
        <v>87</v>
      </c>
      <c r="AV173" s="14" t="s">
        <v>87</v>
      </c>
      <c r="AW173" s="14" t="s">
        <v>38</v>
      </c>
      <c r="AX173" s="14" t="s">
        <v>77</v>
      </c>
      <c r="AY173" s="257" t="s">
        <v>167</v>
      </c>
    </row>
    <row r="174" s="14" customFormat="1">
      <c r="A174" s="14"/>
      <c r="B174" s="247"/>
      <c r="C174" s="248"/>
      <c r="D174" s="232" t="s">
        <v>181</v>
      </c>
      <c r="E174" s="249" t="s">
        <v>40</v>
      </c>
      <c r="F174" s="250" t="s">
        <v>239</v>
      </c>
      <c r="G174" s="248"/>
      <c r="H174" s="251">
        <v>-1.5760000000000001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181</v>
      </c>
      <c r="AU174" s="257" t="s">
        <v>87</v>
      </c>
      <c r="AV174" s="14" t="s">
        <v>87</v>
      </c>
      <c r="AW174" s="14" t="s">
        <v>38</v>
      </c>
      <c r="AX174" s="14" t="s">
        <v>77</v>
      </c>
      <c r="AY174" s="257" t="s">
        <v>167</v>
      </c>
    </row>
    <row r="175" s="14" customFormat="1">
      <c r="A175" s="14"/>
      <c r="B175" s="247"/>
      <c r="C175" s="248"/>
      <c r="D175" s="232" t="s">
        <v>181</v>
      </c>
      <c r="E175" s="249" t="s">
        <v>40</v>
      </c>
      <c r="F175" s="250" t="s">
        <v>240</v>
      </c>
      <c r="G175" s="248"/>
      <c r="H175" s="251">
        <v>-2.093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181</v>
      </c>
      <c r="AU175" s="257" t="s">
        <v>87</v>
      </c>
      <c r="AV175" s="14" t="s">
        <v>87</v>
      </c>
      <c r="AW175" s="14" t="s">
        <v>38</v>
      </c>
      <c r="AX175" s="14" t="s">
        <v>77</v>
      </c>
      <c r="AY175" s="257" t="s">
        <v>167</v>
      </c>
    </row>
    <row r="176" s="14" customFormat="1">
      <c r="A176" s="14"/>
      <c r="B176" s="247"/>
      <c r="C176" s="248"/>
      <c r="D176" s="232" t="s">
        <v>181</v>
      </c>
      <c r="E176" s="249" t="s">
        <v>40</v>
      </c>
      <c r="F176" s="250" t="s">
        <v>241</v>
      </c>
      <c r="G176" s="248"/>
      <c r="H176" s="251">
        <v>1.74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181</v>
      </c>
      <c r="AU176" s="257" t="s">
        <v>87</v>
      </c>
      <c r="AV176" s="14" t="s">
        <v>87</v>
      </c>
      <c r="AW176" s="14" t="s">
        <v>38</v>
      </c>
      <c r="AX176" s="14" t="s">
        <v>77</v>
      </c>
      <c r="AY176" s="257" t="s">
        <v>167</v>
      </c>
    </row>
    <row r="177" s="13" customFormat="1">
      <c r="A177" s="13"/>
      <c r="B177" s="237"/>
      <c r="C177" s="238"/>
      <c r="D177" s="232" t="s">
        <v>181</v>
      </c>
      <c r="E177" s="239" t="s">
        <v>40</v>
      </c>
      <c r="F177" s="240" t="s">
        <v>210</v>
      </c>
      <c r="G177" s="238"/>
      <c r="H177" s="239" t="s">
        <v>40</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181</v>
      </c>
      <c r="AU177" s="246" t="s">
        <v>87</v>
      </c>
      <c r="AV177" s="13" t="s">
        <v>85</v>
      </c>
      <c r="AW177" s="13" t="s">
        <v>38</v>
      </c>
      <c r="AX177" s="13" t="s">
        <v>77</v>
      </c>
      <c r="AY177" s="246" t="s">
        <v>167</v>
      </c>
    </row>
    <row r="178" s="14" customFormat="1">
      <c r="A178" s="14"/>
      <c r="B178" s="247"/>
      <c r="C178" s="248"/>
      <c r="D178" s="232" t="s">
        <v>181</v>
      </c>
      <c r="E178" s="249" t="s">
        <v>40</v>
      </c>
      <c r="F178" s="250" t="s">
        <v>242</v>
      </c>
      <c r="G178" s="248"/>
      <c r="H178" s="251">
        <v>31.27</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181</v>
      </c>
      <c r="AU178" s="257" t="s">
        <v>87</v>
      </c>
      <c r="AV178" s="14" t="s">
        <v>87</v>
      </c>
      <c r="AW178" s="14" t="s">
        <v>38</v>
      </c>
      <c r="AX178" s="14" t="s">
        <v>77</v>
      </c>
      <c r="AY178" s="257" t="s">
        <v>167</v>
      </c>
    </row>
    <row r="179" s="14" customFormat="1">
      <c r="A179" s="14"/>
      <c r="B179" s="247"/>
      <c r="C179" s="248"/>
      <c r="D179" s="232" t="s">
        <v>181</v>
      </c>
      <c r="E179" s="249" t="s">
        <v>40</v>
      </c>
      <c r="F179" s="250" t="s">
        <v>239</v>
      </c>
      <c r="G179" s="248"/>
      <c r="H179" s="251">
        <v>-1.5760000000000001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181</v>
      </c>
      <c r="AU179" s="257" t="s">
        <v>87</v>
      </c>
      <c r="AV179" s="14" t="s">
        <v>87</v>
      </c>
      <c r="AW179" s="14" t="s">
        <v>38</v>
      </c>
      <c r="AX179" s="14" t="s">
        <v>77</v>
      </c>
      <c r="AY179" s="257" t="s">
        <v>167</v>
      </c>
    </row>
    <row r="180" s="14" customFormat="1">
      <c r="A180" s="14"/>
      <c r="B180" s="247"/>
      <c r="C180" s="248"/>
      <c r="D180" s="232" t="s">
        <v>181</v>
      </c>
      <c r="E180" s="249" t="s">
        <v>40</v>
      </c>
      <c r="F180" s="250" t="s">
        <v>243</v>
      </c>
      <c r="G180" s="248"/>
      <c r="H180" s="251">
        <v>-2.0249999999999999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181</v>
      </c>
      <c r="AU180" s="257" t="s">
        <v>87</v>
      </c>
      <c r="AV180" s="14" t="s">
        <v>87</v>
      </c>
      <c r="AW180" s="14" t="s">
        <v>38</v>
      </c>
      <c r="AX180" s="14" t="s">
        <v>77</v>
      </c>
      <c r="AY180" s="257" t="s">
        <v>167</v>
      </c>
    </row>
    <row r="181" s="14" customFormat="1">
      <c r="A181" s="14"/>
      <c r="B181" s="247"/>
      <c r="C181" s="248"/>
      <c r="D181" s="232" t="s">
        <v>181</v>
      </c>
      <c r="E181" s="249" t="s">
        <v>40</v>
      </c>
      <c r="F181" s="250" t="s">
        <v>241</v>
      </c>
      <c r="G181" s="248"/>
      <c r="H181" s="251">
        <v>1.74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181</v>
      </c>
      <c r="AU181" s="257" t="s">
        <v>87</v>
      </c>
      <c r="AV181" s="14" t="s">
        <v>87</v>
      </c>
      <c r="AW181" s="14" t="s">
        <v>38</v>
      </c>
      <c r="AX181" s="14" t="s">
        <v>77</v>
      </c>
      <c r="AY181" s="257" t="s">
        <v>167</v>
      </c>
    </row>
    <row r="182" s="15" customFormat="1">
      <c r="A182" s="15"/>
      <c r="B182" s="258"/>
      <c r="C182" s="259"/>
      <c r="D182" s="232" t="s">
        <v>181</v>
      </c>
      <c r="E182" s="260" t="s">
        <v>40</v>
      </c>
      <c r="F182" s="261" t="s">
        <v>184</v>
      </c>
      <c r="G182" s="259"/>
      <c r="H182" s="262">
        <v>98.213999999999999</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181</v>
      </c>
      <c r="AU182" s="268" t="s">
        <v>87</v>
      </c>
      <c r="AV182" s="15" t="s">
        <v>175</v>
      </c>
      <c r="AW182" s="15" t="s">
        <v>38</v>
      </c>
      <c r="AX182" s="15" t="s">
        <v>85</v>
      </c>
      <c r="AY182" s="268" t="s">
        <v>167</v>
      </c>
    </row>
    <row r="183" s="2" customFormat="1" ht="24" customHeight="1">
      <c r="A183" s="39"/>
      <c r="B183" s="40"/>
      <c r="C183" s="219" t="s">
        <v>244</v>
      </c>
      <c r="D183" s="219" t="s">
        <v>170</v>
      </c>
      <c r="E183" s="220" t="s">
        <v>245</v>
      </c>
      <c r="F183" s="221" t="s">
        <v>246</v>
      </c>
      <c r="G183" s="222" t="s">
        <v>173</v>
      </c>
      <c r="H183" s="223">
        <v>98.213999999999999</v>
      </c>
      <c r="I183" s="224"/>
      <c r="J183" s="225">
        <f>ROUND(I183*H183,2)</f>
        <v>0</v>
      </c>
      <c r="K183" s="221" t="s">
        <v>174</v>
      </c>
      <c r="L183" s="45"/>
      <c r="M183" s="226" t="s">
        <v>40</v>
      </c>
      <c r="N183" s="227" t="s">
        <v>48</v>
      </c>
      <c r="O183" s="85"/>
      <c r="P183" s="228">
        <f>O183*H183</f>
        <v>0</v>
      </c>
      <c r="Q183" s="228">
        <v>0.017330000000000002</v>
      </c>
      <c r="R183" s="228">
        <f>Q183*H183</f>
        <v>1.7020486200000002</v>
      </c>
      <c r="S183" s="228">
        <v>0</v>
      </c>
      <c r="T183" s="229">
        <f>S183*H183</f>
        <v>0</v>
      </c>
      <c r="U183" s="39"/>
      <c r="V183" s="39"/>
      <c r="W183" s="39"/>
      <c r="X183" s="39"/>
      <c r="Y183" s="39"/>
      <c r="Z183" s="39"/>
      <c r="AA183" s="39"/>
      <c r="AB183" s="39"/>
      <c r="AC183" s="39"/>
      <c r="AD183" s="39"/>
      <c r="AE183" s="39"/>
      <c r="AR183" s="230" t="s">
        <v>175</v>
      </c>
      <c r="AT183" s="230" t="s">
        <v>170</v>
      </c>
      <c r="AU183" s="230" t="s">
        <v>87</v>
      </c>
      <c r="AY183" s="18" t="s">
        <v>167</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175</v>
      </c>
      <c r="BM183" s="230" t="s">
        <v>247</v>
      </c>
    </row>
    <row r="184" s="2" customFormat="1">
      <c r="A184" s="39"/>
      <c r="B184" s="40"/>
      <c r="C184" s="41"/>
      <c r="D184" s="232" t="s">
        <v>177</v>
      </c>
      <c r="E184" s="41"/>
      <c r="F184" s="233" t="s">
        <v>248</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177</v>
      </c>
      <c r="AU184" s="18" t="s">
        <v>87</v>
      </c>
    </row>
    <row r="185" s="2" customFormat="1">
      <c r="A185" s="39"/>
      <c r="B185" s="40"/>
      <c r="C185" s="41"/>
      <c r="D185" s="232" t="s">
        <v>179</v>
      </c>
      <c r="E185" s="41"/>
      <c r="F185" s="236" t="s">
        <v>217</v>
      </c>
      <c r="G185" s="41"/>
      <c r="H185" s="41"/>
      <c r="I185" s="137"/>
      <c r="J185" s="41"/>
      <c r="K185" s="41"/>
      <c r="L185" s="45"/>
      <c r="M185" s="234"/>
      <c r="N185" s="235"/>
      <c r="O185" s="85"/>
      <c r="P185" s="85"/>
      <c r="Q185" s="85"/>
      <c r="R185" s="85"/>
      <c r="S185" s="85"/>
      <c r="T185" s="86"/>
      <c r="U185" s="39"/>
      <c r="V185" s="39"/>
      <c r="W185" s="39"/>
      <c r="X185" s="39"/>
      <c r="Y185" s="39"/>
      <c r="Z185" s="39"/>
      <c r="AA185" s="39"/>
      <c r="AB185" s="39"/>
      <c r="AC185" s="39"/>
      <c r="AD185" s="39"/>
      <c r="AE185" s="39"/>
      <c r="AT185" s="18" t="s">
        <v>179</v>
      </c>
      <c r="AU185" s="18" t="s">
        <v>87</v>
      </c>
    </row>
    <row r="186" s="13" customFormat="1">
      <c r="A186" s="13"/>
      <c r="B186" s="237"/>
      <c r="C186" s="238"/>
      <c r="D186" s="232" t="s">
        <v>181</v>
      </c>
      <c r="E186" s="239" t="s">
        <v>40</v>
      </c>
      <c r="F186" s="240" t="s">
        <v>203</v>
      </c>
      <c r="G186" s="238"/>
      <c r="H186" s="239" t="s">
        <v>40</v>
      </c>
      <c r="I186" s="241"/>
      <c r="J186" s="238"/>
      <c r="K186" s="238"/>
      <c r="L186" s="242"/>
      <c r="M186" s="243"/>
      <c r="N186" s="244"/>
      <c r="O186" s="244"/>
      <c r="P186" s="244"/>
      <c r="Q186" s="244"/>
      <c r="R186" s="244"/>
      <c r="S186" s="244"/>
      <c r="T186" s="245"/>
      <c r="U186" s="13"/>
      <c r="V186" s="13"/>
      <c r="W186" s="13"/>
      <c r="X186" s="13"/>
      <c r="Y186" s="13"/>
      <c r="Z186" s="13"/>
      <c r="AA186" s="13"/>
      <c r="AB186" s="13"/>
      <c r="AC186" s="13"/>
      <c r="AD186" s="13"/>
      <c r="AE186" s="13"/>
      <c r="AT186" s="246" t="s">
        <v>181</v>
      </c>
      <c r="AU186" s="246" t="s">
        <v>87</v>
      </c>
      <c r="AV186" s="13" t="s">
        <v>85</v>
      </c>
      <c r="AW186" s="13" t="s">
        <v>38</v>
      </c>
      <c r="AX186" s="13" t="s">
        <v>77</v>
      </c>
      <c r="AY186" s="246" t="s">
        <v>167</v>
      </c>
    </row>
    <row r="187" s="14" customFormat="1">
      <c r="A187" s="14"/>
      <c r="B187" s="247"/>
      <c r="C187" s="248"/>
      <c r="D187" s="232" t="s">
        <v>181</v>
      </c>
      <c r="E187" s="249" t="s">
        <v>40</v>
      </c>
      <c r="F187" s="250" t="s">
        <v>234</v>
      </c>
      <c r="G187" s="248"/>
      <c r="H187" s="251">
        <v>19.079999999999998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181</v>
      </c>
      <c r="AU187" s="257" t="s">
        <v>87</v>
      </c>
      <c r="AV187" s="14" t="s">
        <v>87</v>
      </c>
      <c r="AW187" s="14" t="s">
        <v>38</v>
      </c>
      <c r="AX187" s="14" t="s">
        <v>77</v>
      </c>
      <c r="AY187" s="257" t="s">
        <v>167</v>
      </c>
    </row>
    <row r="188" s="14" customFormat="1">
      <c r="A188" s="14"/>
      <c r="B188" s="247"/>
      <c r="C188" s="248"/>
      <c r="D188" s="232" t="s">
        <v>181</v>
      </c>
      <c r="E188" s="249" t="s">
        <v>40</v>
      </c>
      <c r="F188" s="250" t="s">
        <v>235</v>
      </c>
      <c r="G188" s="248"/>
      <c r="H188" s="251">
        <v>-4.7279999999999998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181</v>
      </c>
      <c r="AU188" s="257" t="s">
        <v>87</v>
      </c>
      <c r="AV188" s="14" t="s">
        <v>87</v>
      </c>
      <c r="AW188" s="14" t="s">
        <v>38</v>
      </c>
      <c r="AX188" s="14" t="s">
        <v>77</v>
      </c>
      <c r="AY188" s="257" t="s">
        <v>167</v>
      </c>
    </row>
    <row r="189" s="14" customFormat="1">
      <c r="A189" s="14"/>
      <c r="B189" s="247"/>
      <c r="C189" s="248"/>
      <c r="D189" s="232" t="s">
        <v>181</v>
      </c>
      <c r="E189" s="249" t="s">
        <v>40</v>
      </c>
      <c r="F189" s="250" t="s">
        <v>236</v>
      </c>
      <c r="G189" s="248"/>
      <c r="H189" s="251">
        <v>-1.1819999999999999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181</v>
      </c>
      <c r="AU189" s="257" t="s">
        <v>87</v>
      </c>
      <c r="AV189" s="14" t="s">
        <v>87</v>
      </c>
      <c r="AW189" s="14" t="s">
        <v>38</v>
      </c>
      <c r="AX189" s="14" t="s">
        <v>77</v>
      </c>
      <c r="AY189" s="257" t="s">
        <v>167</v>
      </c>
    </row>
    <row r="190" s="13" customFormat="1">
      <c r="A190" s="13"/>
      <c r="B190" s="237"/>
      <c r="C190" s="238"/>
      <c r="D190" s="232" t="s">
        <v>181</v>
      </c>
      <c r="E190" s="239" t="s">
        <v>40</v>
      </c>
      <c r="F190" s="240" t="s">
        <v>206</v>
      </c>
      <c r="G190" s="238"/>
      <c r="H190" s="239" t="s">
        <v>40</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181</v>
      </c>
      <c r="AU190" s="246" t="s">
        <v>87</v>
      </c>
      <c r="AV190" s="13" t="s">
        <v>85</v>
      </c>
      <c r="AW190" s="13" t="s">
        <v>38</v>
      </c>
      <c r="AX190" s="13" t="s">
        <v>77</v>
      </c>
      <c r="AY190" s="246" t="s">
        <v>167</v>
      </c>
    </row>
    <row r="191" s="14" customFormat="1">
      <c r="A191" s="14"/>
      <c r="B191" s="247"/>
      <c r="C191" s="248"/>
      <c r="D191" s="232" t="s">
        <v>181</v>
      </c>
      <c r="E191" s="249" t="s">
        <v>40</v>
      </c>
      <c r="F191" s="250" t="s">
        <v>237</v>
      </c>
      <c r="G191" s="248"/>
      <c r="H191" s="251">
        <v>16.695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181</v>
      </c>
      <c r="AU191" s="257" t="s">
        <v>87</v>
      </c>
      <c r="AV191" s="14" t="s">
        <v>87</v>
      </c>
      <c r="AW191" s="14" t="s">
        <v>38</v>
      </c>
      <c r="AX191" s="14" t="s">
        <v>77</v>
      </c>
      <c r="AY191" s="257" t="s">
        <v>167</v>
      </c>
    </row>
    <row r="192" s="14" customFormat="1">
      <c r="A192" s="14"/>
      <c r="B192" s="247"/>
      <c r="C192" s="248"/>
      <c r="D192" s="232" t="s">
        <v>181</v>
      </c>
      <c r="E192" s="249" t="s">
        <v>40</v>
      </c>
      <c r="F192" s="250" t="s">
        <v>236</v>
      </c>
      <c r="G192" s="248"/>
      <c r="H192" s="251">
        <v>-1.1819999999999999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181</v>
      </c>
      <c r="AU192" s="257" t="s">
        <v>87</v>
      </c>
      <c r="AV192" s="14" t="s">
        <v>87</v>
      </c>
      <c r="AW192" s="14" t="s">
        <v>38</v>
      </c>
      <c r="AX192" s="14" t="s">
        <v>77</v>
      </c>
      <c r="AY192" s="257" t="s">
        <v>167</v>
      </c>
    </row>
    <row r="193" s="13" customFormat="1">
      <c r="A193" s="13"/>
      <c r="B193" s="237"/>
      <c r="C193" s="238"/>
      <c r="D193" s="232" t="s">
        <v>181</v>
      </c>
      <c r="E193" s="239" t="s">
        <v>40</v>
      </c>
      <c r="F193" s="240" t="s">
        <v>208</v>
      </c>
      <c r="G193" s="238"/>
      <c r="H193" s="239" t="s">
        <v>40</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181</v>
      </c>
      <c r="AU193" s="246" t="s">
        <v>87</v>
      </c>
      <c r="AV193" s="13" t="s">
        <v>85</v>
      </c>
      <c r="AW193" s="13" t="s">
        <v>38</v>
      </c>
      <c r="AX193" s="13" t="s">
        <v>77</v>
      </c>
      <c r="AY193" s="246" t="s">
        <v>167</v>
      </c>
    </row>
    <row r="194" s="14" customFormat="1">
      <c r="A194" s="14"/>
      <c r="B194" s="247"/>
      <c r="C194" s="248"/>
      <c r="D194" s="232" t="s">
        <v>181</v>
      </c>
      <c r="E194" s="249" t="s">
        <v>40</v>
      </c>
      <c r="F194" s="250" t="s">
        <v>238</v>
      </c>
      <c r="G194" s="248"/>
      <c r="H194" s="251">
        <v>42.051000000000002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181</v>
      </c>
      <c r="AU194" s="257" t="s">
        <v>87</v>
      </c>
      <c r="AV194" s="14" t="s">
        <v>87</v>
      </c>
      <c r="AW194" s="14" t="s">
        <v>38</v>
      </c>
      <c r="AX194" s="14" t="s">
        <v>77</v>
      </c>
      <c r="AY194" s="257" t="s">
        <v>167</v>
      </c>
    </row>
    <row r="195" s="14" customFormat="1">
      <c r="A195" s="14"/>
      <c r="B195" s="247"/>
      <c r="C195" s="248"/>
      <c r="D195" s="232" t="s">
        <v>181</v>
      </c>
      <c r="E195" s="249" t="s">
        <v>40</v>
      </c>
      <c r="F195" s="250" t="s">
        <v>239</v>
      </c>
      <c r="G195" s="248"/>
      <c r="H195" s="251">
        <v>-1.5760000000000001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181</v>
      </c>
      <c r="AU195" s="257" t="s">
        <v>87</v>
      </c>
      <c r="AV195" s="14" t="s">
        <v>87</v>
      </c>
      <c r="AW195" s="14" t="s">
        <v>38</v>
      </c>
      <c r="AX195" s="14" t="s">
        <v>77</v>
      </c>
      <c r="AY195" s="257" t="s">
        <v>167</v>
      </c>
    </row>
    <row r="196" s="14" customFormat="1">
      <c r="A196" s="14"/>
      <c r="B196" s="247"/>
      <c r="C196" s="248"/>
      <c r="D196" s="232" t="s">
        <v>181</v>
      </c>
      <c r="E196" s="249" t="s">
        <v>40</v>
      </c>
      <c r="F196" s="250" t="s">
        <v>240</v>
      </c>
      <c r="G196" s="248"/>
      <c r="H196" s="251">
        <v>-2.093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181</v>
      </c>
      <c r="AU196" s="257" t="s">
        <v>87</v>
      </c>
      <c r="AV196" s="14" t="s">
        <v>87</v>
      </c>
      <c r="AW196" s="14" t="s">
        <v>38</v>
      </c>
      <c r="AX196" s="14" t="s">
        <v>77</v>
      </c>
      <c r="AY196" s="257" t="s">
        <v>167</v>
      </c>
    </row>
    <row r="197" s="14" customFormat="1">
      <c r="A197" s="14"/>
      <c r="B197" s="247"/>
      <c r="C197" s="248"/>
      <c r="D197" s="232" t="s">
        <v>181</v>
      </c>
      <c r="E197" s="249" t="s">
        <v>40</v>
      </c>
      <c r="F197" s="250" t="s">
        <v>241</v>
      </c>
      <c r="G197" s="248"/>
      <c r="H197" s="251">
        <v>1.74</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3" customFormat="1">
      <c r="A198" s="13"/>
      <c r="B198" s="237"/>
      <c r="C198" s="238"/>
      <c r="D198" s="232" t="s">
        <v>181</v>
      </c>
      <c r="E198" s="239" t="s">
        <v>40</v>
      </c>
      <c r="F198" s="240" t="s">
        <v>210</v>
      </c>
      <c r="G198" s="238"/>
      <c r="H198" s="239" t="s">
        <v>40</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181</v>
      </c>
      <c r="AU198" s="246" t="s">
        <v>87</v>
      </c>
      <c r="AV198" s="13" t="s">
        <v>85</v>
      </c>
      <c r="AW198" s="13" t="s">
        <v>38</v>
      </c>
      <c r="AX198" s="13" t="s">
        <v>77</v>
      </c>
      <c r="AY198" s="246" t="s">
        <v>167</v>
      </c>
    </row>
    <row r="199" s="14" customFormat="1">
      <c r="A199" s="14"/>
      <c r="B199" s="247"/>
      <c r="C199" s="248"/>
      <c r="D199" s="232" t="s">
        <v>181</v>
      </c>
      <c r="E199" s="249" t="s">
        <v>40</v>
      </c>
      <c r="F199" s="250" t="s">
        <v>242</v>
      </c>
      <c r="G199" s="248"/>
      <c r="H199" s="251">
        <v>31.27</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181</v>
      </c>
      <c r="AU199" s="257" t="s">
        <v>87</v>
      </c>
      <c r="AV199" s="14" t="s">
        <v>87</v>
      </c>
      <c r="AW199" s="14" t="s">
        <v>38</v>
      </c>
      <c r="AX199" s="14" t="s">
        <v>77</v>
      </c>
      <c r="AY199" s="257" t="s">
        <v>167</v>
      </c>
    </row>
    <row r="200" s="14" customFormat="1">
      <c r="A200" s="14"/>
      <c r="B200" s="247"/>
      <c r="C200" s="248"/>
      <c r="D200" s="232" t="s">
        <v>181</v>
      </c>
      <c r="E200" s="249" t="s">
        <v>40</v>
      </c>
      <c r="F200" s="250" t="s">
        <v>239</v>
      </c>
      <c r="G200" s="248"/>
      <c r="H200" s="251">
        <v>-1.5760000000000001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181</v>
      </c>
      <c r="AU200" s="257" t="s">
        <v>87</v>
      </c>
      <c r="AV200" s="14" t="s">
        <v>87</v>
      </c>
      <c r="AW200" s="14" t="s">
        <v>38</v>
      </c>
      <c r="AX200" s="14" t="s">
        <v>77</v>
      </c>
      <c r="AY200" s="257" t="s">
        <v>167</v>
      </c>
    </row>
    <row r="201" s="14" customFormat="1">
      <c r="A201" s="14"/>
      <c r="B201" s="247"/>
      <c r="C201" s="248"/>
      <c r="D201" s="232" t="s">
        <v>181</v>
      </c>
      <c r="E201" s="249" t="s">
        <v>40</v>
      </c>
      <c r="F201" s="250" t="s">
        <v>243</v>
      </c>
      <c r="G201" s="248"/>
      <c r="H201" s="251">
        <v>-2.0249999999999999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181</v>
      </c>
      <c r="AU201" s="257" t="s">
        <v>87</v>
      </c>
      <c r="AV201" s="14" t="s">
        <v>87</v>
      </c>
      <c r="AW201" s="14" t="s">
        <v>38</v>
      </c>
      <c r="AX201" s="14" t="s">
        <v>77</v>
      </c>
      <c r="AY201" s="257" t="s">
        <v>167</v>
      </c>
    </row>
    <row r="202" s="14" customFormat="1">
      <c r="A202" s="14"/>
      <c r="B202" s="247"/>
      <c r="C202" s="248"/>
      <c r="D202" s="232" t="s">
        <v>181</v>
      </c>
      <c r="E202" s="249" t="s">
        <v>40</v>
      </c>
      <c r="F202" s="250" t="s">
        <v>241</v>
      </c>
      <c r="G202" s="248"/>
      <c r="H202" s="251">
        <v>1.74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181</v>
      </c>
      <c r="AU202" s="257" t="s">
        <v>87</v>
      </c>
      <c r="AV202" s="14" t="s">
        <v>87</v>
      </c>
      <c r="AW202" s="14" t="s">
        <v>38</v>
      </c>
      <c r="AX202" s="14" t="s">
        <v>77</v>
      </c>
      <c r="AY202" s="257" t="s">
        <v>167</v>
      </c>
    </row>
    <row r="203" s="15" customFormat="1">
      <c r="A203" s="15"/>
      <c r="B203" s="258"/>
      <c r="C203" s="259"/>
      <c r="D203" s="232" t="s">
        <v>181</v>
      </c>
      <c r="E203" s="260" t="s">
        <v>40</v>
      </c>
      <c r="F203" s="261" t="s">
        <v>184</v>
      </c>
      <c r="G203" s="259"/>
      <c r="H203" s="262">
        <v>98.213999999999999</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181</v>
      </c>
      <c r="AU203" s="268" t="s">
        <v>87</v>
      </c>
      <c r="AV203" s="15" t="s">
        <v>175</v>
      </c>
      <c r="AW203" s="15" t="s">
        <v>38</v>
      </c>
      <c r="AX203" s="15" t="s">
        <v>85</v>
      </c>
      <c r="AY203" s="268" t="s">
        <v>167</v>
      </c>
    </row>
    <row r="204" s="2" customFormat="1" ht="24" customHeight="1">
      <c r="A204" s="39"/>
      <c r="B204" s="40"/>
      <c r="C204" s="219" t="s">
        <v>249</v>
      </c>
      <c r="D204" s="219" t="s">
        <v>170</v>
      </c>
      <c r="E204" s="220" t="s">
        <v>250</v>
      </c>
      <c r="F204" s="221" t="s">
        <v>251</v>
      </c>
      <c r="G204" s="222" t="s">
        <v>173</v>
      </c>
      <c r="H204" s="223">
        <v>98.213999999999999</v>
      </c>
      <c r="I204" s="224"/>
      <c r="J204" s="225">
        <f>ROUND(I204*H204,2)</f>
        <v>0</v>
      </c>
      <c r="K204" s="221" t="s">
        <v>174</v>
      </c>
      <c r="L204" s="45"/>
      <c r="M204" s="226" t="s">
        <v>40</v>
      </c>
      <c r="N204" s="227" t="s">
        <v>48</v>
      </c>
      <c r="O204" s="85"/>
      <c r="P204" s="228">
        <f>O204*H204</f>
        <v>0</v>
      </c>
      <c r="Q204" s="228">
        <v>0.0073499999999999998</v>
      </c>
      <c r="R204" s="228">
        <f>Q204*H204</f>
        <v>0.72187289999999993</v>
      </c>
      <c r="S204" s="228">
        <v>0</v>
      </c>
      <c r="T204" s="229">
        <f>S204*H204</f>
        <v>0</v>
      </c>
      <c r="U204" s="39"/>
      <c r="V204" s="39"/>
      <c r="W204" s="39"/>
      <c r="X204" s="39"/>
      <c r="Y204" s="39"/>
      <c r="Z204" s="39"/>
      <c r="AA204" s="39"/>
      <c r="AB204" s="39"/>
      <c r="AC204" s="39"/>
      <c r="AD204" s="39"/>
      <c r="AE204" s="39"/>
      <c r="AR204" s="230" t="s">
        <v>175</v>
      </c>
      <c r="AT204" s="230" t="s">
        <v>170</v>
      </c>
      <c r="AU204" s="230" t="s">
        <v>87</v>
      </c>
      <c r="AY204" s="18" t="s">
        <v>167</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175</v>
      </c>
      <c r="BM204" s="230" t="s">
        <v>252</v>
      </c>
    </row>
    <row r="205" s="2" customFormat="1">
      <c r="A205" s="39"/>
      <c r="B205" s="40"/>
      <c r="C205" s="41"/>
      <c r="D205" s="232" t="s">
        <v>177</v>
      </c>
      <c r="E205" s="41"/>
      <c r="F205" s="233" t="s">
        <v>253</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177</v>
      </c>
      <c r="AU205" s="18" t="s">
        <v>87</v>
      </c>
    </row>
    <row r="206" s="2" customFormat="1">
      <c r="A206" s="39"/>
      <c r="B206" s="40"/>
      <c r="C206" s="41"/>
      <c r="D206" s="232" t="s">
        <v>179</v>
      </c>
      <c r="E206" s="41"/>
      <c r="F206" s="236" t="s">
        <v>217</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179</v>
      </c>
      <c r="AU206" s="18" t="s">
        <v>87</v>
      </c>
    </row>
    <row r="207" s="13" customFormat="1">
      <c r="A207" s="13"/>
      <c r="B207" s="237"/>
      <c r="C207" s="238"/>
      <c r="D207" s="232" t="s">
        <v>181</v>
      </c>
      <c r="E207" s="239" t="s">
        <v>40</v>
      </c>
      <c r="F207" s="240" t="s">
        <v>203</v>
      </c>
      <c r="G207" s="238"/>
      <c r="H207" s="239" t="s">
        <v>40</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181</v>
      </c>
      <c r="AU207" s="246" t="s">
        <v>87</v>
      </c>
      <c r="AV207" s="13" t="s">
        <v>85</v>
      </c>
      <c r="AW207" s="13" t="s">
        <v>38</v>
      </c>
      <c r="AX207" s="13" t="s">
        <v>77</v>
      </c>
      <c r="AY207" s="246" t="s">
        <v>167</v>
      </c>
    </row>
    <row r="208" s="14" customFormat="1">
      <c r="A208" s="14"/>
      <c r="B208" s="247"/>
      <c r="C208" s="248"/>
      <c r="D208" s="232" t="s">
        <v>181</v>
      </c>
      <c r="E208" s="249" t="s">
        <v>40</v>
      </c>
      <c r="F208" s="250" t="s">
        <v>234</v>
      </c>
      <c r="G208" s="248"/>
      <c r="H208" s="251">
        <v>19.079999999999998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181</v>
      </c>
      <c r="AU208" s="257" t="s">
        <v>87</v>
      </c>
      <c r="AV208" s="14" t="s">
        <v>87</v>
      </c>
      <c r="AW208" s="14" t="s">
        <v>38</v>
      </c>
      <c r="AX208" s="14" t="s">
        <v>77</v>
      </c>
      <c r="AY208" s="257" t="s">
        <v>167</v>
      </c>
    </row>
    <row r="209" s="14" customFormat="1">
      <c r="A209" s="14"/>
      <c r="B209" s="247"/>
      <c r="C209" s="248"/>
      <c r="D209" s="232" t="s">
        <v>181</v>
      </c>
      <c r="E209" s="249" t="s">
        <v>40</v>
      </c>
      <c r="F209" s="250" t="s">
        <v>235</v>
      </c>
      <c r="G209" s="248"/>
      <c r="H209" s="251">
        <v>-4.7279999999999998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181</v>
      </c>
      <c r="AU209" s="257" t="s">
        <v>87</v>
      </c>
      <c r="AV209" s="14" t="s">
        <v>87</v>
      </c>
      <c r="AW209" s="14" t="s">
        <v>38</v>
      </c>
      <c r="AX209" s="14" t="s">
        <v>77</v>
      </c>
      <c r="AY209" s="257" t="s">
        <v>167</v>
      </c>
    </row>
    <row r="210" s="14" customFormat="1">
      <c r="A210" s="14"/>
      <c r="B210" s="247"/>
      <c r="C210" s="248"/>
      <c r="D210" s="232" t="s">
        <v>181</v>
      </c>
      <c r="E210" s="249" t="s">
        <v>40</v>
      </c>
      <c r="F210" s="250" t="s">
        <v>236</v>
      </c>
      <c r="G210" s="248"/>
      <c r="H210" s="251">
        <v>-1.1819999999999999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181</v>
      </c>
      <c r="AU210" s="257" t="s">
        <v>87</v>
      </c>
      <c r="AV210" s="14" t="s">
        <v>87</v>
      </c>
      <c r="AW210" s="14" t="s">
        <v>38</v>
      </c>
      <c r="AX210" s="14" t="s">
        <v>77</v>
      </c>
      <c r="AY210" s="257" t="s">
        <v>167</v>
      </c>
    </row>
    <row r="211" s="13" customFormat="1">
      <c r="A211" s="13"/>
      <c r="B211" s="237"/>
      <c r="C211" s="238"/>
      <c r="D211" s="232" t="s">
        <v>181</v>
      </c>
      <c r="E211" s="239" t="s">
        <v>40</v>
      </c>
      <c r="F211" s="240" t="s">
        <v>206</v>
      </c>
      <c r="G211" s="238"/>
      <c r="H211" s="239" t="s">
        <v>40</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181</v>
      </c>
      <c r="AU211" s="246" t="s">
        <v>87</v>
      </c>
      <c r="AV211" s="13" t="s">
        <v>85</v>
      </c>
      <c r="AW211" s="13" t="s">
        <v>38</v>
      </c>
      <c r="AX211" s="13" t="s">
        <v>77</v>
      </c>
      <c r="AY211" s="246" t="s">
        <v>167</v>
      </c>
    </row>
    <row r="212" s="14" customFormat="1">
      <c r="A212" s="14"/>
      <c r="B212" s="247"/>
      <c r="C212" s="248"/>
      <c r="D212" s="232" t="s">
        <v>181</v>
      </c>
      <c r="E212" s="249" t="s">
        <v>40</v>
      </c>
      <c r="F212" s="250" t="s">
        <v>237</v>
      </c>
      <c r="G212" s="248"/>
      <c r="H212" s="251">
        <v>16.695</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181</v>
      </c>
      <c r="AU212" s="257" t="s">
        <v>87</v>
      </c>
      <c r="AV212" s="14" t="s">
        <v>87</v>
      </c>
      <c r="AW212" s="14" t="s">
        <v>38</v>
      </c>
      <c r="AX212" s="14" t="s">
        <v>77</v>
      </c>
      <c r="AY212" s="257" t="s">
        <v>167</v>
      </c>
    </row>
    <row r="213" s="14" customFormat="1">
      <c r="A213" s="14"/>
      <c r="B213" s="247"/>
      <c r="C213" s="248"/>
      <c r="D213" s="232" t="s">
        <v>181</v>
      </c>
      <c r="E213" s="249" t="s">
        <v>40</v>
      </c>
      <c r="F213" s="250" t="s">
        <v>236</v>
      </c>
      <c r="G213" s="248"/>
      <c r="H213" s="251">
        <v>-1.1819999999999999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181</v>
      </c>
      <c r="AU213" s="257" t="s">
        <v>87</v>
      </c>
      <c r="AV213" s="14" t="s">
        <v>87</v>
      </c>
      <c r="AW213" s="14" t="s">
        <v>38</v>
      </c>
      <c r="AX213" s="14" t="s">
        <v>77</v>
      </c>
      <c r="AY213" s="257" t="s">
        <v>167</v>
      </c>
    </row>
    <row r="214" s="13" customFormat="1">
      <c r="A214" s="13"/>
      <c r="B214" s="237"/>
      <c r="C214" s="238"/>
      <c r="D214" s="232" t="s">
        <v>181</v>
      </c>
      <c r="E214" s="239" t="s">
        <v>40</v>
      </c>
      <c r="F214" s="240" t="s">
        <v>208</v>
      </c>
      <c r="G214" s="238"/>
      <c r="H214" s="239" t="s">
        <v>40</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181</v>
      </c>
      <c r="AU214" s="246" t="s">
        <v>87</v>
      </c>
      <c r="AV214" s="13" t="s">
        <v>85</v>
      </c>
      <c r="AW214" s="13" t="s">
        <v>38</v>
      </c>
      <c r="AX214" s="13" t="s">
        <v>77</v>
      </c>
      <c r="AY214" s="246" t="s">
        <v>167</v>
      </c>
    </row>
    <row r="215" s="14" customFormat="1">
      <c r="A215" s="14"/>
      <c r="B215" s="247"/>
      <c r="C215" s="248"/>
      <c r="D215" s="232" t="s">
        <v>181</v>
      </c>
      <c r="E215" s="249" t="s">
        <v>40</v>
      </c>
      <c r="F215" s="250" t="s">
        <v>238</v>
      </c>
      <c r="G215" s="248"/>
      <c r="H215" s="251">
        <v>42.051000000000002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181</v>
      </c>
      <c r="AU215" s="257" t="s">
        <v>87</v>
      </c>
      <c r="AV215" s="14" t="s">
        <v>87</v>
      </c>
      <c r="AW215" s="14" t="s">
        <v>38</v>
      </c>
      <c r="AX215" s="14" t="s">
        <v>77</v>
      </c>
      <c r="AY215" s="257" t="s">
        <v>167</v>
      </c>
    </row>
    <row r="216" s="14" customFormat="1">
      <c r="A216" s="14"/>
      <c r="B216" s="247"/>
      <c r="C216" s="248"/>
      <c r="D216" s="232" t="s">
        <v>181</v>
      </c>
      <c r="E216" s="249" t="s">
        <v>40</v>
      </c>
      <c r="F216" s="250" t="s">
        <v>239</v>
      </c>
      <c r="G216" s="248"/>
      <c r="H216" s="251">
        <v>-1.5760000000000001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181</v>
      </c>
      <c r="AU216" s="257" t="s">
        <v>87</v>
      </c>
      <c r="AV216" s="14" t="s">
        <v>87</v>
      </c>
      <c r="AW216" s="14" t="s">
        <v>38</v>
      </c>
      <c r="AX216" s="14" t="s">
        <v>77</v>
      </c>
      <c r="AY216" s="257" t="s">
        <v>167</v>
      </c>
    </row>
    <row r="217" s="14" customFormat="1">
      <c r="A217" s="14"/>
      <c r="B217" s="247"/>
      <c r="C217" s="248"/>
      <c r="D217" s="232" t="s">
        <v>181</v>
      </c>
      <c r="E217" s="249" t="s">
        <v>40</v>
      </c>
      <c r="F217" s="250" t="s">
        <v>240</v>
      </c>
      <c r="G217" s="248"/>
      <c r="H217" s="251">
        <v>-2.093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181</v>
      </c>
      <c r="AU217" s="257" t="s">
        <v>87</v>
      </c>
      <c r="AV217" s="14" t="s">
        <v>87</v>
      </c>
      <c r="AW217" s="14" t="s">
        <v>38</v>
      </c>
      <c r="AX217" s="14" t="s">
        <v>77</v>
      </c>
      <c r="AY217" s="257" t="s">
        <v>167</v>
      </c>
    </row>
    <row r="218" s="14" customFormat="1">
      <c r="A218" s="14"/>
      <c r="B218" s="247"/>
      <c r="C218" s="248"/>
      <c r="D218" s="232" t="s">
        <v>181</v>
      </c>
      <c r="E218" s="249" t="s">
        <v>40</v>
      </c>
      <c r="F218" s="250" t="s">
        <v>241</v>
      </c>
      <c r="G218" s="248"/>
      <c r="H218" s="251">
        <v>1.74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181</v>
      </c>
      <c r="AU218" s="257" t="s">
        <v>87</v>
      </c>
      <c r="AV218" s="14" t="s">
        <v>87</v>
      </c>
      <c r="AW218" s="14" t="s">
        <v>38</v>
      </c>
      <c r="AX218" s="14" t="s">
        <v>77</v>
      </c>
      <c r="AY218" s="257" t="s">
        <v>167</v>
      </c>
    </row>
    <row r="219" s="13" customFormat="1">
      <c r="A219" s="13"/>
      <c r="B219" s="237"/>
      <c r="C219" s="238"/>
      <c r="D219" s="232" t="s">
        <v>181</v>
      </c>
      <c r="E219" s="239" t="s">
        <v>40</v>
      </c>
      <c r="F219" s="240" t="s">
        <v>210</v>
      </c>
      <c r="G219" s="238"/>
      <c r="H219" s="239" t="s">
        <v>40</v>
      </c>
      <c r="I219" s="241"/>
      <c r="J219" s="238"/>
      <c r="K219" s="238"/>
      <c r="L219" s="242"/>
      <c r="M219" s="243"/>
      <c r="N219" s="244"/>
      <c r="O219" s="244"/>
      <c r="P219" s="244"/>
      <c r="Q219" s="244"/>
      <c r="R219" s="244"/>
      <c r="S219" s="244"/>
      <c r="T219" s="245"/>
      <c r="U219" s="13"/>
      <c r="V219" s="13"/>
      <c r="W219" s="13"/>
      <c r="X219" s="13"/>
      <c r="Y219" s="13"/>
      <c r="Z219" s="13"/>
      <c r="AA219" s="13"/>
      <c r="AB219" s="13"/>
      <c r="AC219" s="13"/>
      <c r="AD219" s="13"/>
      <c r="AE219" s="13"/>
      <c r="AT219" s="246" t="s">
        <v>181</v>
      </c>
      <c r="AU219" s="246" t="s">
        <v>87</v>
      </c>
      <c r="AV219" s="13" t="s">
        <v>85</v>
      </c>
      <c r="AW219" s="13" t="s">
        <v>38</v>
      </c>
      <c r="AX219" s="13" t="s">
        <v>77</v>
      </c>
      <c r="AY219" s="246" t="s">
        <v>167</v>
      </c>
    </row>
    <row r="220" s="14" customFormat="1">
      <c r="A220" s="14"/>
      <c r="B220" s="247"/>
      <c r="C220" s="248"/>
      <c r="D220" s="232" t="s">
        <v>181</v>
      </c>
      <c r="E220" s="249" t="s">
        <v>40</v>
      </c>
      <c r="F220" s="250" t="s">
        <v>242</v>
      </c>
      <c r="G220" s="248"/>
      <c r="H220" s="251">
        <v>31.27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181</v>
      </c>
      <c r="AU220" s="257" t="s">
        <v>87</v>
      </c>
      <c r="AV220" s="14" t="s">
        <v>87</v>
      </c>
      <c r="AW220" s="14" t="s">
        <v>38</v>
      </c>
      <c r="AX220" s="14" t="s">
        <v>77</v>
      </c>
      <c r="AY220" s="257" t="s">
        <v>167</v>
      </c>
    </row>
    <row r="221" s="14" customFormat="1">
      <c r="A221" s="14"/>
      <c r="B221" s="247"/>
      <c r="C221" s="248"/>
      <c r="D221" s="232" t="s">
        <v>181</v>
      </c>
      <c r="E221" s="249" t="s">
        <v>40</v>
      </c>
      <c r="F221" s="250" t="s">
        <v>239</v>
      </c>
      <c r="G221" s="248"/>
      <c r="H221" s="251">
        <v>-1.5760000000000001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181</v>
      </c>
      <c r="AU221" s="257" t="s">
        <v>87</v>
      </c>
      <c r="AV221" s="14" t="s">
        <v>87</v>
      </c>
      <c r="AW221" s="14" t="s">
        <v>38</v>
      </c>
      <c r="AX221" s="14" t="s">
        <v>77</v>
      </c>
      <c r="AY221" s="257" t="s">
        <v>167</v>
      </c>
    </row>
    <row r="222" s="14" customFormat="1">
      <c r="A222" s="14"/>
      <c r="B222" s="247"/>
      <c r="C222" s="248"/>
      <c r="D222" s="232" t="s">
        <v>181</v>
      </c>
      <c r="E222" s="249" t="s">
        <v>40</v>
      </c>
      <c r="F222" s="250" t="s">
        <v>243</v>
      </c>
      <c r="G222" s="248"/>
      <c r="H222" s="251">
        <v>-2.0249999999999999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181</v>
      </c>
      <c r="AU222" s="257" t="s">
        <v>87</v>
      </c>
      <c r="AV222" s="14" t="s">
        <v>87</v>
      </c>
      <c r="AW222" s="14" t="s">
        <v>38</v>
      </c>
      <c r="AX222" s="14" t="s">
        <v>77</v>
      </c>
      <c r="AY222" s="257" t="s">
        <v>167</v>
      </c>
    </row>
    <row r="223" s="14" customFormat="1">
      <c r="A223" s="14"/>
      <c r="B223" s="247"/>
      <c r="C223" s="248"/>
      <c r="D223" s="232" t="s">
        <v>181</v>
      </c>
      <c r="E223" s="249" t="s">
        <v>40</v>
      </c>
      <c r="F223" s="250" t="s">
        <v>241</v>
      </c>
      <c r="G223" s="248"/>
      <c r="H223" s="251">
        <v>1.74</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181</v>
      </c>
      <c r="AU223" s="257" t="s">
        <v>87</v>
      </c>
      <c r="AV223" s="14" t="s">
        <v>87</v>
      </c>
      <c r="AW223" s="14" t="s">
        <v>38</v>
      </c>
      <c r="AX223" s="14" t="s">
        <v>77</v>
      </c>
      <c r="AY223" s="257" t="s">
        <v>167</v>
      </c>
    </row>
    <row r="224" s="15" customFormat="1">
      <c r="A224" s="15"/>
      <c r="B224" s="258"/>
      <c r="C224" s="259"/>
      <c r="D224" s="232" t="s">
        <v>181</v>
      </c>
      <c r="E224" s="260" t="s">
        <v>40</v>
      </c>
      <c r="F224" s="261" t="s">
        <v>184</v>
      </c>
      <c r="G224" s="259"/>
      <c r="H224" s="262">
        <v>98.213999999999999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181</v>
      </c>
      <c r="AU224" s="268" t="s">
        <v>87</v>
      </c>
      <c r="AV224" s="15" t="s">
        <v>175</v>
      </c>
      <c r="AW224" s="15" t="s">
        <v>38</v>
      </c>
      <c r="AX224" s="15" t="s">
        <v>85</v>
      </c>
      <c r="AY224" s="268" t="s">
        <v>167</v>
      </c>
    </row>
    <row r="225" s="2" customFormat="1" ht="16.5" customHeight="1">
      <c r="A225" s="39"/>
      <c r="B225" s="40"/>
      <c r="C225" s="219" t="s">
        <v>254</v>
      </c>
      <c r="D225" s="219" t="s">
        <v>170</v>
      </c>
      <c r="E225" s="220" t="s">
        <v>255</v>
      </c>
      <c r="F225" s="221" t="s">
        <v>256</v>
      </c>
      <c r="G225" s="222" t="s">
        <v>173</v>
      </c>
      <c r="H225" s="223">
        <v>3.48</v>
      </c>
      <c r="I225" s="224"/>
      <c r="J225" s="225">
        <f>ROUND(I225*H225,2)</f>
        <v>0</v>
      </c>
      <c r="K225" s="221" t="s">
        <v>174</v>
      </c>
      <c r="L225" s="45"/>
      <c r="M225" s="226" t="s">
        <v>40</v>
      </c>
      <c r="N225" s="227" t="s">
        <v>48</v>
      </c>
      <c r="O225" s="85"/>
      <c r="P225" s="228">
        <f>O225*H225</f>
        <v>0</v>
      </c>
      <c r="Q225" s="228">
        <v>0.032730000000000002</v>
      </c>
      <c r="R225" s="228">
        <f>Q225*H225</f>
        <v>0.11390040000000001</v>
      </c>
      <c r="S225" s="228">
        <v>0</v>
      </c>
      <c r="T225" s="229">
        <f>S225*H225</f>
        <v>0</v>
      </c>
      <c r="U225" s="39"/>
      <c r="V225" s="39"/>
      <c r="W225" s="39"/>
      <c r="X225" s="39"/>
      <c r="Y225" s="39"/>
      <c r="Z225" s="39"/>
      <c r="AA225" s="39"/>
      <c r="AB225" s="39"/>
      <c r="AC225" s="39"/>
      <c r="AD225" s="39"/>
      <c r="AE225" s="39"/>
      <c r="AR225" s="230" t="s">
        <v>175</v>
      </c>
      <c r="AT225" s="230" t="s">
        <v>170</v>
      </c>
      <c r="AU225" s="230" t="s">
        <v>87</v>
      </c>
      <c r="AY225" s="18" t="s">
        <v>167</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175</v>
      </c>
      <c r="BM225" s="230" t="s">
        <v>257</v>
      </c>
    </row>
    <row r="226" s="2" customFormat="1">
      <c r="A226" s="39"/>
      <c r="B226" s="40"/>
      <c r="C226" s="41"/>
      <c r="D226" s="232" t="s">
        <v>177</v>
      </c>
      <c r="E226" s="41"/>
      <c r="F226" s="233"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177</v>
      </c>
      <c r="AU226" s="18" t="s">
        <v>87</v>
      </c>
    </row>
    <row r="227" s="2" customFormat="1">
      <c r="A227" s="39"/>
      <c r="B227" s="40"/>
      <c r="C227" s="41"/>
      <c r="D227" s="232" t="s">
        <v>179</v>
      </c>
      <c r="E227" s="41"/>
      <c r="F227" s="236" t="s">
        <v>259</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179</v>
      </c>
      <c r="AU227" s="18" t="s">
        <v>87</v>
      </c>
    </row>
    <row r="228" s="14" customFormat="1">
      <c r="A228" s="14"/>
      <c r="B228" s="247"/>
      <c r="C228" s="248"/>
      <c r="D228" s="232" t="s">
        <v>181</v>
      </c>
      <c r="E228" s="249" t="s">
        <v>40</v>
      </c>
      <c r="F228" s="250" t="s">
        <v>260</v>
      </c>
      <c r="G228" s="248"/>
      <c r="H228" s="251">
        <v>3.48</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181</v>
      </c>
      <c r="AU228" s="257" t="s">
        <v>87</v>
      </c>
      <c r="AV228" s="14" t="s">
        <v>87</v>
      </c>
      <c r="AW228" s="14" t="s">
        <v>38</v>
      </c>
      <c r="AX228" s="14" t="s">
        <v>77</v>
      </c>
      <c r="AY228" s="257" t="s">
        <v>167</v>
      </c>
    </row>
    <row r="229" s="15" customFormat="1">
      <c r="A229" s="15"/>
      <c r="B229" s="258"/>
      <c r="C229" s="259"/>
      <c r="D229" s="232" t="s">
        <v>181</v>
      </c>
      <c r="E229" s="260" t="s">
        <v>40</v>
      </c>
      <c r="F229" s="261" t="s">
        <v>184</v>
      </c>
      <c r="G229" s="259"/>
      <c r="H229" s="262">
        <v>3.48</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181</v>
      </c>
      <c r="AU229" s="268" t="s">
        <v>87</v>
      </c>
      <c r="AV229" s="15" t="s">
        <v>175</v>
      </c>
      <c r="AW229" s="15" t="s">
        <v>38</v>
      </c>
      <c r="AX229" s="15" t="s">
        <v>85</v>
      </c>
      <c r="AY229" s="268" t="s">
        <v>167</v>
      </c>
    </row>
    <row r="230" s="2" customFormat="1" ht="24" customHeight="1">
      <c r="A230" s="39"/>
      <c r="B230" s="40"/>
      <c r="C230" s="219" t="s">
        <v>261</v>
      </c>
      <c r="D230" s="219" t="s">
        <v>170</v>
      </c>
      <c r="E230" s="220" t="s">
        <v>262</v>
      </c>
      <c r="F230" s="221" t="s">
        <v>263</v>
      </c>
      <c r="G230" s="222" t="s">
        <v>173</v>
      </c>
      <c r="H230" s="223">
        <v>4.0499999999999998</v>
      </c>
      <c r="I230" s="224"/>
      <c r="J230" s="225">
        <f>ROUND(I230*H230,2)</f>
        <v>0</v>
      </c>
      <c r="K230" s="221" t="s">
        <v>174</v>
      </c>
      <c r="L230" s="45"/>
      <c r="M230" s="226" t="s">
        <v>40</v>
      </c>
      <c r="N230" s="227" t="s">
        <v>48</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175</v>
      </c>
      <c r="AT230" s="230" t="s">
        <v>170</v>
      </c>
      <c r="AU230" s="230" t="s">
        <v>87</v>
      </c>
      <c r="AY230" s="18" t="s">
        <v>167</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175</v>
      </c>
      <c r="BM230" s="230" t="s">
        <v>264</v>
      </c>
    </row>
    <row r="231" s="2" customFormat="1">
      <c r="A231" s="39"/>
      <c r="B231" s="40"/>
      <c r="C231" s="41"/>
      <c r="D231" s="232" t="s">
        <v>177</v>
      </c>
      <c r="E231" s="41"/>
      <c r="F231" s="233"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177</v>
      </c>
      <c r="AU231" s="18" t="s">
        <v>87</v>
      </c>
    </row>
    <row r="232" s="2" customFormat="1">
      <c r="A232" s="39"/>
      <c r="B232" s="40"/>
      <c r="C232" s="41"/>
      <c r="D232" s="232" t="s">
        <v>179</v>
      </c>
      <c r="E232" s="41"/>
      <c r="F232" s="236" t="s">
        <v>266</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179</v>
      </c>
      <c r="AU232" s="18" t="s">
        <v>87</v>
      </c>
    </row>
    <row r="233" s="13" customFormat="1">
      <c r="A233" s="13"/>
      <c r="B233" s="237"/>
      <c r="C233" s="238"/>
      <c r="D233" s="232" t="s">
        <v>181</v>
      </c>
      <c r="E233" s="239" t="s">
        <v>40</v>
      </c>
      <c r="F233" s="240" t="s">
        <v>267</v>
      </c>
      <c r="G233" s="238"/>
      <c r="H233" s="239" t="s">
        <v>40</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181</v>
      </c>
      <c r="AU233" s="246" t="s">
        <v>87</v>
      </c>
      <c r="AV233" s="13" t="s">
        <v>85</v>
      </c>
      <c r="AW233" s="13" t="s">
        <v>38</v>
      </c>
      <c r="AX233" s="13" t="s">
        <v>77</v>
      </c>
      <c r="AY233" s="246" t="s">
        <v>167</v>
      </c>
    </row>
    <row r="234" s="14" customFormat="1">
      <c r="A234" s="14"/>
      <c r="B234" s="247"/>
      <c r="C234" s="248"/>
      <c r="D234" s="232" t="s">
        <v>181</v>
      </c>
      <c r="E234" s="249" t="s">
        <v>40</v>
      </c>
      <c r="F234" s="250" t="s">
        <v>268</v>
      </c>
      <c r="G234" s="248"/>
      <c r="H234" s="251">
        <v>4.0499999999999998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181</v>
      </c>
      <c r="AU234" s="257" t="s">
        <v>87</v>
      </c>
      <c r="AV234" s="14" t="s">
        <v>87</v>
      </c>
      <c r="AW234" s="14" t="s">
        <v>38</v>
      </c>
      <c r="AX234" s="14" t="s">
        <v>77</v>
      </c>
      <c r="AY234" s="257" t="s">
        <v>167</v>
      </c>
    </row>
    <row r="235" s="15" customFormat="1">
      <c r="A235" s="15"/>
      <c r="B235" s="258"/>
      <c r="C235" s="259"/>
      <c r="D235" s="232" t="s">
        <v>181</v>
      </c>
      <c r="E235" s="260" t="s">
        <v>40</v>
      </c>
      <c r="F235" s="261" t="s">
        <v>184</v>
      </c>
      <c r="G235" s="259"/>
      <c r="H235" s="262">
        <v>4.0499999999999998</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181</v>
      </c>
      <c r="AU235" s="268" t="s">
        <v>87</v>
      </c>
      <c r="AV235" s="15" t="s">
        <v>175</v>
      </c>
      <c r="AW235" s="15" t="s">
        <v>38</v>
      </c>
      <c r="AX235" s="15" t="s">
        <v>85</v>
      </c>
      <c r="AY235" s="268" t="s">
        <v>167</v>
      </c>
    </row>
    <row r="236" s="2" customFormat="1" ht="24" customHeight="1">
      <c r="A236" s="39"/>
      <c r="B236" s="40"/>
      <c r="C236" s="219" t="s">
        <v>269</v>
      </c>
      <c r="D236" s="219" t="s">
        <v>170</v>
      </c>
      <c r="E236" s="220" t="s">
        <v>270</v>
      </c>
      <c r="F236" s="221" t="s">
        <v>271</v>
      </c>
      <c r="G236" s="222" t="s">
        <v>187</v>
      </c>
      <c r="H236" s="223">
        <v>46.219999999999999</v>
      </c>
      <c r="I236" s="224"/>
      <c r="J236" s="225">
        <f>ROUND(I236*H236,2)</f>
        <v>0</v>
      </c>
      <c r="K236" s="221" t="s">
        <v>174</v>
      </c>
      <c r="L236" s="45"/>
      <c r="M236" s="226" t="s">
        <v>40</v>
      </c>
      <c r="N236" s="227" t="s">
        <v>48</v>
      </c>
      <c r="O236" s="85"/>
      <c r="P236" s="228">
        <f>O236*H236</f>
        <v>0</v>
      </c>
      <c r="Q236" s="228">
        <v>0.0015</v>
      </c>
      <c r="R236" s="228">
        <f>Q236*H236</f>
        <v>0.069330000000000003</v>
      </c>
      <c r="S236" s="228">
        <v>0</v>
      </c>
      <c r="T236" s="229">
        <f>S236*H236</f>
        <v>0</v>
      </c>
      <c r="U236" s="39"/>
      <c r="V236" s="39"/>
      <c r="W236" s="39"/>
      <c r="X236" s="39"/>
      <c r="Y236" s="39"/>
      <c r="Z236" s="39"/>
      <c r="AA236" s="39"/>
      <c r="AB236" s="39"/>
      <c r="AC236" s="39"/>
      <c r="AD236" s="39"/>
      <c r="AE236" s="39"/>
      <c r="AR236" s="230" t="s">
        <v>175</v>
      </c>
      <c r="AT236" s="230" t="s">
        <v>170</v>
      </c>
      <c r="AU236" s="230" t="s">
        <v>87</v>
      </c>
      <c r="AY236" s="18" t="s">
        <v>167</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175</v>
      </c>
      <c r="BM236" s="230" t="s">
        <v>272</v>
      </c>
    </row>
    <row r="237" s="2" customFormat="1">
      <c r="A237" s="39"/>
      <c r="B237" s="40"/>
      <c r="C237" s="41"/>
      <c r="D237" s="232" t="s">
        <v>177</v>
      </c>
      <c r="E237" s="41"/>
      <c r="F237" s="233"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177</v>
      </c>
      <c r="AU237" s="18" t="s">
        <v>87</v>
      </c>
    </row>
    <row r="238" s="2" customFormat="1">
      <c r="A238" s="39"/>
      <c r="B238" s="40"/>
      <c r="C238" s="41"/>
      <c r="D238" s="232" t="s">
        <v>179</v>
      </c>
      <c r="E238" s="41"/>
      <c r="F238" s="236" t="s">
        <v>274</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179</v>
      </c>
      <c r="AU238" s="18" t="s">
        <v>87</v>
      </c>
    </row>
    <row r="239" s="14" customFormat="1">
      <c r="A239" s="14"/>
      <c r="B239" s="247"/>
      <c r="C239" s="248"/>
      <c r="D239" s="232" t="s">
        <v>181</v>
      </c>
      <c r="E239" s="249" t="s">
        <v>40</v>
      </c>
      <c r="F239" s="250" t="s">
        <v>275</v>
      </c>
      <c r="G239" s="248"/>
      <c r="H239" s="251">
        <v>28.440000000000001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181</v>
      </c>
      <c r="AU239" s="257" t="s">
        <v>87</v>
      </c>
      <c r="AV239" s="14" t="s">
        <v>87</v>
      </c>
      <c r="AW239" s="14" t="s">
        <v>38</v>
      </c>
      <c r="AX239" s="14" t="s">
        <v>77</v>
      </c>
      <c r="AY239" s="257" t="s">
        <v>167</v>
      </c>
    </row>
    <row r="240" s="14" customFormat="1">
      <c r="A240" s="14"/>
      <c r="B240" s="247"/>
      <c r="C240" s="248"/>
      <c r="D240" s="232" t="s">
        <v>181</v>
      </c>
      <c r="E240" s="249" t="s">
        <v>40</v>
      </c>
      <c r="F240" s="250" t="s">
        <v>276</v>
      </c>
      <c r="G240" s="248"/>
      <c r="H240" s="251">
        <v>9.0800000000000001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181</v>
      </c>
      <c r="AU240" s="257" t="s">
        <v>87</v>
      </c>
      <c r="AV240" s="14" t="s">
        <v>87</v>
      </c>
      <c r="AW240" s="14" t="s">
        <v>38</v>
      </c>
      <c r="AX240" s="14" t="s">
        <v>77</v>
      </c>
      <c r="AY240" s="257" t="s">
        <v>167</v>
      </c>
    </row>
    <row r="241" s="14" customFormat="1">
      <c r="A241" s="14"/>
      <c r="B241" s="247"/>
      <c r="C241" s="248"/>
      <c r="D241" s="232" t="s">
        <v>181</v>
      </c>
      <c r="E241" s="249" t="s">
        <v>40</v>
      </c>
      <c r="F241" s="250" t="s">
        <v>277</v>
      </c>
      <c r="G241" s="248"/>
      <c r="H241" s="251">
        <v>8.6999999999999993</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181</v>
      </c>
      <c r="AU241" s="257" t="s">
        <v>87</v>
      </c>
      <c r="AV241" s="14" t="s">
        <v>87</v>
      </c>
      <c r="AW241" s="14" t="s">
        <v>38</v>
      </c>
      <c r="AX241" s="14" t="s">
        <v>77</v>
      </c>
      <c r="AY241" s="257" t="s">
        <v>167</v>
      </c>
    </row>
    <row r="242" s="15" customFormat="1">
      <c r="A242" s="15"/>
      <c r="B242" s="258"/>
      <c r="C242" s="259"/>
      <c r="D242" s="232" t="s">
        <v>181</v>
      </c>
      <c r="E242" s="260" t="s">
        <v>40</v>
      </c>
      <c r="F242" s="261" t="s">
        <v>184</v>
      </c>
      <c r="G242" s="259"/>
      <c r="H242" s="262">
        <v>46.219999999999999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181</v>
      </c>
      <c r="AU242" s="268" t="s">
        <v>87</v>
      </c>
      <c r="AV242" s="15" t="s">
        <v>175</v>
      </c>
      <c r="AW242" s="15" t="s">
        <v>38</v>
      </c>
      <c r="AX242" s="15" t="s">
        <v>85</v>
      </c>
      <c r="AY242" s="268" t="s">
        <v>167</v>
      </c>
    </row>
    <row r="243" s="2" customFormat="1" ht="16.5" customHeight="1">
      <c r="A243" s="39"/>
      <c r="B243" s="40"/>
      <c r="C243" s="219" t="s">
        <v>278</v>
      </c>
      <c r="D243" s="219" t="s">
        <v>170</v>
      </c>
      <c r="E243" s="220" t="s">
        <v>279</v>
      </c>
      <c r="F243" s="221" t="s">
        <v>280</v>
      </c>
      <c r="G243" s="222" t="s">
        <v>173</v>
      </c>
      <c r="H243" s="223">
        <v>29.550000000000001</v>
      </c>
      <c r="I243" s="224"/>
      <c r="J243" s="225">
        <f>ROUND(I243*H243,2)</f>
        <v>0</v>
      </c>
      <c r="K243" s="221" t="s">
        <v>174</v>
      </c>
      <c r="L243" s="45"/>
      <c r="M243" s="226" t="s">
        <v>40</v>
      </c>
      <c r="N243" s="227" t="s">
        <v>48</v>
      </c>
      <c r="O243" s="85"/>
      <c r="P243" s="228">
        <f>O243*H243</f>
        <v>0</v>
      </c>
      <c r="Q243" s="228">
        <v>0.099000000000000005</v>
      </c>
      <c r="R243" s="228">
        <f>Q243*H243</f>
        <v>2.9254500000000001</v>
      </c>
      <c r="S243" s="228">
        <v>0</v>
      </c>
      <c r="T243" s="229">
        <f>S243*H243</f>
        <v>0</v>
      </c>
      <c r="U243" s="39"/>
      <c r="V243" s="39"/>
      <c r="W243" s="39"/>
      <c r="X243" s="39"/>
      <c r="Y243" s="39"/>
      <c r="Z243" s="39"/>
      <c r="AA243" s="39"/>
      <c r="AB243" s="39"/>
      <c r="AC243" s="39"/>
      <c r="AD243" s="39"/>
      <c r="AE243" s="39"/>
      <c r="AR243" s="230" t="s">
        <v>175</v>
      </c>
      <c r="AT243" s="230" t="s">
        <v>170</v>
      </c>
      <c r="AU243" s="230" t="s">
        <v>87</v>
      </c>
      <c r="AY243" s="18" t="s">
        <v>167</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175</v>
      </c>
      <c r="BM243" s="230" t="s">
        <v>281</v>
      </c>
    </row>
    <row r="244" s="2" customFormat="1">
      <c r="A244" s="39"/>
      <c r="B244" s="40"/>
      <c r="C244" s="41"/>
      <c r="D244" s="232" t="s">
        <v>177</v>
      </c>
      <c r="E244" s="41"/>
      <c r="F244" s="233" t="s">
        <v>282</v>
      </c>
      <c r="G244" s="41"/>
      <c r="H244" s="41"/>
      <c r="I244" s="137"/>
      <c r="J244" s="41"/>
      <c r="K244" s="41"/>
      <c r="L244" s="45"/>
      <c r="M244" s="234"/>
      <c r="N244" s="235"/>
      <c r="O244" s="85"/>
      <c r="P244" s="85"/>
      <c r="Q244" s="85"/>
      <c r="R244" s="85"/>
      <c r="S244" s="85"/>
      <c r="T244" s="86"/>
      <c r="U244" s="39"/>
      <c r="V244" s="39"/>
      <c r="W244" s="39"/>
      <c r="X244" s="39"/>
      <c r="Y244" s="39"/>
      <c r="Z244" s="39"/>
      <c r="AA244" s="39"/>
      <c r="AB244" s="39"/>
      <c r="AC244" s="39"/>
      <c r="AD244" s="39"/>
      <c r="AE244" s="39"/>
      <c r="AT244" s="18" t="s">
        <v>177</v>
      </c>
      <c r="AU244" s="18" t="s">
        <v>87</v>
      </c>
    </row>
    <row r="245" s="13" customFormat="1">
      <c r="A245" s="13"/>
      <c r="B245" s="237"/>
      <c r="C245" s="238"/>
      <c r="D245" s="232" t="s">
        <v>181</v>
      </c>
      <c r="E245" s="239" t="s">
        <v>40</v>
      </c>
      <c r="F245" s="240" t="s">
        <v>203</v>
      </c>
      <c r="G245" s="238"/>
      <c r="H245" s="239" t="s">
        <v>40</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181</v>
      </c>
      <c r="AU245" s="246" t="s">
        <v>87</v>
      </c>
      <c r="AV245" s="13" t="s">
        <v>85</v>
      </c>
      <c r="AW245" s="13" t="s">
        <v>38</v>
      </c>
      <c r="AX245" s="13" t="s">
        <v>77</v>
      </c>
      <c r="AY245" s="246" t="s">
        <v>167</v>
      </c>
    </row>
    <row r="246" s="14" customFormat="1">
      <c r="A246" s="14"/>
      <c r="B246" s="247"/>
      <c r="C246" s="248"/>
      <c r="D246" s="232" t="s">
        <v>181</v>
      </c>
      <c r="E246" s="249" t="s">
        <v>40</v>
      </c>
      <c r="F246" s="250" t="s">
        <v>283</v>
      </c>
      <c r="G246" s="248"/>
      <c r="H246" s="251">
        <v>2.96</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181</v>
      </c>
      <c r="AU246" s="257" t="s">
        <v>87</v>
      </c>
      <c r="AV246" s="14" t="s">
        <v>87</v>
      </c>
      <c r="AW246" s="14" t="s">
        <v>38</v>
      </c>
      <c r="AX246" s="14" t="s">
        <v>77</v>
      </c>
      <c r="AY246" s="257" t="s">
        <v>167</v>
      </c>
    </row>
    <row r="247" s="13" customFormat="1">
      <c r="A247" s="13"/>
      <c r="B247" s="237"/>
      <c r="C247" s="238"/>
      <c r="D247" s="232" t="s">
        <v>181</v>
      </c>
      <c r="E247" s="239" t="s">
        <v>40</v>
      </c>
      <c r="F247" s="240" t="s">
        <v>206</v>
      </c>
      <c r="G247" s="238"/>
      <c r="H247" s="239" t="s">
        <v>40</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181</v>
      </c>
      <c r="AU247" s="246" t="s">
        <v>87</v>
      </c>
      <c r="AV247" s="13" t="s">
        <v>85</v>
      </c>
      <c r="AW247" s="13" t="s">
        <v>38</v>
      </c>
      <c r="AX247" s="13" t="s">
        <v>77</v>
      </c>
      <c r="AY247" s="246" t="s">
        <v>167</v>
      </c>
    </row>
    <row r="248" s="14" customFormat="1">
      <c r="A248" s="14"/>
      <c r="B248" s="247"/>
      <c r="C248" s="248"/>
      <c r="D248" s="232" t="s">
        <v>181</v>
      </c>
      <c r="E248" s="249" t="s">
        <v>40</v>
      </c>
      <c r="F248" s="250" t="s">
        <v>284</v>
      </c>
      <c r="G248" s="248"/>
      <c r="H248" s="251">
        <v>2.2599999999999998</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181</v>
      </c>
      <c r="AU248" s="257" t="s">
        <v>87</v>
      </c>
      <c r="AV248" s="14" t="s">
        <v>87</v>
      </c>
      <c r="AW248" s="14" t="s">
        <v>38</v>
      </c>
      <c r="AX248" s="14" t="s">
        <v>77</v>
      </c>
      <c r="AY248" s="257" t="s">
        <v>167</v>
      </c>
    </row>
    <row r="249" s="13" customFormat="1">
      <c r="A249" s="13"/>
      <c r="B249" s="237"/>
      <c r="C249" s="238"/>
      <c r="D249" s="232" t="s">
        <v>181</v>
      </c>
      <c r="E249" s="239" t="s">
        <v>40</v>
      </c>
      <c r="F249" s="240" t="s">
        <v>208</v>
      </c>
      <c r="G249" s="238"/>
      <c r="H249" s="239" t="s">
        <v>40</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181</v>
      </c>
      <c r="AU249" s="246" t="s">
        <v>87</v>
      </c>
      <c r="AV249" s="13" t="s">
        <v>85</v>
      </c>
      <c r="AW249" s="13" t="s">
        <v>38</v>
      </c>
      <c r="AX249" s="13" t="s">
        <v>77</v>
      </c>
      <c r="AY249" s="246" t="s">
        <v>167</v>
      </c>
    </row>
    <row r="250" s="14" customFormat="1">
      <c r="A250" s="14"/>
      <c r="B250" s="247"/>
      <c r="C250" s="248"/>
      <c r="D250" s="232" t="s">
        <v>181</v>
      </c>
      <c r="E250" s="249" t="s">
        <v>40</v>
      </c>
      <c r="F250" s="250" t="s">
        <v>285</v>
      </c>
      <c r="G250" s="248"/>
      <c r="H250" s="251">
        <v>15.75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181</v>
      </c>
      <c r="AU250" s="257" t="s">
        <v>87</v>
      </c>
      <c r="AV250" s="14" t="s">
        <v>87</v>
      </c>
      <c r="AW250" s="14" t="s">
        <v>38</v>
      </c>
      <c r="AX250" s="14" t="s">
        <v>77</v>
      </c>
      <c r="AY250" s="257" t="s">
        <v>167</v>
      </c>
    </row>
    <row r="251" s="13" customFormat="1">
      <c r="A251" s="13"/>
      <c r="B251" s="237"/>
      <c r="C251" s="238"/>
      <c r="D251" s="232" t="s">
        <v>181</v>
      </c>
      <c r="E251" s="239" t="s">
        <v>40</v>
      </c>
      <c r="F251" s="240" t="s">
        <v>286</v>
      </c>
      <c r="G251" s="238"/>
      <c r="H251" s="239" t="s">
        <v>40</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181</v>
      </c>
      <c r="AU251" s="246" t="s">
        <v>87</v>
      </c>
      <c r="AV251" s="13" t="s">
        <v>85</v>
      </c>
      <c r="AW251" s="13" t="s">
        <v>38</v>
      </c>
      <c r="AX251" s="13" t="s">
        <v>77</v>
      </c>
      <c r="AY251" s="246" t="s">
        <v>167</v>
      </c>
    </row>
    <row r="252" s="14" customFormat="1">
      <c r="A252" s="14"/>
      <c r="B252" s="247"/>
      <c r="C252" s="248"/>
      <c r="D252" s="232" t="s">
        <v>181</v>
      </c>
      <c r="E252" s="249" t="s">
        <v>40</v>
      </c>
      <c r="F252" s="250" t="s">
        <v>287</v>
      </c>
      <c r="G252" s="248"/>
      <c r="H252" s="251">
        <v>8.5800000000000001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181</v>
      </c>
      <c r="AU252" s="257" t="s">
        <v>87</v>
      </c>
      <c r="AV252" s="14" t="s">
        <v>87</v>
      </c>
      <c r="AW252" s="14" t="s">
        <v>38</v>
      </c>
      <c r="AX252" s="14" t="s">
        <v>77</v>
      </c>
      <c r="AY252" s="257" t="s">
        <v>167</v>
      </c>
    </row>
    <row r="253" s="15" customFormat="1">
      <c r="A253" s="15"/>
      <c r="B253" s="258"/>
      <c r="C253" s="259"/>
      <c r="D253" s="232" t="s">
        <v>181</v>
      </c>
      <c r="E253" s="260" t="s">
        <v>40</v>
      </c>
      <c r="F253" s="261" t="s">
        <v>184</v>
      </c>
      <c r="G253" s="259"/>
      <c r="H253" s="262">
        <v>29.550000000000001</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181</v>
      </c>
      <c r="AU253" s="268" t="s">
        <v>87</v>
      </c>
      <c r="AV253" s="15" t="s">
        <v>175</v>
      </c>
      <c r="AW253" s="15" t="s">
        <v>38</v>
      </c>
      <c r="AX253" s="15" t="s">
        <v>85</v>
      </c>
      <c r="AY253" s="268" t="s">
        <v>167</v>
      </c>
    </row>
    <row r="254" s="2" customFormat="1" ht="16.5" customHeight="1">
      <c r="A254" s="39"/>
      <c r="B254" s="40"/>
      <c r="C254" s="219" t="s">
        <v>288</v>
      </c>
      <c r="D254" s="219" t="s">
        <v>170</v>
      </c>
      <c r="E254" s="220" t="s">
        <v>289</v>
      </c>
      <c r="F254" s="221" t="s">
        <v>290</v>
      </c>
      <c r="G254" s="222" t="s">
        <v>291</v>
      </c>
      <c r="H254" s="223">
        <v>3</v>
      </c>
      <c r="I254" s="224"/>
      <c r="J254" s="225">
        <f>ROUND(I254*H254,2)</f>
        <v>0</v>
      </c>
      <c r="K254" s="221" t="s">
        <v>174</v>
      </c>
      <c r="L254" s="45"/>
      <c r="M254" s="226" t="s">
        <v>40</v>
      </c>
      <c r="N254" s="227" t="s">
        <v>48</v>
      </c>
      <c r="O254" s="85"/>
      <c r="P254" s="228">
        <f>O254*H254</f>
        <v>0</v>
      </c>
      <c r="Q254" s="228">
        <v>0.04684</v>
      </c>
      <c r="R254" s="228">
        <f>Q254*H254</f>
        <v>0.14052000000000001</v>
      </c>
      <c r="S254" s="228">
        <v>0</v>
      </c>
      <c r="T254" s="229">
        <f>S254*H254</f>
        <v>0</v>
      </c>
      <c r="U254" s="39"/>
      <c r="V254" s="39"/>
      <c r="W254" s="39"/>
      <c r="X254" s="39"/>
      <c r="Y254" s="39"/>
      <c r="Z254" s="39"/>
      <c r="AA254" s="39"/>
      <c r="AB254" s="39"/>
      <c r="AC254" s="39"/>
      <c r="AD254" s="39"/>
      <c r="AE254" s="39"/>
      <c r="AR254" s="230" t="s">
        <v>175</v>
      </c>
      <c r="AT254" s="230" t="s">
        <v>170</v>
      </c>
      <c r="AU254" s="230" t="s">
        <v>87</v>
      </c>
      <c r="AY254" s="18" t="s">
        <v>167</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175</v>
      </c>
      <c r="BM254" s="230" t="s">
        <v>292</v>
      </c>
    </row>
    <row r="255" s="2" customFormat="1">
      <c r="A255" s="39"/>
      <c r="B255" s="40"/>
      <c r="C255" s="41"/>
      <c r="D255" s="232" t="s">
        <v>177</v>
      </c>
      <c r="E255" s="41"/>
      <c r="F255" s="233" t="s">
        <v>293</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177</v>
      </c>
      <c r="AU255" s="18" t="s">
        <v>87</v>
      </c>
    </row>
    <row r="256" s="2" customFormat="1">
      <c r="A256" s="39"/>
      <c r="B256" s="40"/>
      <c r="C256" s="41"/>
      <c r="D256" s="232" t="s">
        <v>179</v>
      </c>
      <c r="E256" s="41"/>
      <c r="F256" s="236" t="s">
        <v>294</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179</v>
      </c>
      <c r="AU256" s="18" t="s">
        <v>87</v>
      </c>
    </row>
    <row r="257" s="13" customFormat="1">
      <c r="A257" s="13"/>
      <c r="B257" s="237"/>
      <c r="C257" s="238"/>
      <c r="D257" s="232" t="s">
        <v>181</v>
      </c>
      <c r="E257" s="239" t="s">
        <v>40</v>
      </c>
      <c r="F257" s="240" t="s">
        <v>295</v>
      </c>
      <c r="G257" s="238"/>
      <c r="H257" s="239" t="s">
        <v>40</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181</v>
      </c>
      <c r="AU257" s="246" t="s">
        <v>87</v>
      </c>
      <c r="AV257" s="13" t="s">
        <v>85</v>
      </c>
      <c r="AW257" s="13" t="s">
        <v>38</v>
      </c>
      <c r="AX257" s="13" t="s">
        <v>77</v>
      </c>
      <c r="AY257" s="246" t="s">
        <v>167</v>
      </c>
    </row>
    <row r="258" s="14" customFormat="1">
      <c r="A258" s="14"/>
      <c r="B258" s="247"/>
      <c r="C258" s="248"/>
      <c r="D258" s="232" t="s">
        <v>181</v>
      </c>
      <c r="E258" s="249" t="s">
        <v>40</v>
      </c>
      <c r="F258" s="250" t="s">
        <v>87</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181</v>
      </c>
      <c r="AU258" s="257" t="s">
        <v>87</v>
      </c>
      <c r="AV258" s="14" t="s">
        <v>87</v>
      </c>
      <c r="AW258" s="14" t="s">
        <v>38</v>
      </c>
      <c r="AX258" s="14" t="s">
        <v>77</v>
      </c>
      <c r="AY258" s="257" t="s">
        <v>167</v>
      </c>
    </row>
    <row r="259" s="13" customFormat="1">
      <c r="A259" s="13"/>
      <c r="B259" s="237"/>
      <c r="C259" s="238"/>
      <c r="D259" s="232" t="s">
        <v>181</v>
      </c>
      <c r="E259" s="239" t="s">
        <v>40</v>
      </c>
      <c r="F259" s="240" t="s">
        <v>296</v>
      </c>
      <c r="G259" s="238"/>
      <c r="H259" s="239" t="s">
        <v>40</v>
      </c>
      <c r="I259" s="241"/>
      <c r="J259" s="238"/>
      <c r="K259" s="238"/>
      <c r="L259" s="242"/>
      <c r="M259" s="243"/>
      <c r="N259" s="244"/>
      <c r="O259" s="244"/>
      <c r="P259" s="244"/>
      <c r="Q259" s="244"/>
      <c r="R259" s="244"/>
      <c r="S259" s="244"/>
      <c r="T259" s="245"/>
      <c r="U259" s="13"/>
      <c r="V259" s="13"/>
      <c r="W259" s="13"/>
      <c r="X259" s="13"/>
      <c r="Y259" s="13"/>
      <c r="Z259" s="13"/>
      <c r="AA259" s="13"/>
      <c r="AB259" s="13"/>
      <c r="AC259" s="13"/>
      <c r="AD259" s="13"/>
      <c r="AE259" s="13"/>
      <c r="AT259" s="246" t="s">
        <v>181</v>
      </c>
      <c r="AU259" s="246" t="s">
        <v>87</v>
      </c>
      <c r="AV259" s="13" t="s">
        <v>85</v>
      </c>
      <c r="AW259" s="13" t="s">
        <v>38</v>
      </c>
      <c r="AX259" s="13" t="s">
        <v>77</v>
      </c>
      <c r="AY259" s="246" t="s">
        <v>167</v>
      </c>
    </row>
    <row r="260" s="14" customFormat="1">
      <c r="A260" s="14"/>
      <c r="B260" s="247"/>
      <c r="C260" s="248"/>
      <c r="D260" s="232" t="s">
        <v>181</v>
      </c>
      <c r="E260" s="249" t="s">
        <v>40</v>
      </c>
      <c r="F260" s="250" t="s">
        <v>85</v>
      </c>
      <c r="G260" s="248"/>
      <c r="H260" s="251">
        <v>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181</v>
      </c>
      <c r="AU260" s="257" t="s">
        <v>87</v>
      </c>
      <c r="AV260" s="14" t="s">
        <v>87</v>
      </c>
      <c r="AW260" s="14" t="s">
        <v>38</v>
      </c>
      <c r="AX260" s="14" t="s">
        <v>77</v>
      </c>
      <c r="AY260" s="257" t="s">
        <v>167</v>
      </c>
    </row>
    <row r="261" s="15" customFormat="1">
      <c r="A261" s="15"/>
      <c r="B261" s="258"/>
      <c r="C261" s="259"/>
      <c r="D261" s="232" t="s">
        <v>181</v>
      </c>
      <c r="E261" s="260" t="s">
        <v>40</v>
      </c>
      <c r="F261" s="261" t="s">
        <v>184</v>
      </c>
      <c r="G261" s="259"/>
      <c r="H261" s="262">
        <v>3</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181</v>
      </c>
      <c r="AU261" s="268" t="s">
        <v>87</v>
      </c>
      <c r="AV261" s="15" t="s">
        <v>175</v>
      </c>
      <c r="AW261" s="15" t="s">
        <v>38</v>
      </c>
      <c r="AX261" s="15" t="s">
        <v>85</v>
      </c>
      <c r="AY261" s="268" t="s">
        <v>167</v>
      </c>
    </row>
    <row r="262" s="2" customFormat="1" ht="16.5" customHeight="1">
      <c r="A262" s="39"/>
      <c r="B262" s="40"/>
      <c r="C262" s="269" t="s">
        <v>8</v>
      </c>
      <c r="D262" s="269" t="s">
        <v>297</v>
      </c>
      <c r="E262" s="270" t="s">
        <v>298</v>
      </c>
      <c r="F262" s="271" t="s">
        <v>299</v>
      </c>
      <c r="G262" s="272" t="s">
        <v>291</v>
      </c>
      <c r="H262" s="273">
        <v>1</v>
      </c>
      <c r="I262" s="274"/>
      <c r="J262" s="275">
        <f>ROUND(I262*H262,2)</f>
        <v>0</v>
      </c>
      <c r="K262" s="271" t="s">
        <v>174</v>
      </c>
      <c r="L262" s="276"/>
      <c r="M262" s="277" t="s">
        <v>40</v>
      </c>
      <c r="N262" s="278" t="s">
        <v>48</v>
      </c>
      <c r="O262" s="85"/>
      <c r="P262" s="228">
        <f>O262*H262</f>
        <v>0</v>
      </c>
      <c r="Q262" s="228">
        <v>0.0089999999999999993</v>
      </c>
      <c r="R262" s="228">
        <f>Q262*H262</f>
        <v>0.0089999999999999993</v>
      </c>
      <c r="S262" s="228">
        <v>0</v>
      </c>
      <c r="T262" s="229">
        <f>S262*H262</f>
        <v>0</v>
      </c>
      <c r="U262" s="39"/>
      <c r="V262" s="39"/>
      <c r="W262" s="39"/>
      <c r="X262" s="39"/>
      <c r="Y262" s="39"/>
      <c r="Z262" s="39"/>
      <c r="AA262" s="39"/>
      <c r="AB262" s="39"/>
      <c r="AC262" s="39"/>
      <c r="AD262" s="39"/>
      <c r="AE262" s="39"/>
      <c r="AR262" s="230" t="s">
        <v>244</v>
      </c>
      <c r="AT262" s="230" t="s">
        <v>297</v>
      </c>
      <c r="AU262" s="230" t="s">
        <v>87</v>
      </c>
      <c r="AY262" s="18" t="s">
        <v>167</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175</v>
      </c>
      <c r="BM262" s="230" t="s">
        <v>300</v>
      </c>
    </row>
    <row r="263" s="2" customFormat="1">
      <c r="A263" s="39"/>
      <c r="B263" s="40"/>
      <c r="C263" s="41"/>
      <c r="D263" s="232" t="s">
        <v>177</v>
      </c>
      <c r="E263" s="41"/>
      <c r="F263" s="233" t="s">
        <v>299</v>
      </c>
      <c r="G263" s="41"/>
      <c r="H263" s="41"/>
      <c r="I263" s="137"/>
      <c r="J263" s="41"/>
      <c r="K263" s="41"/>
      <c r="L263" s="45"/>
      <c r="M263" s="234"/>
      <c r="N263" s="235"/>
      <c r="O263" s="85"/>
      <c r="P263" s="85"/>
      <c r="Q263" s="85"/>
      <c r="R263" s="85"/>
      <c r="S263" s="85"/>
      <c r="T263" s="86"/>
      <c r="U263" s="39"/>
      <c r="V263" s="39"/>
      <c r="W263" s="39"/>
      <c r="X263" s="39"/>
      <c r="Y263" s="39"/>
      <c r="Z263" s="39"/>
      <c r="AA263" s="39"/>
      <c r="AB263" s="39"/>
      <c r="AC263" s="39"/>
      <c r="AD263" s="39"/>
      <c r="AE263" s="39"/>
      <c r="AT263" s="18" t="s">
        <v>177</v>
      </c>
      <c r="AU263" s="18" t="s">
        <v>87</v>
      </c>
    </row>
    <row r="264" s="2" customFormat="1" ht="16.5" customHeight="1">
      <c r="A264" s="39"/>
      <c r="B264" s="40"/>
      <c r="C264" s="269" t="s">
        <v>301</v>
      </c>
      <c r="D264" s="269" t="s">
        <v>297</v>
      </c>
      <c r="E264" s="270" t="s">
        <v>302</v>
      </c>
      <c r="F264" s="271" t="s">
        <v>303</v>
      </c>
      <c r="G264" s="272" t="s">
        <v>291</v>
      </c>
      <c r="H264" s="273">
        <v>2</v>
      </c>
      <c r="I264" s="274"/>
      <c r="J264" s="275">
        <f>ROUND(I264*H264,2)</f>
        <v>0</v>
      </c>
      <c r="K264" s="271" t="s">
        <v>174</v>
      </c>
      <c r="L264" s="276"/>
      <c r="M264" s="277" t="s">
        <v>40</v>
      </c>
      <c r="N264" s="278" t="s">
        <v>48</v>
      </c>
      <c r="O264" s="85"/>
      <c r="P264" s="228">
        <f>O264*H264</f>
        <v>0</v>
      </c>
      <c r="Q264" s="228">
        <v>0.01</v>
      </c>
      <c r="R264" s="228">
        <f>Q264*H264</f>
        <v>0.02</v>
      </c>
      <c r="S264" s="228">
        <v>0</v>
      </c>
      <c r="T264" s="229">
        <f>S264*H264</f>
        <v>0</v>
      </c>
      <c r="U264" s="39"/>
      <c r="V264" s="39"/>
      <c r="W264" s="39"/>
      <c r="X264" s="39"/>
      <c r="Y264" s="39"/>
      <c r="Z264" s="39"/>
      <c r="AA264" s="39"/>
      <c r="AB264" s="39"/>
      <c r="AC264" s="39"/>
      <c r="AD264" s="39"/>
      <c r="AE264" s="39"/>
      <c r="AR264" s="230" t="s">
        <v>244</v>
      </c>
      <c r="AT264" s="230" t="s">
        <v>297</v>
      </c>
      <c r="AU264" s="230" t="s">
        <v>87</v>
      </c>
      <c r="AY264" s="18" t="s">
        <v>167</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175</v>
      </c>
      <c r="BM264" s="230" t="s">
        <v>304</v>
      </c>
    </row>
    <row r="265" s="2" customFormat="1">
      <c r="A265" s="39"/>
      <c r="B265" s="40"/>
      <c r="C265" s="41"/>
      <c r="D265" s="232" t="s">
        <v>177</v>
      </c>
      <c r="E265" s="41"/>
      <c r="F265" s="233" t="s">
        <v>303</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177</v>
      </c>
      <c r="AU265" s="18" t="s">
        <v>87</v>
      </c>
    </row>
    <row r="266" s="2" customFormat="1" ht="16.5" customHeight="1">
      <c r="A266" s="39"/>
      <c r="B266" s="40"/>
      <c r="C266" s="219" t="s">
        <v>305</v>
      </c>
      <c r="D266" s="219" t="s">
        <v>170</v>
      </c>
      <c r="E266" s="220" t="s">
        <v>289</v>
      </c>
      <c r="F266" s="221" t="s">
        <v>290</v>
      </c>
      <c r="G266" s="222" t="s">
        <v>291</v>
      </c>
      <c r="H266" s="223">
        <v>1</v>
      </c>
      <c r="I266" s="224"/>
      <c r="J266" s="225">
        <f>ROUND(I266*H266,2)</f>
        <v>0</v>
      </c>
      <c r="K266" s="221" t="s">
        <v>174</v>
      </c>
      <c r="L266" s="45"/>
      <c r="M266" s="226" t="s">
        <v>40</v>
      </c>
      <c r="N266" s="227" t="s">
        <v>48</v>
      </c>
      <c r="O266" s="85"/>
      <c r="P266" s="228">
        <f>O266*H266</f>
        <v>0</v>
      </c>
      <c r="Q266" s="228">
        <v>0.04684</v>
      </c>
      <c r="R266" s="228">
        <f>Q266*H266</f>
        <v>0.04684</v>
      </c>
      <c r="S266" s="228">
        <v>0</v>
      </c>
      <c r="T266" s="229">
        <f>S266*H266</f>
        <v>0</v>
      </c>
      <c r="U266" s="39"/>
      <c r="V266" s="39"/>
      <c r="W266" s="39"/>
      <c r="X266" s="39"/>
      <c r="Y266" s="39"/>
      <c r="Z266" s="39"/>
      <c r="AA266" s="39"/>
      <c r="AB266" s="39"/>
      <c r="AC266" s="39"/>
      <c r="AD266" s="39"/>
      <c r="AE266" s="39"/>
      <c r="AR266" s="230" t="s">
        <v>175</v>
      </c>
      <c r="AT266" s="230" t="s">
        <v>170</v>
      </c>
      <c r="AU266" s="230" t="s">
        <v>87</v>
      </c>
      <c r="AY266" s="18" t="s">
        <v>167</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175</v>
      </c>
      <c r="BM266" s="230" t="s">
        <v>306</v>
      </c>
    </row>
    <row r="267" s="2" customFormat="1">
      <c r="A267" s="39"/>
      <c r="B267" s="40"/>
      <c r="C267" s="41"/>
      <c r="D267" s="232" t="s">
        <v>177</v>
      </c>
      <c r="E267" s="41"/>
      <c r="F267" s="233" t="s">
        <v>293</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177</v>
      </c>
      <c r="AU267" s="18" t="s">
        <v>87</v>
      </c>
    </row>
    <row r="268" s="2" customFormat="1">
      <c r="A268" s="39"/>
      <c r="B268" s="40"/>
      <c r="C268" s="41"/>
      <c r="D268" s="232" t="s">
        <v>179</v>
      </c>
      <c r="E268" s="41"/>
      <c r="F268" s="236" t="s">
        <v>294</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179</v>
      </c>
      <c r="AU268" s="18" t="s">
        <v>87</v>
      </c>
    </row>
    <row r="269" s="13" customFormat="1">
      <c r="A269" s="13"/>
      <c r="B269" s="237"/>
      <c r="C269" s="238"/>
      <c r="D269" s="232" t="s">
        <v>181</v>
      </c>
      <c r="E269" s="239" t="s">
        <v>40</v>
      </c>
      <c r="F269" s="240" t="s">
        <v>307</v>
      </c>
      <c r="G269" s="238"/>
      <c r="H269" s="239" t="s">
        <v>40</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181</v>
      </c>
      <c r="AU269" s="246" t="s">
        <v>87</v>
      </c>
      <c r="AV269" s="13" t="s">
        <v>85</v>
      </c>
      <c r="AW269" s="13" t="s">
        <v>38</v>
      </c>
      <c r="AX269" s="13" t="s">
        <v>77</v>
      </c>
      <c r="AY269" s="246" t="s">
        <v>167</v>
      </c>
    </row>
    <row r="270" s="14" customFormat="1">
      <c r="A270" s="14"/>
      <c r="B270" s="247"/>
      <c r="C270" s="248"/>
      <c r="D270" s="232" t="s">
        <v>181</v>
      </c>
      <c r="E270" s="249" t="s">
        <v>40</v>
      </c>
      <c r="F270" s="250" t="s">
        <v>85</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181</v>
      </c>
      <c r="AU270" s="257" t="s">
        <v>87</v>
      </c>
      <c r="AV270" s="14" t="s">
        <v>87</v>
      </c>
      <c r="AW270" s="14" t="s">
        <v>38</v>
      </c>
      <c r="AX270" s="14" t="s">
        <v>85</v>
      </c>
      <c r="AY270" s="257" t="s">
        <v>167</v>
      </c>
    </row>
    <row r="271" s="2" customFormat="1" ht="24" customHeight="1">
      <c r="A271" s="39"/>
      <c r="B271" s="40"/>
      <c r="C271" s="269" t="s">
        <v>308</v>
      </c>
      <c r="D271" s="269" t="s">
        <v>297</v>
      </c>
      <c r="E271" s="270" t="s">
        <v>309</v>
      </c>
      <c r="F271" s="271" t="s">
        <v>310</v>
      </c>
      <c r="G271" s="272" t="s">
        <v>291</v>
      </c>
      <c r="H271" s="273">
        <v>1</v>
      </c>
      <c r="I271" s="274"/>
      <c r="J271" s="275">
        <f>ROUND(I271*H271,2)</f>
        <v>0</v>
      </c>
      <c r="K271" s="271" t="s">
        <v>174</v>
      </c>
      <c r="L271" s="276"/>
      <c r="M271" s="277" t="s">
        <v>40</v>
      </c>
      <c r="N271" s="278" t="s">
        <v>48</v>
      </c>
      <c r="O271" s="85"/>
      <c r="P271" s="228">
        <f>O271*H271</f>
        <v>0</v>
      </c>
      <c r="Q271" s="228">
        <v>0.017000000000000001</v>
      </c>
      <c r="R271" s="228">
        <f>Q271*H271</f>
        <v>0.017000000000000001</v>
      </c>
      <c r="S271" s="228">
        <v>0</v>
      </c>
      <c r="T271" s="229">
        <f>S271*H271</f>
        <v>0</v>
      </c>
      <c r="U271" s="39"/>
      <c r="V271" s="39"/>
      <c r="W271" s="39"/>
      <c r="X271" s="39"/>
      <c r="Y271" s="39"/>
      <c r="Z271" s="39"/>
      <c r="AA271" s="39"/>
      <c r="AB271" s="39"/>
      <c r="AC271" s="39"/>
      <c r="AD271" s="39"/>
      <c r="AE271" s="39"/>
      <c r="AR271" s="230" t="s">
        <v>244</v>
      </c>
      <c r="AT271" s="230" t="s">
        <v>297</v>
      </c>
      <c r="AU271" s="230" t="s">
        <v>87</v>
      </c>
      <c r="AY271" s="18" t="s">
        <v>167</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175</v>
      </c>
      <c r="BM271" s="230" t="s">
        <v>311</v>
      </c>
    </row>
    <row r="272" s="2" customFormat="1">
      <c r="A272" s="39"/>
      <c r="B272" s="40"/>
      <c r="C272" s="41"/>
      <c r="D272" s="232" t="s">
        <v>177</v>
      </c>
      <c r="E272" s="41"/>
      <c r="F272" s="233" t="s">
        <v>310</v>
      </c>
      <c r="G272" s="41"/>
      <c r="H272" s="41"/>
      <c r="I272" s="137"/>
      <c r="J272" s="41"/>
      <c r="K272" s="41"/>
      <c r="L272" s="45"/>
      <c r="M272" s="234"/>
      <c r="N272" s="235"/>
      <c r="O272" s="85"/>
      <c r="P272" s="85"/>
      <c r="Q272" s="85"/>
      <c r="R272" s="85"/>
      <c r="S272" s="85"/>
      <c r="T272" s="86"/>
      <c r="U272" s="39"/>
      <c r="V272" s="39"/>
      <c r="W272" s="39"/>
      <c r="X272" s="39"/>
      <c r="Y272" s="39"/>
      <c r="Z272" s="39"/>
      <c r="AA272" s="39"/>
      <c r="AB272" s="39"/>
      <c r="AC272" s="39"/>
      <c r="AD272" s="39"/>
      <c r="AE272" s="39"/>
      <c r="AT272" s="18" t="s">
        <v>177</v>
      </c>
      <c r="AU272" s="18" t="s">
        <v>87</v>
      </c>
    </row>
    <row r="273" s="12" customFormat="1" ht="22.8" customHeight="1">
      <c r="A273" s="12"/>
      <c r="B273" s="203"/>
      <c r="C273" s="204"/>
      <c r="D273" s="205" t="s">
        <v>76</v>
      </c>
      <c r="E273" s="217" t="s">
        <v>249</v>
      </c>
      <c r="F273" s="217" t="s">
        <v>312</v>
      </c>
      <c r="G273" s="204"/>
      <c r="H273" s="204"/>
      <c r="I273" s="207"/>
      <c r="J273" s="218">
        <f>BK273</f>
        <v>0</v>
      </c>
      <c r="K273" s="204"/>
      <c r="L273" s="209"/>
      <c r="M273" s="210"/>
      <c r="N273" s="211"/>
      <c r="O273" s="211"/>
      <c r="P273" s="212">
        <f>SUM(P274:P373)</f>
        <v>0</v>
      </c>
      <c r="Q273" s="211"/>
      <c r="R273" s="212">
        <f>SUM(R274:R373)</f>
        <v>0.0011820000000000001</v>
      </c>
      <c r="S273" s="211"/>
      <c r="T273" s="213">
        <f>SUM(T274:T373)</f>
        <v>12.8714</v>
      </c>
      <c r="U273" s="12"/>
      <c r="V273" s="12"/>
      <c r="W273" s="12"/>
      <c r="X273" s="12"/>
      <c r="Y273" s="12"/>
      <c r="Z273" s="12"/>
      <c r="AA273" s="12"/>
      <c r="AB273" s="12"/>
      <c r="AC273" s="12"/>
      <c r="AD273" s="12"/>
      <c r="AE273" s="12"/>
      <c r="AR273" s="214" t="s">
        <v>85</v>
      </c>
      <c r="AT273" s="215" t="s">
        <v>76</v>
      </c>
      <c r="AU273" s="215" t="s">
        <v>85</v>
      </c>
      <c r="AY273" s="214" t="s">
        <v>167</v>
      </c>
      <c r="BK273" s="216">
        <f>SUM(BK274:BK373)</f>
        <v>0</v>
      </c>
    </row>
    <row r="274" s="2" customFormat="1" ht="24" customHeight="1">
      <c r="A274" s="39"/>
      <c r="B274" s="40"/>
      <c r="C274" s="219" t="s">
        <v>313</v>
      </c>
      <c r="D274" s="219" t="s">
        <v>170</v>
      </c>
      <c r="E274" s="220" t="s">
        <v>314</v>
      </c>
      <c r="F274" s="221" t="s">
        <v>315</v>
      </c>
      <c r="G274" s="222" t="s">
        <v>173</v>
      </c>
      <c r="H274" s="223">
        <v>29.550000000000001</v>
      </c>
      <c r="I274" s="224"/>
      <c r="J274" s="225">
        <f>ROUND(I274*H274,2)</f>
        <v>0</v>
      </c>
      <c r="K274" s="221" t="s">
        <v>174</v>
      </c>
      <c r="L274" s="45"/>
      <c r="M274" s="226" t="s">
        <v>40</v>
      </c>
      <c r="N274" s="227" t="s">
        <v>48</v>
      </c>
      <c r="O274" s="85"/>
      <c r="P274" s="228">
        <f>O274*H274</f>
        <v>0</v>
      </c>
      <c r="Q274" s="228">
        <v>4.0000000000000003E-05</v>
      </c>
      <c r="R274" s="228">
        <f>Q274*H274</f>
        <v>0.0011820000000000001</v>
      </c>
      <c r="S274" s="228">
        <v>0</v>
      </c>
      <c r="T274" s="229">
        <f>S274*H274</f>
        <v>0</v>
      </c>
      <c r="U274" s="39"/>
      <c r="V274" s="39"/>
      <c r="W274" s="39"/>
      <c r="X274" s="39"/>
      <c r="Y274" s="39"/>
      <c r="Z274" s="39"/>
      <c r="AA274" s="39"/>
      <c r="AB274" s="39"/>
      <c r="AC274" s="39"/>
      <c r="AD274" s="39"/>
      <c r="AE274" s="39"/>
      <c r="AR274" s="230" t="s">
        <v>175</v>
      </c>
      <c r="AT274" s="230" t="s">
        <v>170</v>
      </c>
      <c r="AU274" s="230" t="s">
        <v>87</v>
      </c>
      <c r="AY274" s="18" t="s">
        <v>167</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175</v>
      </c>
      <c r="BM274" s="230" t="s">
        <v>316</v>
      </c>
    </row>
    <row r="275" s="2" customFormat="1">
      <c r="A275" s="39"/>
      <c r="B275" s="40"/>
      <c r="C275" s="41"/>
      <c r="D275" s="232" t="s">
        <v>177</v>
      </c>
      <c r="E275" s="41"/>
      <c r="F275" s="233" t="s">
        <v>317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177</v>
      </c>
      <c r="AU275" s="18" t="s">
        <v>87</v>
      </c>
    </row>
    <row r="276" s="2" customFormat="1">
      <c r="A276" s="39"/>
      <c r="B276" s="40"/>
      <c r="C276" s="41"/>
      <c r="D276" s="232" t="s">
        <v>179</v>
      </c>
      <c r="E276" s="41"/>
      <c r="F276" s="236" t="s">
        <v>318</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179</v>
      </c>
      <c r="AU276" s="18" t="s">
        <v>87</v>
      </c>
    </row>
    <row r="277" s="13" customFormat="1">
      <c r="A277" s="13"/>
      <c r="B277" s="237"/>
      <c r="C277" s="238"/>
      <c r="D277" s="232" t="s">
        <v>181</v>
      </c>
      <c r="E277" s="239" t="s">
        <v>40</v>
      </c>
      <c r="F277" s="240" t="s">
        <v>203</v>
      </c>
      <c r="G277" s="238"/>
      <c r="H277" s="239" t="s">
        <v>40</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181</v>
      </c>
      <c r="AU277" s="246" t="s">
        <v>87</v>
      </c>
      <c r="AV277" s="13" t="s">
        <v>85</v>
      </c>
      <c r="AW277" s="13" t="s">
        <v>38</v>
      </c>
      <c r="AX277" s="13" t="s">
        <v>77</v>
      </c>
      <c r="AY277" s="246" t="s">
        <v>167</v>
      </c>
    </row>
    <row r="278" s="14" customFormat="1">
      <c r="A278" s="14"/>
      <c r="B278" s="247"/>
      <c r="C278" s="248"/>
      <c r="D278" s="232" t="s">
        <v>181</v>
      </c>
      <c r="E278" s="249" t="s">
        <v>40</v>
      </c>
      <c r="F278" s="250" t="s">
        <v>283</v>
      </c>
      <c r="G278" s="248"/>
      <c r="H278" s="251">
        <v>2.96</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181</v>
      </c>
      <c r="AU278" s="257" t="s">
        <v>87</v>
      </c>
      <c r="AV278" s="14" t="s">
        <v>87</v>
      </c>
      <c r="AW278" s="14" t="s">
        <v>38</v>
      </c>
      <c r="AX278" s="14" t="s">
        <v>77</v>
      </c>
      <c r="AY278" s="257" t="s">
        <v>167</v>
      </c>
    </row>
    <row r="279" s="13" customFormat="1">
      <c r="A279" s="13"/>
      <c r="B279" s="237"/>
      <c r="C279" s="238"/>
      <c r="D279" s="232" t="s">
        <v>181</v>
      </c>
      <c r="E279" s="239" t="s">
        <v>40</v>
      </c>
      <c r="F279" s="240" t="s">
        <v>206</v>
      </c>
      <c r="G279" s="238"/>
      <c r="H279" s="239" t="s">
        <v>40</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181</v>
      </c>
      <c r="AU279" s="246" t="s">
        <v>87</v>
      </c>
      <c r="AV279" s="13" t="s">
        <v>85</v>
      </c>
      <c r="AW279" s="13" t="s">
        <v>38</v>
      </c>
      <c r="AX279" s="13" t="s">
        <v>77</v>
      </c>
      <c r="AY279" s="246" t="s">
        <v>167</v>
      </c>
    </row>
    <row r="280" s="14" customFormat="1">
      <c r="A280" s="14"/>
      <c r="B280" s="247"/>
      <c r="C280" s="248"/>
      <c r="D280" s="232" t="s">
        <v>181</v>
      </c>
      <c r="E280" s="249" t="s">
        <v>40</v>
      </c>
      <c r="F280" s="250" t="s">
        <v>284</v>
      </c>
      <c r="G280" s="248"/>
      <c r="H280" s="251">
        <v>2.2599999999999998</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181</v>
      </c>
      <c r="AU280" s="257" t="s">
        <v>87</v>
      </c>
      <c r="AV280" s="14" t="s">
        <v>87</v>
      </c>
      <c r="AW280" s="14" t="s">
        <v>38</v>
      </c>
      <c r="AX280" s="14" t="s">
        <v>77</v>
      </c>
      <c r="AY280" s="257" t="s">
        <v>167</v>
      </c>
    </row>
    <row r="281" s="13" customFormat="1">
      <c r="A281" s="13"/>
      <c r="B281" s="237"/>
      <c r="C281" s="238"/>
      <c r="D281" s="232" t="s">
        <v>181</v>
      </c>
      <c r="E281" s="239" t="s">
        <v>40</v>
      </c>
      <c r="F281" s="240" t="s">
        <v>208</v>
      </c>
      <c r="G281" s="238"/>
      <c r="H281" s="239" t="s">
        <v>40</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181</v>
      </c>
      <c r="AU281" s="246" t="s">
        <v>87</v>
      </c>
      <c r="AV281" s="13" t="s">
        <v>85</v>
      </c>
      <c r="AW281" s="13" t="s">
        <v>38</v>
      </c>
      <c r="AX281" s="13" t="s">
        <v>77</v>
      </c>
      <c r="AY281" s="246" t="s">
        <v>167</v>
      </c>
    </row>
    <row r="282" s="14" customFormat="1">
      <c r="A282" s="14"/>
      <c r="B282" s="247"/>
      <c r="C282" s="248"/>
      <c r="D282" s="232" t="s">
        <v>181</v>
      </c>
      <c r="E282" s="249" t="s">
        <v>40</v>
      </c>
      <c r="F282" s="250" t="s">
        <v>285</v>
      </c>
      <c r="G282" s="248"/>
      <c r="H282" s="251">
        <v>15.75</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181</v>
      </c>
      <c r="AU282" s="257" t="s">
        <v>87</v>
      </c>
      <c r="AV282" s="14" t="s">
        <v>87</v>
      </c>
      <c r="AW282" s="14" t="s">
        <v>38</v>
      </c>
      <c r="AX282" s="14" t="s">
        <v>77</v>
      </c>
      <c r="AY282" s="257" t="s">
        <v>167</v>
      </c>
    </row>
    <row r="283" s="13" customFormat="1">
      <c r="A283" s="13"/>
      <c r="B283" s="237"/>
      <c r="C283" s="238"/>
      <c r="D283" s="232" t="s">
        <v>181</v>
      </c>
      <c r="E283" s="239" t="s">
        <v>40</v>
      </c>
      <c r="F283" s="240" t="s">
        <v>286</v>
      </c>
      <c r="G283" s="238"/>
      <c r="H283" s="239" t="s">
        <v>40</v>
      </c>
      <c r="I283" s="241"/>
      <c r="J283" s="238"/>
      <c r="K283" s="238"/>
      <c r="L283" s="242"/>
      <c r="M283" s="243"/>
      <c r="N283" s="244"/>
      <c r="O283" s="244"/>
      <c r="P283" s="244"/>
      <c r="Q283" s="244"/>
      <c r="R283" s="244"/>
      <c r="S283" s="244"/>
      <c r="T283" s="245"/>
      <c r="U283" s="13"/>
      <c r="V283" s="13"/>
      <c r="W283" s="13"/>
      <c r="X283" s="13"/>
      <c r="Y283" s="13"/>
      <c r="Z283" s="13"/>
      <c r="AA283" s="13"/>
      <c r="AB283" s="13"/>
      <c r="AC283" s="13"/>
      <c r="AD283" s="13"/>
      <c r="AE283" s="13"/>
      <c r="AT283" s="246" t="s">
        <v>181</v>
      </c>
      <c r="AU283" s="246" t="s">
        <v>87</v>
      </c>
      <c r="AV283" s="13" t="s">
        <v>85</v>
      </c>
      <c r="AW283" s="13" t="s">
        <v>38</v>
      </c>
      <c r="AX283" s="13" t="s">
        <v>77</v>
      </c>
      <c r="AY283" s="246" t="s">
        <v>167</v>
      </c>
    </row>
    <row r="284" s="14" customFormat="1">
      <c r="A284" s="14"/>
      <c r="B284" s="247"/>
      <c r="C284" s="248"/>
      <c r="D284" s="232" t="s">
        <v>181</v>
      </c>
      <c r="E284" s="249" t="s">
        <v>40</v>
      </c>
      <c r="F284" s="250" t="s">
        <v>287</v>
      </c>
      <c r="G284" s="248"/>
      <c r="H284" s="251">
        <v>8.5800000000000001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181</v>
      </c>
      <c r="AU284" s="257" t="s">
        <v>87</v>
      </c>
      <c r="AV284" s="14" t="s">
        <v>87</v>
      </c>
      <c r="AW284" s="14" t="s">
        <v>38</v>
      </c>
      <c r="AX284" s="14" t="s">
        <v>77</v>
      </c>
      <c r="AY284" s="257" t="s">
        <v>167</v>
      </c>
    </row>
    <row r="285" s="15" customFormat="1">
      <c r="A285" s="15"/>
      <c r="B285" s="258"/>
      <c r="C285" s="259"/>
      <c r="D285" s="232" t="s">
        <v>181</v>
      </c>
      <c r="E285" s="260" t="s">
        <v>40</v>
      </c>
      <c r="F285" s="261" t="s">
        <v>184</v>
      </c>
      <c r="G285" s="259"/>
      <c r="H285" s="262">
        <v>29.550000000000001</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181</v>
      </c>
      <c r="AU285" s="268" t="s">
        <v>87</v>
      </c>
      <c r="AV285" s="15" t="s">
        <v>175</v>
      </c>
      <c r="AW285" s="15" t="s">
        <v>38</v>
      </c>
      <c r="AX285" s="15" t="s">
        <v>85</v>
      </c>
      <c r="AY285" s="268" t="s">
        <v>167</v>
      </c>
    </row>
    <row r="286" s="2" customFormat="1" ht="16.5" customHeight="1">
      <c r="A286" s="39"/>
      <c r="B286" s="40"/>
      <c r="C286" s="219" t="s">
        <v>319</v>
      </c>
      <c r="D286" s="219" t="s">
        <v>170</v>
      </c>
      <c r="E286" s="220" t="s">
        <v>320</v>
      </c>
      <c r="F286" s="221" t="s">
        <v>321</v>
      </c>
      <c r="G286" s="222" t="s">
        <v>173</v>
      </c>
      <c r="H286" s="223">
        <v>4.1079999999999997</v>
      </c>
      <c r="I286" s="224"/>
      <c r="J286" s="225">
        <f>ROUND(I286*H286,2)</f>
        <v>0</v>
      </c>
      <c r="K286" s="221" t="s">
        <v>174</v>
      </c>
      <c r="L286" s="45"/>
      <c r="M286" s="226" t="s">
        <v>40</v>
      </c>
      <c r="N286" s="227" t="s">
        <v>48</v>
      </c>
      <c r="O286" s="85"/>
      <c r="P286" s="228">
        <f>O286*H286</f>
        <v>0</v>
      </c>
      <c r="Q286" s="228">
        <v>0</v>
      </c>
      <c r="R286" s="228">
        <f>Q286*H286</f>
        <v>0</v>
      </c>
      <c r="S286" s="228">
        <v>0.13100000000000001</v>
      </c>
      <c r="T286" s="229">
        <f>S286*H286</f>
        <v>0.53814799999999996</v>
      </c>
      <c r="U286" s="39"/>
      <c r="V286" s="39"/>
      <c r="W286" s="39"/>
      <c r="X286" s="39"/>
      <c r="Y286" s="39"/>
      <c r="Z286" s="39"/>
      <c r="AA286" s="39"/>
      <c r="AB286" s="39"/>
      <c r="AC286" s="39"/>
      <c r="AD286" s="39"/>
      <c r="AE286" s="39"/>
      <c r="AR286" s="230" t="s">
        <v>175</v>
      </c>
      <c r="AT286" s="230" t="s">
        <v>170</v>
      </c>
      <c r="AU286" s="230" t="s">
        <v>87</v>
      </c>
      <c r="AY286" s="18" t="s">
        <v>167</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175</v>
      </c>
      <c r="BM286" s="230" t="s">
        <v>322</v>
      </c>
    </row>
    <row r="287" s="2" customFormat="1">
      <c r="A287" s="39"/>
      <c r="B287" s="40"/>
      <c r="C287" s="41"/>
      <c r="D287" s="232" t="s">
        <v>177</v>
      </c>
      <c r="E287" s="41"/>
      <c r="F287" s="233" t="s">
        <v>323</v>
      </c>
      <c r="G287" s="41"/>
      <c r="H287" s="41"/>
      <c r="I287" s="137"/>
      <c r="J287" s="41"/>
      <c r="K287" s="41"/>
      <c r="L287" s="45"/>
      <c r="M287" s="234"/>
      <c r="N287" s="235"/>
      <c r="O287" s="85"/>
      <c r="P287" s="85"/>
      <c r="Q287" s="85"/>
      <c r="R287" s="85"/>
      <c r="S287" s="85"/>
      <c r="T287" s="86"/>
      <c r="U287" s="39"/>
      <c r="V287" s="39"/>
      <c r="W287" s="39"/>
      <c r="X287" s="39"/>
      <c r="Y287" s="39"/>
      <c r="Z287" s="39"/>
      <c r="AA287" s="39"/>
      <c r="AB287" s="39"/>
      <c r="AC287" s="39"/>
      <c r="AD287" s="39"/>
      <c r="AE287" s="39"/>
      <c r="AT287" s="18" t="s">
        <v>177</v>
      </c>
      <c r="AU287" s="18" t="s">
        <v>87</v>
      </c>
    </row>
    <row r="288" s="13" customFormat="1">
      <c r="A288" s="13"/>
      <c r="B288" s="237"/>
      <c r="C288" s="238"/>
      <c r="D288" s="232" t="s">
        <v>181</v>
      </c>
      <c r="E288" s="239" t="s">
        <v>40</v>
      </c>
      <c r="F288" s="240" t="s">
        <v>182</v>
      </c>
      <c r="G288" s="238"/>
      <c r="H288" s="239" t="s">
        <v>40</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181</v>
      </c>
      <c r="AU288" s="246" t="s">
        <v>87</v>
      </c>
      <c r="AV288" s="13" t="s">
        <v>85</v>
      </c>
      <c r="AW288" s="13" t="s">
        <v>38</v>
      </c>
      <c r="AX288" s="13" t="s">
        <v>77</v>
      </c>
      <c r="AY288" s="246" t="s">
        <v>167</v>
      </c>
    </row>
    <row r="289" s="14" customFormat="1">
      <c r="A289" s="14"/>
      <c r="B289" s="247"/>
      <c r="C289" s="248"/>
      <c r="D289" s="232" t="s">
        <v>181</v>
      </c>
      <c r="E289" s="249" t="s">
        <v>40</v>
      </c>
      <c r="F289" s="250" t="s">
        <v>183</v>
      </c>
      <c r="G289" s="248"/>
      <c r="H289" s="251">
        <v>4.1079999999999997</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181</v>
      </c>
      <c r="AU289" s="257" t="s">
        <v>87</v>
      </c>
      <c r="AV289" s="14" t="s">
        <v>87</v>
      </c>
      <c r="AW289" s="14" t="s">
        <v>38</v>
      </c>
      <c r="AX289" s="14" t="s">
        <v>77</v>
      </c>
      <c r="AY289" s="257" t="s">
        <v>167</v>
      </c>
    </row>
    <row r="290" s="15" customFormat="1">
      <c r="A290" s="15"/>
      <c r="B290" s="258"/>
      <c r="C290" s="259"/>
      <c r="D290" s="232" t="s">
        <v>181</v>
      </c>
      <c r="E290" s="260" t="s">
        <v>40</v>
      </c>
      <c r="F290" s="261" t="s">
        <v>184</v>
      </c>
      <c r="G290" s="259"/>
      <c r="H290" s="262">
        <v>4.1079999999999997</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181</v>
      </c>
      <c r="AU290" s="268" t="s">
        <v>87</v>
      </c>
      <c r="AV290" s="15" t="s">
        <v>175</v>
      </c>
      <c r="AW290" s="15" t="s">
        <v>38</v>
      </c>
      <c r="AX290" s="15" t="s">
        <v>85</v>
      </c>
      <c r="AY290" s="268" t="s">
        <v>167</v>
      </c>
    </row>
    <row r="291" s="2" customFormat="1" ht="36" customHeight="1">
      <c r="A291" s="39"/>
      <c r="B291" s="40"/>
      <c r="C291" s="219" t="s">
        <v>7</v>
      </c>
      <c r="D291" s="219" t="s">
        <v>170</v>
      </c>
      <c r="E291" s="220" t="s">
        <v>324</v>
      </c>
      <c r="F291" s="221" t="s">
        <v>325</v>
      </c>
      <c r="G291" s="222" t="s">
        <v>326</v>
      </c>
      <c r="H291" s="223">
        <v>1.774</v>
      </c>
      <c r="I291" s="224"/>
      <c r="J291" s="225">
        <f>ROUND(I291*H291,2)</f>
        <v>0</v>
      </c>
      <c r="K291" s="221" t="s">
        <v>174</v>
      </c>
      <c r="L291" s="45"/>
      <c r="M291" s="226" t="s">
        <v>40</v>
      </c>
      <c r="N291" s="227" t="s">
        <v>48</v>
      </c>
      <c r="O291" s="85"/>
      <c r="P291" s="228">
        <f>O291*H291</f>
        <v>0</v>
      </c>
      <c r="Q291" s="228">
        <v>0</v>
      </c>
      <c r="R291" s="228">
        <f>Q291*H291</f>
        <v>0</v>
      </c>
      <c r="S291" s="228">
        <v>2.2000000000000002</v>
      </c>
      <c r="T291" s="229">
        <f>S291*H291</f>
        <v>3.9028000000000005</v>
      </c>
      <c r="U291" s="39"/>
      <c r="V291" s="39"/>
      <c r="W291" s="39"/>
      <c r="X291" s="39"/>
      <c r="Y291" s="39"/>
      <c r="Z291" s="39"/>
      <c r="AA291" s="39"/>
      <c r="AB291" s="39"/>
      <c r="AC291" s="39"/>
      <c r="AD291" s="39"/>
      <c r="AE291" s="39"/>
      <c r="AR291" s="230" t="s">
        <v>175</v>
      </c>
      <c r="AT291" s="230" t="s">
        <v>170</v>
      </c>
      <c r="AU291" s="230" t="s">
        <v>87</v>
      </c>
      <c r="AY291" s="18" t="s">
        <v>167</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175</v>
      </c>
      <c r="BM291" s="230" t="s">
        <v>327</v>
      </c>
    </row>
    <row r="292" s="2" customFormat="1">
      <c r="A292" s="39"/>
      <c r="B292" s="40"/>
      <c r="C292" s="41"/>
      <c r="D292" s="232" t="s">
        <v>177</v>
      </c>
      <c r="E292" s="41"/>
      <c r="F292" s="233" t="s">
        <v>328</v>
      </c>
      <c r="G292" s="41"/>
      <c r="H292" s="41"/>
      <c r="I292" s="137"/>
      <c r="J292" s="41"/>
      <c r="K292" s="41"/>
      <c r="L292" s="45"/>
      <c r="M292" s="234"/>
      <c r="N292" s="235"/>
      <c r="O292" s="85"/>
      <c r="P292" s="85"/>
      <c r="Q292" s="85"/>
      <c r="R292" s="85"/>
      <c r="S292" s="85"/>
      <c r="T292" s="86"/>
      <c r="U292" s="39"/>
      <c r="V292" s="39"/>
      <c r="W292" s="39"/>
      <c r="X292" s="39"/>
      <c r="Y292" s="39"/>
      <c r="Z292" s="39"/>
      <c r="AA292" s="39"/>
      <c r="AB292" s="39"/>
      <c r="AC292" s="39"/>
      <c r="AD292" s="39"/>
      <c r="AE292" s="39"/>
      <c r="AT292" s="18" t="s">
        <v>177</v>
      </c>
      <c r="AU292" s="18" t="s">
        <v>87</v>
      </c>
    </row>
    <row r="293" s="13" customFormat="1">
      <c r="A293" s="13"/>
      <c r="B293" s="237"/>
      <c r="C293" s="238"/>
      <c r="D293" s="232" t="s">
        <v>181</v>
      </c>
      <c r="E293" s="239" t="s">
        <v>40</v>
      </c>
      <c r="F293" s="240" t="s">
        <v>203</v>
      </c>
      <c r="G293" s="238"/>
      <c r="H293" s="239" t="s">
        <v>40</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181</v>
      </c>
      <c r="AU293" s="246" t="s">
        <v>87</v>
      </c>
      <c r="AV293" s="13" t="s">
        <v>85</v>
      </c>
      <c r="AW293" s="13" t="s">
        <v>38</v>
      </c>
      <c r="AX293" s="13" t="s">
        <v>77</v>
      </c>
      <c r="AY293" s="246" t="s">
        <v>167</v>
      </c>
    </row>
    <row r="294" s="14" customFormat="1">
      <c r="A294" s="14"/>
      <c r="B294" s="247"/>
      <c r="C294" s="248"/>
      <c r="D294" s="232" t="s">
        <v>181</v>
      </c>
      <c r="E294" s="249" t="s">
        <v>40</v>
      </c>
      <c r="F294" s="250" t="s">
        <v>329</v>
      </c>
      <c r="G294" s="248"/>
      <c r="H294" s="251">
        <v>0.17799999999999999</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181</v>
      </c>
      <c r="AU294" s="257" t="s">
        <v>87</v>
      </c>
      <c r="AV294" s="14" t="s">
        <v>87</v>
      </c>
      <c r="AW294" s="14" t="s">
        <v>38</v>
      </c>
      <c r="AX294" s="14" t="s">
        <v>77</v>
      </c>
      <c r="AY294" s="257" t="s">
        <v>167</v>
      </c>
    </row>
    <row r="295" s="13" customFormat="1">
      <c r="A295" s="13"/>
      <c r="B295" s="237"/>
      <c r="C295" s="238"/>
      <c r="D295" s="232" t="s">
        <v>181</v>
      </c>
      <c r="E295" s="239" t="s">
        <v>40</v>
      </c>
      <c r="F295" s="240" t="s">
        <v>206</v>
      </c>
      <c r="G295" s="238"/>
      <c r="H295" s="239" t="s">
        <v>40</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181</v>
      </c>
      <c r="AU295" s="246" t="s">
        <v>87</v>
      </c>
      <c r="AV295" s="13" t="s">
        <v>85</v>
      </c>
      <c r="AW295" s="13" t="s">
        <v>38</v>
      </c>
      <c r="AX295" s="13" t="s">
        <v>77</v>
      </c>
      <c r="AY295" s="246" t="s">
        <v>167</v>
      </c>
    </row>
    <row r="296" s="14" customFormat="1">
      <c r="A296" s="14"/>
      <c r="B296" s="247"/>
      <c r="C296" s="248"/>
      <c r="D296" s="232" t="s">
        <v>181</v>
      </c>
      <c r="E296" s="249" t="s">
        <v>40</v>
      </c>
      <c r="F296" s="250" t="s">
        <v>330</v>
      </c>
      <c r="G296" s="248"/>
      <c r="H296" s="251">
        <v>0.13600000000000001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181</v>
      </c>
      <c r="AU296" s="257" t="s">
        <v>87</v>
      </c>
      <c r="AV296" s="14" t="s">
        <v>87</v>
      </c>
      <c r="AW296" s="14" t="s">
        <v>38</v>
      </c>
      <c r="AX296" s="14" t="s">
        <v>77</v>
      </c>
      <c r="AY296" s="257" t="s">
        <v>167</v>
      </c>
    </row>
    <row r="297" s="13" customFormat="1">
      <c r="A297" s="13"/>
      <c r="B297" s="237"/>
      <c r="C297" s="238"/>
      <c r="D297" s="232" t="s">
        <v>181</v>
      </c>
      <c r="E297" s="239" t="s">
        <v>40</v>
      </c>
      <c r="F297" s="240" t="s">
        <v>208</v>
      </c>
      <c r="G297" s="238"/>
      <c r="H297" s="239" t="s">
        <v>40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181</v>
      </c>
      <c r="AU297" s="246" t="s">
        <v>87</v>
      </c>
      <c r="AV297" s="13" t="s">
        <v>85</v>
      </c>
      <c r="AW297" s="13" t="s">
        <v>38</v>
      </c>
      <c r="AX297" s="13" t="s">
        <v>77</v>
      </c>
      <c r="AY297" s="246" t="s">
        <v>167</v>
      </c>
    </row>
    <row r="298" s="14" customFormat="1">
      <c r="A298" s="14"/>
      <c r="B298" s="247"/>
      <c r="C298" s="248"/>
      <c r="D298" s="232" t="s">
        <v>181</v>
      </c>
      <c r="E298" s="249" t="s">
        <v>40</v>
      </c>
      <c r="F298" s="250" t="s">
        <v>331</v>
      </c>
      <c r="G298" s="248"/>
      <c r="H298" s="251">
        <v>0.94499999999999995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181</v>
      </c>
      <c r="AU298" s="257" t="s">
        <v>87</v>
      </c>
      <c r="AV298" s="14" t="s">
        <v>87</v>
      </c>
      <c r="AW298" s="14" t="s">
        <v>38</v>
      </c>
      <c r="AX298" s="14" t="s">
        <v>77</v>
      </c>
      <c r="AY298" s="257" t="s">
        <v>167</v>
      </c>
    </row>
    <row r="299" s="13" customFormat="1">
      <c r="A299" s="13"/>
      <c r="B299" s="237"/>
      <c r="C299" s="238"/>
      <c r="D299" s="232" t="s">
        <v>181</v>
      </c>
      <c r="E299" s="239" t="s">
        <v>40</v>
      </c>
      <c r="F299" s="240" t="s">
        <v>286</v>
      </c>
      <c r="G299" s="238"/>
      <c r="H299" s="239" t="s">
        <v>40</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181</v>
      </c>
      <c r="AU299" s="246" t="s">
        <v>87</v>
      </c>
      <c r="AV299" s="13" t="s">
        <v>85</v>
      </c>
      <c r="AW299" s="13" t="s">
        <v>38</v>
      </c>
      <c r="AX299" s="13" t="s">
        <v>77</v>
      </c>
      <c r="AY299" s="246" t="s">
        <v>167</v>
      </c>
    </row>
    <row r="300" s="14" customFormat="1">
      <c r="A300" s="14"/>
      <c r="B300" s="247"/>
      <c r="C300" s="248"/>
      <c r="D300" s="232" t="s">
        <v>181</v>
      </c>
      <c r="E300" s="249" t="s">
        <v>40</v>
      </c>
      <c r="F300" s="250" t="s">
        <v>332</v>
      </c>
      <c r="G300" s="248"/>
      <c r="H300" s="251">
        <v>0.51500000000000001</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181</v>
      </c>
      <c r="AU300" s="257" t="s">
        <v>87</v>
      </c>
      <c r="AV300" s="14" t="s">
        <v>87</v>
      </c>
      <c r="AW300" s="14" t="s">
        <v>38</v>
      </c>
      <c r="AX300" s="14" t="s">
        <v>77</v>
      </c>
      <c r="AY300" s="257" t="s">
        <v>167</v>
      </c>
    </row>
    <row r="301" s="15" customFormat="1">
      <c r="A301" s="15"/>
      <c r="B301" s="258"/>
      <c r="C301" s="259"/>
      <c r="D301" s="232" t="s">
        <v>181</v>
      </c>
      <c r="E301" s="260" t="s">
        <v>40</v>
      </c>
      <c r="F301" s="261" t="s">
        <v>184</v>
      </c>
      <c r="G301" s="259"/>
      <c r="H301" s="262">
        <v>1.774</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181</v>
      </c>
      <c r="AU301" s="268" t="s">
        <v>87</v>
      </c>
      <c r="AV301" s="15" t="s">
        <v>175</v>
      </c>
      <c r="AW301" s="15" t="s">
        <v>38</v>
      </c>
      <c r="AX301" s="15" t="s">
        <v>85</v>
      </c>
      <c r="AY301" s="268" t="s">
        <v>167</v>
      </c>
    </row>
    <row r="302" s="2" customFormat="1" ht="24" customHeight="1">
      <c r="A302" s="39"/>
      <c r="B302" s="40"/>
      <c r="C302" s="219" t="s">
        <v>333</v>
      </c>
      <c r="D302" s="219" t="s">
        <v>170</v>
      </c>
      <c r="E302" s="220" t="s">
        <v>334</v>
      </c>
      <c r="F302" s="221" t="s">
        <v>335</v>
      </c>
      <c r="G302" s="222" t="s">
        <v>173</v>
      </c>
      <c r="H302" s="223">
        <v>2.2599999999999998</v>
      </c>
      <c r="I302" s="224"/>
      <c r="J302" s="225">
        <f>ROUND(I302*H302,2)</f>
        <v>0</v>
      </c>
      <c r="K302" s="221" t="s">
        <v>174</v>
      </c>
      <c r="L302" s="45"/>
      <c r="M302" s="226" t="s">
        <v>40</v>
      </c>
      <c r="N302" s="227" t="s">
        <v>48</v>
      </c>
      <c r="O302" s="85"/>
      <c r="P302" s="228">
        <f>O302*H302</f>
        <v>0</v>
      </c>
      <c r="Q302" s="228">
        <v>0</v>
      </c>
      <c r="R302" s="228">
        <f>Q302*H302</f>
        <v>0</v>
      </c>
      <c r="S302" s="228">
        <v>0.057000000000000002</v>
      </c>
      <c r="T302" s="229">
        <f>S302*H302</f>
        <v>0.12881999999999999</v>
      </c>
      <c r="U302" s="39"/>
      <c r="V302" s="39"/>
      <c r="W302" s="39"/>
      <c r="X302" s="39"/>
      <c r="Y302" s="39"/>
      <c r="Z302" s="39"/>
      <c r="AA302" s="39"/>
      <c r="AB302" s="39"/>
      <c r="AC302" s="39"/>
      <c r="AD302" s="39"/>
      <c r="AE302" s="39"/>
      <c r="AR302" s="230" t="s">
        <v>175</v>
      </c>
      <c r="AT302" s="230" t="s">
        <v>170</v>
      </c>
      <c r="AU302" s="230" t="s">
        <v>87</v>
      </c>
      <c r="AY302" s="18" t="s">
        <v>167</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175</v>
      </c>
      <c r="BM302" s="230" t="s">
        <v>336</v>
      </c>
    </row>
    <row r="303" s="2" customFormat="1">
      <c r="A303" s="39"/>
      <c r="B303" s="40"/>
      <c r="C303" s="41"/>
      <c r="D303" s="232" t="s">
        <v>177</v>
      </c>
      <c r="E303" s="41"/>
      <c r="F303" s="233" t="s">
        <v>337</v>
      </c>
      <c r="G303" s="41"/>
      <c r="H303" s="41"/>
      <c r="I303" s="137"/>
      <c r="J303" s="41"/>
      <c r="K303" s="41"/>
      <c r="L303" s="45"/>
      <c r="M303" s="234"/>
      <c r="N303" s="235"/>
      <c r="O303" s="85"/>
      <c r="P303" s="85"/>
      <c r="Q303" s="85"/>
      <c r="R303" s="85"/>
      <c r="S303" s="85"/>
      <c r="T303" s="86"/>
      <c r="U303" s="39"/>
      <c r="V303" s="39"/>
      <c r="W303" s="39"/>
      <c r="X303" s="39"/>
      <c r="Y303" s="39"/>
      <c r="Z303" s="39"/>
      <c r="AA303" s="39"/>
      <c r="AB303" s="39"/>
      <c r="AC303" s="39"/>
      <c r="AD303" s="39"/>
      <c r="AE303" s="39"/>
      <c r="AT303" s="18" t="s">
        <v>177</v>
      </c>
      <c r="AU303" s="18" t="s">
        <v>87</v>
      </c>
    </row>
    <row r="304" s="2" customFormat="1">
      <c r="A304" s="39"/>
      <c r="B304" s="40"/>
      <c r="C304" s="41"/>
      <c r="D304" s="232" t="s">
        <v>179</v>
      </c>
      <c r="E304" s="41"/>
      <c r="F304" s="236" t="s">
        <v>338</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179</v>
      </c>
      <c r="AU304" s="18" t="s">
        <v>87</v>
      </c>
    </row>
    <row r="305" s="13" customFormat="1">
      <c r="A305" s="13"/>
      <c r="B305" s="237"/>
      <c r="C305" s="238"/>
      <c r="D305" s="232" t="s">
        <v>181</v>
      </c>
      <c r="E305" s="239" t="s">
        <v>40</v>
      </c>
      <c r="F305" s="240" t="s">
        <v>206</v>
      </c>
      <c r="G305" s="238"/>
      <c r="H305" s="239" t="s">
        <v>40</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181</v>
      </c>
      <c r="AU305" s="246" t="s">
        <v>87</v>
      </c>
      <c r="AV305" s="13" t="s">
        <v>85</v>
      </c>
      <c r="AW305" s="13" t="s">
        <v>38</v>
      </c>
      <c r="AX305" s="13" t="s">
        <v>77</v>
      </c>
      <c r="AY305" s="246" t="s">
        <v>167</v>
      </c>
    </row>
    <row r="306" s="14" customFormat="1">
      <c r="A306" s="14"/>
      <c r="B306" s="247"/>
      <c r="C306" s="248"/>
      <c r="D306" s="232" t="s">
        <v>181</v>
      </c>
      <c r="E306" s="249" t="s">
        <v>40</v>
      </c>
      <c r="F306" s="250" t="s">
        <v>284</v>
      </c>
      <c r="G306" s="248"/>
      <c r="H306" s="251">
        <v>2.2599999999999998</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181</v>
      </c>
      <c r="AU306" s="257" t="s">
        <v>87</v>
      </c>
      <c r="AV306" s="14" t="s">
        <v>87</v>
      </c>
      <c r="AW306" s="14" t="s">
        <v>38</v>
      </c>
      <c r="AX306" s="14" t="s">
        <v>77</v>
      </c>
      <c r="AY306" s="257" t="s">
        <v>167</v>
      </c>
    </row>
    <row r="307" s="15" customFormat="1">
      <c r="A307" s="15"/>
      <c r="B307" s="258"/>
      <c r="C307" s="259"/>
      <c r="D307" s="232" t="s">
        <v>181</v>
      </c>
      <c r="E307" s="260" t="s">
        <v>40</v>
      </c>
      <c r="F307" s="261" t="s">
        <v>184</v>
      </c>
      <c r="G307" s="259"/>
      <c r="H307" s="262">
        <v>2.2599999999999998</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181</v>
      </c>
      <c r="AU307" s="268" t="s">
        <v>87</v>
      </c>
      <c r="AV307" s="15" t="s">
        <v>175</v>
      </c>
      <c r="AW307" s="15" t="s">
        <v>38</v>
      </c>
      <c r="AX307" s="15" t="s">
        <v>85</v>
      </c>
      <c r="AY307" s="268" t="s">
        <v>167</v>
      </c>
    </row>
    <row r="308" s="2" customFormat="1" ht="16.5" customHeight="1">
      <c r="A308" s="39"/>
      <c r="B308" s="40"/>
      <c r="C308" s="219" t="s">
        <v>339</v>
      </c>
      <c r="D308" s="219" t="s">
        <v>170</v>
      </c>
      <c r="E308" s="220" t="s">
        <v>340</v>
      </c>
      <c r="F308" s="221" t="s">
        <v>341</v>
      </c>
      <c r="G308" s="222" t="s">
        <v>173</v>
      </c>
      <c r="H308" s="223">
        <v>0.80300000000000005</v>
      </c>
      <c r="I308" s="224"/>
      <c r="J308" s="225">
        <f>ROUND(I308*H308,2)</f>
        <v>0</v>
      </c>
      <c r="K308" s="221" t="s">
        <v>174</v>
      </c>
      <c r="L308" s="45"/>
      <c r="M308" s="226" t="s">
        <v>40</v>
      </c>
      <c r="N308" s="227" t="s">
        <v>48</v>
      </c>
      <c r="O308" s="85"/>
      <c r="P308" s="228">
        <f>O308*H308</f>
        <v>0</v>
      </c>
      <c r="Q308" s="228">
        <v>0</v>
      </c>
      <c r="R308" s="228">
        <f>Q308*H308</f>
        <v>0</v>
      </c>
      <c r="S308" s="228">
        <v>0.066000000000000003</v>
      </c>
      <c r="T308" s="229">
        <f>S308*H308</f>
        <v>0.052998000000000003</v>
      </c>
      <c r="U308" s="39"/>
      <c r="V308" s="39"/>
      <c r="W308" s="39"/>
      <c r="X308" s="39"/>
      <c r="Y308" s="39"/>
      <c r="Z308" s="39"/>
      <c r="AA308" s="39"/>
      <c r="AB308" s="39"/>
      <c r="AC308" s="39"/>
      <c r="AD308" s="39"/>
      <c r="AE308" s="39"/>
      <c r="AR308" s="230" t="s">
        <v>175</v>
      </c>
      <c r="AT308" s="230" t="s">
        <v>170</v>
      </c>
      <c r="AU308" s="230" t="s">
        <v>87</v>
      </c>
      <c r="AY308" s="18" t="s">
        <v>167</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175</v>
      </c>
      <c r="BM308" s="230" t="s">
        <v>342</v>
      </c>
    </row>
    <row r="309" s="2" customFormat="1">
      <c r="A309" s="39"/>
      <c r="B309" s="40"/>
      <c r="C309" s="41"/>
      <c r="D309" s="232" t="s">
        <v>177</v>
      </c>
      <c r="E309" s="41"/>
      <c r="F309" s="233" t="s">
        <v>343</v>
      </c>
      <c r="G309" s="41"/>
      <c r="H309" s="41"/>
      <c r="I309" s="137"/>
      <c r="J309" s="41"/>
      <c r="K309" s="41"/>
      <c r="L309" s="45"/>
      <c r="M309" s="234"/>
      <c r="N309" s="235"/>
      <c r="O309" s="85"/>
      <c r="P309" s="85"/>
      <c r="Q309" s="85"/>
      <c r="R309" s="85"/>
      <c r="S309" s="85"/>
      <c r="T309" s="86"/>
      <c r="U309" s="39"/>
      <c r="V309" s="39"/>
      <c r="W309" s="39"/>
      <c r="X309" s="39"/>
      <c r="Y309" s="39"/>
      <c r="Z309" s="39"/>
      <c r="AA309" s="39"/>
      <c r="AB309" s="39"/>
      <c r="AC309" s="39"/>
      <c r="AD309" s="39"/>
      <c r="AE309" s="39"/>
      <c r="AT309" s="18" t="s">
        <v>177</v>
      </c>
      <c r="AU309" s="18" t="s">
        <v>87</v>
      </c>
    </row>
    <row r="310" s="14" customFormat="1">
      <c r="A310" s="14"/>
      <c r="B310" s="247"/>
      <c r="C310" s="248"/>
      <c r="D310" s="232" t="s">
        <v>181</v>
      </c>
      <c r="E310" s="249" t="s">
        <v>40</v>
      </c>
      <c r="F310" s="250" t="s">
        <v>344</v>
      </c>
      <c r="G310" s="248"/>
      <c r="H310" s="251">
        <v>0.80300000000000005</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181</v>
      </c>
      <c r="AU310" s="257" t="s">
        <v>87</v>
      </c>
      <c r="AV310" s="14" t="s">
        <v>87</v>
      </c>
      <c r="AW310" s="14" t="s">
        <v>38</v>
      </c>
      <c r="AX310" s="14" t="s">
        <v>77</v>
      </c>
      <c r="AY310" s="257" t="s">
        <v>167</v>
      </c>
    </row>
    <row r="311" s="15" customFormat="1">
      <c r="A311" s="15"/>
      <c r="B311" s="258"/>
      <c r="C311" s="259"/>
      <c r="D311" s="232" t="s">
        <v>181</v>
      </c>
      <c r="E311" s="260" t="s">
        <v>40</v>
      </c>
      <c r="F311" s="261" t="s">
        <v>184</v>
      </c>
      <c r="G311" s="259"/>
      <c r="H311" s="262">
        <v>0.80300000000000005</v>
      </c>
      <c r="I311" s="263"/>
      <c r="J311" s="259"/>
      <c r="K311" s="259"/>
      <c r="L311" s="264"/>
      <c r="M311" s="265"/>
      <c r="N311" s="266"/>
      <c r="O311" s="266"/>
      <c r="P311" s="266"/>
      <c r="Q311" s="266"/>
      <c r="R311" s="266"/>
      <c r="S311" s="266"/>
      <c r="T311" s="267"/>
      <c r="U311" s="15"/>
      <c r="V311" s="15"/>
      <c r="W311" s="15"/>
      <c r="X311" s="15"/>
      <c r="Y311" s="15"/>
      <c r="Z311" s="15"/>
      <c r="AA311" s="15"/>
      <c r="AB311" s="15"/>
      <c r="AC311" s="15"/>
      <c r="AD311" s="15"/>
      <c r="AE311" s="15"/>
      <c r="AT311" s="268" t="s">
        <v>181</v>
      </c>
      <c r="AU311" s="268" t="s">
        <v>87</v>
      </c>
      <c r="AV311" s="15" t="s">
        <v>175</v>
      </c>
      <c r="AW311" s="15" t="s">
        <v>38</v>
      </c>
      <c r="AX311" s="15" t="s">
        <v>85</v>
      </c>
      <c r="AY311" s="268" t="s">
        <v>167</v>
      </c>
    </row>
    <row r="312" s="2" customFormat="1" ht="24" customHeight="1">
      <c r="A312" s="39"/>
      <c r="B312" s="40"/>
      <c r="C312" s="219" t="s">
        <v>345</v>
      </c>
      <c r="D312" s="219" t="s">
        <v>170</v>
      </c>
      <c r="E312" s="220" t="s">
        <v>346</v>
      </c>
      <c r="F312" s="221" t="s">
        <v>347</v>
      </c>
      <c r="G312" s="222" t="s">
        <v>173</v>
      </c>
      <c r="H312" s="223">
        <v>4.0499999999999998</v>
      </c>
      <c r="I312" s="224"/>
      <c r="J312" s="225">
        <f>ROUND(I312*H312,2)</f>
        <v>0</v>
      </c>
      <c r="K312" s="221" t="s">
        <v>174</v>
      </c>
      <c r="L312" s="45"/>
      <c r="M312" s="226" t="s">
        <v>40</v>
      </c>
      <c r="N312" s="227" t="s">
        <v>48</v>
      </c>
      <c r="O312" s="85"/>
      <c r="P312" s="228">
        <f>O312*H312</f>
        <v>0</v>
      </c>
      <c r="Q312" s="228">
        <v>0</v>
      </c>
      <c r="R312" s="228">
        <f>Q312*H312</f>
        <v>0</v>
      </c>
      <c r="S312" s="228">
        <v>0.037999999999999999</v>
      </c>
      <c r="T312" s="229">
        <f>S312*H312</f>
        <v>0.15389999999999998</v>
      </c>
      <c r="U312" s="39"/>
      <c r="V312" s="39"/>
      <c r="W312" s="39"/>
      <c r="X312" s="39"/>
      <c r="Y312" s="39"/>
      <c r="Z312" s="39"/>
      <c r="AA312" s="39"/>
      <c r="AB312" s="39"/>
      <c r="AC312" s="39"/>
      <c r="AD312" s="39"/>
      <c r="AE312" s="39"/>
      <c r="AR312" s="230" t="s">
        <v>175</v>
      </c>
      <c r="AT312" s="230" t="s">
        <v>170</v>
      </c>
      <c r="AU312" s="230" t="s">
        <v>87</v>
      </c>
      <c r="AY312" s="18" t="s">
        <v>167</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175</v>
      </c>
      <c r="BM312" s="230" t="s">
        <v>348</v>
      </c>
    </row>
    <row r="313" s="2" customFormat="1">
      <c r="A313" s="39"/>
      <c r="B313" s="40"/>
      <c r="C313" s="41"/>
      <c r="D313" s="232" t="s">
        <v>177</v>
      </c>
      <c r="E313" s="41"/>
      <c r="F313" s="233" t="s">
        <v>349</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177</v>
      </c>
      <c r="AU313" s="18" t="s">
        <v>87</v>
      </c>
    </row>
    <row r="314" s="2" customFormat="1">
      <c r="A314" s="39"/>
      <c r="B314" s="40"/>
      <c r="C314" s="41"/>
      <c r="D314" s="232" t="s">
        <v>179</v>
      </c>
      <c r="E314" s="41"/>
      <c r="F314" s="236" t="s">
        <v>350</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179</v>
      </c>
      <c r="AU314" s="18" t="s">
        <v>87</v>
      </c>
    </row>
    <row r="315" s="14" customFormat="1">
      <c r="A315" s="14"/>
      <c r="B315" s="247"/>
      <c r="C315" s="248"/>
      <c r="D315" s="232" t="s">
        <v>181</v>
      </c>
      <c r="E315" s="249" t="s">
        <v>40</v>
      </c>
      <c r="F315" s="250" t="s">
        <v>268</v>
      </c>
      <c r="G315" s="248"/>
      <c r="H315" s="251">
        <v>4.0499999999999998</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181</v>
      </c>
      <c r="AU315" s="257" t="s">
        <v>87</v>
      </c>
      <c r="AV315" s="14" t="s">
        <v>87</v>
      </c>
      <c r="AW315" s="14" t="s">
        <v>38</v>
      </c>
      <c r="AX315" s="14" t="s">
        <v>77</v>
      </c>
      <c r="AY315" s="257" t="s">
        <v>167</v>
      </c>
    </row>
    <row r="316" s="15" customFormat="1">
      <c r="A316" s="15"/>
      <c r="B316" s="258"/>
      <c r="C316" s="259"/>
      <c r="D316" s="232" t="s">
        <v>181</v>
      </c>
      <c r="E316" s="260" t="s">
        <v>40</v>
      </c>
      <c r="F316" s="261" t="s">
        <v>184</v>
      </c>
      <c r="G316" s="259"/>
      <c r="H316" s="262">
        <v>4.0499999999999998</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181</v>
      </c>
      <c r="AU316" s="268" t="s">
        <v>87</v>
      </c>
      <c r="AV316" s="15" t="s">
        <v>175</v>
      </c>
      <c r="AW316" s="15" t="s">
        <v>38</v>
      </c>
      <c r="AX316" s="15" t="s">
        <v>85</v>
      </c>
      <c r="AY316" s="268" t="s">
        <v>167</v>
      </c>
    </row>
    <row r="317" s="2" customFormat="1" ht="16.5" customHeight="1">
      <c r="A317" s="39"/>
      <c r="B317" s="40"/>
      <c r="C317" s="219" t="s">
        <v>351</v>
      </c>
      <c r="D317" s="219" t="s">
        <v>170</v>
      </c>
      <c r="E317" s="220" t="s">
        <v>352</v>
      </c>
      <c r="F317" s="221" t="s">
        <v>353</v>
      </c>
      <c r="G317" s="222" t="s">
        <v>173</v>
      </c>
      <c r="H317" s="223">
        <v>6.1070000000000002</v>
      </c>
      <c r="I317" s="224"/>
      <c r="J317" s="225">
        <f>ROUND(I317*H317,2)</f>
        <v>0</v>
      </c>
      <c r="K317" s="221" t="s">
        <v>174</v>
      </c>
      <c r="L317" s="45"/>
      <c r="M317" s="226" t="s">
        <v>40</v>
      </c>
      <c r="N317" s="227" t="s">
        <v>48</v>
      </c>
      <c r="O317" s="85"/>
      <c r="P317" s="228">
        <f>O317*H317</f>
        <v>0</v>
      </c>
      <c r="Q317" s="228">
        <v>0</v>
      </c>
      <c r="R317" s="228">
        <f>Q317*H317</f>
        <v>0</v>
      </c>
      <c r="S317" s="228">
        <v>0.075999999999999998</v>
      </c>
      <c r="T317" s="229">
        <f>S317*H317</f>
        <v>0.46413199999999999</v>
      </c>
      <c r="U317" s="39"/>
      <c r="V317" s="39"/>
      <c r="W317" s="39"/>
      <c r="X317" s="39"/>
      <c r="Y317" s="39"/>
      <c r="Z317" s="39"/>
      <c r="AA317" s="39"/>
      <c r="AB317" s="39"/>
      <c r="AC317" s="39"/>
      <c r="AD317" s="39"/>
      <c r="AE317" s="39"/>
      <c r="AR317" s="230" t="s">
        <v>175</v>
      </c>
      <c r="AT317" s="230" t="s">
        <v>170</v>
      </c>
      <c r="AU317" s="230" t="s">
        <v>87</v>
      </c>
      <c r="AY317" s="18" t="s">
        <v>167</v>
      </c>
      <c r="BE317" s="231">
        <f>IF(N317="základní",J317,0)</f>
        <v>0</v>
      </c>
      <c r="BF317" s="231">
        <f>IF(N317="snížená",J317,0)</f>
        <v>0</v>
      </c>
      <c r="BG317" s="231">
        <f>IF(N317="zákl. přenesená",J317,0)</f>
        <v>0</v>
      </c>
      <c r="BH317" s="231">
        <f>IF(N317="sníž. přenesená",J317,0)</f>
        <v>0</v>
      </c>
      <c r="BI317" s="231">
        <f>IF(N317="nulová",J317,0)</f>
        <v>0</v>
      </c>
      <c r="BJ317" s="18" t="s">
        <v>85</v>
      </c>
      <c r="BK317" s="231">
        <f>ROUND(I317*H317,2)</f>
        <v>0</v>
      </c>
      <c r="BL317" s="18" t="s">
        <v>175</v>
      </c>
      <c r="BM317" s="230" t="s">
        <v>354</v>
      </c>
    </row>
    <row r="318" s="2" customFormat="1">
      <c r="A318" s="39"/>
      <c r="B318" s="40"/>
      <c r="C318" s="41"/>
      <c r="D318" s="232" t="s">
        <v>177</v>
      </c>
      <c r="E318" s="41"/>
      <c r="F318" s="233" t="s">
        <v>355</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177</v>
      </c>
      <c r="AU318" s="18" t="s">
        <v>87</v>
      </c>
    </row>
    <row r="319" s="2" customFormat="1">
      <c r="A319" s="39"/>
      <c r="B319" s="40"/>
      <c r="C319" s="41"/>
      <c r="D319" s="232" t="s">
        <v>179</v>
      </c>
      <c r="E319" s="41"/>
      <c r="F319" s="236" t="s">
        <v>356</v>
      </c>
      <c r="G319" s="41"/>
      <c r="H319" s="41"/>
      <c r="I319" s="137"/>
      <c r="J319" s="41"/>
      <c r="K319" s="41"/>
      <c r="L319" s="45"/>
      <c r="M319" s="234"/>
      <c r="N319" s="235"/>
      <c r="O319" s="85"/>
      <c r="P319" s="85"/>
      <c r="Q319" s="85"/>
      <c r="R319" s="85"/>
      <c r="S319" s="85"/>
      <c r="T319" s="86"/>
      <c r="U319" s="39"/>
      <c r="V319" s="39"/>
      <c r="W319" s="39"/>
      <c r="X319" s="39"/>
      <c r="Y319" s="39"/>
      <c r="Z319" s="39"/>
      <c r="AA319" s="39"/>
      <c r="AB319" s="39"/>
      <c r="AC319" s="39"/>
      <c r="AD319" s="39"/>
      <c r="AE319" s="39"/>
      <c r="AT319" s="18" t="s">
        <v>179</v>
      </c>
      <c r="AU319" s="18" t="s">
        <v>87</v>
      </c>
    </row>
    <row r="320" s="14" customFormat="1">
      <c r="A320" s="14"/>
      <c r="B320" s="247"/>
      <c r="C320" s="248"/>
      <c r="D320" s="232" t="s">
        <v>181</v>
      </c>
      <c r="E320" s="249" t="s">
        <v>40</v>
      </c>
      <c r="F320" s="250" t="s">
        <v>357</v>
      </c>
      <c r="G320" s="248"/>
      <c r="H320" s="251">
        <v>4.7279999999999998</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181</v>
      </c>
      <c r="AU320" s="257" t="s">
        <v>87</v>
      </c>
      <c r="AV320" s="14" t="s">
        <v>87</v>
      </c>
      <c r="AW320" s="14" t="s">
        <v>38</v>
      </c>
      <c r="AX320" s="14" t="s">
        <v>77</v>
      </c>
      <c r="AY320" s="257" t="s">
        <v>167</v>
      </c>
    </row>
    <row r="321" s="14" customFormat="1">
      <c r="A321" s="14"/>
      <c r="B321" s="247"/>
      <c r="C321" s="248"/>
      <c r="D321" s="232" t="s">
        <v>181</v>
      </c>
      <c r="E321" s="249" t="s">
        <v>40</v>
      </c>
      <c r="F321" s="250" t="s">
        <v>358</v>
      </c>
      <c r="G321" s="248"/>
      <c r="H321" s="251">
        <v>1.379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181</v>
      </c>
      <c r="AU321" s="257" t="s">
        <v>87</v>
      </c>
      <c r="AV321" s="14" t="s">
        <v>87</v>
      </c>
      <c r="AW321" s="14" t="s">
        <v>38</v>
      </c>
      <c r="AX321" s="14" t="s">
        <v>77</v>
      </c>
      <c r="AY321" s="257" t="s">
        <v>167</v>
      </c>
    </row>
    <row r="322" s="15" customFormat="1">
      <c r="A322" s="15"/>
      <c r="B322" s="258"/>
      <c r="C322" s="259"/>
      <c r="D322" s="232" t="s">
        <v>181</v>
      </c>
      <c r="E322" s="260" t="s">
        <v>40</v>
      </c>
      <c r="F322" s="261" t="s">
        <v>184</v>
      </c>
      <c r="G322" s="259"/>
      <c r="H322" s="262">
        <v>6.1070000000000002</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181</v>
      </c>
      <c r="AU322" s="268" t="s">
        <v>87</v>
      </c>
      <c r="AV322" s="15" t="s">
        <v>175</v>
      </c>
      <c r="AW322" s="15" t="s">
        <v>38</v>
      </c>
      <c r="AX322" s="15" t="s">
        <v>85</v>
      </c>
      <c r="AY322" s="268" t="s">
        <v>167</v>
      </c>
    </row>
    <row r="323" s="2" customFormat="1" ht="24" customHeight="1">
      <c r="A323" s="39"/>
      <c r="B323" s="40"/>
      <c r="C323" s="219" t="s">
        <v>359</v>
      </c>
      <c r="D323" s="219" t="s">
        <v>170</v>
      </c>
      <c r="E323" s="220" t="s">
        <v>360</v>
      </c>
      <c r="F323" s="221" t="s">
        <v>361</v>
      </c>
      <c r="G323" s="222" t="s">
        <v>187</v>
      </c>
      <c r="H323" s="223">
        <v>154.12000000000001</v>
      </c>
      <c r="I323" s="224"/>
      <c r="J323" s="225">
        <f>ROUND(I323*H323,2)</f>
        <v>0</v>
      </c>
      <c r="K323" s="221" t="s">
        <v>174</v>
      </c>
      <c r="L323" s="45"/>
      <c r="M323" s="226" t="s">
        <v>40</v>
      </c>
      <c r="N323" s="227" t="s">
        <v>48</v>
      </c>
      <c r="O323" s="85"/>
      <c r="P323" s="228">
        <f>O323*H323</f>
        <v>0</v>
      </c>
      <c r="Q323" s="228">
        <v>0</v>
      </c>
      <c r="R323" s="228">
        <f>Q323*H323</f>
        <v>0</v>
      </c>
      <c r="S323" s="228">
        <v>0.0060000000000000001</v>
      </c>
      <c r="T323" s="229">
        <f>S323*H323</f>
        <v>0.9247200000000001</v>
      </c>
      <c r="U323" s="39"/>
      <c r="V323" s="39"/>
      <c r="W323" s="39"/>
      <c r="X323" s="39"/>
      <c r="Y323" s="39"/>
      <c r="Z323" s="39"/>
      <c r="AA323" s="39"/>
      <c r="AB323" s="39"/>
      <c r="AC323" s="39"/>
      <c r="AD323" s="39"/>
      <c r="AE323" s="39"/>
      <c r="AR323" s="230" t="s">
        <v>175</v>
      </c>
      <c r="AT323" s="230" t="s">
        <v>170</v>
      </c>
      <c r="AU323" s="230" t="s">
        <v>87</v>
      </c>
      <c r="AY323" s="18" t="s">
        <v>167</v>
      </c>
      <c r="BE323" s="231">
        <f>IF(N323="základní",J323,0)</f>
        <v>0</v>
      </c>
      <c r="BF323" s="231">
        <f>IF(N323="snížená",J323,0)</f>
        <v>0</v>
      </c>
      <c r="BG323" s="231">
        <f>IF(N323="zákl. přenesená",J323,0)</f>
        <v>0</v>
      </c>
      <c r="BH323" s="231">
        <f>IF(N323="sníž. přenesená",J323,0)</f>
        <v>0</v>
      </c>
      <c r="BI323" s="231">
        <f>IF(N323="nulová",J323,0)</f>
        <v>0</v>
      </c>
      <c r="BJ323" s="18" t="s">
        <v>85</v>
      </c>
      <c r="BK323" s="231">
        <f>ROUND(I323*H323,2)</f>
        <v>0</v>
      </c>
      <c r="BL323" s="18" t="s">
        <v>175</v>
      </c>
      <c r="BM323" s="230" t="s">
        <v>362</v>
      </c>
    </row>
    <row r="324" s="2" customFormat="1">
      <c r="A324" s="39"/>
      <c r="B324" s="40"/>
      <c r="C324" s="41"/>
      <c r="D324" s="232" t="s">
        <v>177</v>
      </c>
      <c r="E324" s="41"/>
      <c r="F324" s="233" t="s">
        <v>363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177</v>
      </c>
      <c r="AU324" s="18" t="s">
        <v>87</v>
      </c>
    </row>
    <row r="325" s="13" customFormat="1">
      <c r="A325" s="13"/>
      <c r="B325" s="237"/>
      <c r="C325" s="238"/>
      <c r="D325" s="232" t="s">
        <v>181</v>
      </c>
      <c r="E325" s="239" t="s">
        <v>40</v>
      </c>
      <c r="F325" s="240" t="s">
        <v>223</v>
      </c>
      <c r="G325" s="238"/>
      <c r="H325" s="239" t="s">
        <v>40</v>
      </c>
      <c r="I325" s="241"/>
      <c r="J325" s="238"/>
      <c r="K325" s="238"/>
      <c r="L325" s="242"/>
      <c r="M325" s="243"/>
      <c r="N325" s="244"/>
      <c r="O325" s="244"/>
      <c r="P325" s="244"/>
      <c r="Q325" s="244"/>
      <c r="R325" s="244"/>
      <c r="S325" s="244"/>
      <c r="T325" s="245"/>
      <c r="U325" s="13"/>
      <c r="V325" s="13"/>
      <c r="W325" s="13"/>
      <c r="X325" s="13"/>
      <c r="Y325" s="13"/>
      <c r="Z325" s="13"/>
      <c r="AA325" s="13"/>
      <c r="AB325" s="13"/>
      <c r="AC325" s="13"/>
      <c r="AD325" s="13"/>
      <c r="AE325" s="13"/>
      <c r="AT325" s="246" t="s">
        <v>181</v>
      </c>
      <c r="AU325" s="246" t="s">
        <v>87</v>
      </c>
      <c r="AV325" s="13" t="s">
        <v>85</v>
      </c>
      <c r="AW325" s="13" t="s">
        <v>38</v>
      </c>
      <c r="AX325" s="13" t="s">
        <v>77</v>
      </c>
      <c r="AY325" s="246" t="s">
        <v>167</v>
      </c>
    </row>
    <row r="326" s="14" customFormat="1">
      <c r="A326" s="14"/>
      <c r="B326" s="247"/>
      <c r="C326" s="248"/>
      <c r="D326" s="232" t="s">
        <v>181</v>
      </c>
      <c r="E326" s="249" t="s">
        <v>40</v>
      </c>
      <c r="F326" s="250" t="s">
        <v>364</v>
      </c>
      <c r="G326" s="248"/>
      <c r="H326" s="251">
        <v>5.5999999999999996</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181</v>
      </c>
      <c r="AU326" s="257" t="s">
        <v>87</v>
      </c>
      <c r="AV326" s="14" t="s">
        <v>87</v>
      </c>
      <c r="AW326" s="14" t="s">
        <v>38</v>
      </c>
      <c r="AX326" s="14" t="s">
        <v>77</v>
      </c>
      <c r="AY326" s="257" t="s">
        <v>167</v>
      </c>
    </row>
    <row r="327" s="13" customFormat="1">
      <c r="A327" s="13"/>
      <c r="B327" s="237"/>
      <c r="C327" s="238"/>
      <c r="D327" s="232" t="s">
        <v>181</v>
      </c>
      <c r="E327" s="239" t="s">
        <v>40</v>
      </c>
      <c r="F327" s="240" t="s">
        <v>225</v>
      </c>
      <c r="G327" s="238"/>
      <c r="H327" s="239" t="s">
        <v>40</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181</v>
      </c>
      <c r="AU327" s="246" t="s">
        <v>87</v>
      </c>
      <c r="AV327" s="13" t="s">
        <v>85</v>
      </c>
      <c r="AW327" s="13" t="s">
        <v>38</v>
      </c>
      <c r="AX327" s="13" t="s">
        <v>77</v>
      </c>
      <c r="AY327" s="246" t="s">
        <v>167</v>
      </c>
    </row>
    <row r="328" s="14" customFormat="1">
      <c r="A328" s="14"/>
      <c r="B328" s="247"/>
      <c r="C328" s="248"/>
      <c r="D328" s="232" t="s">
        <v>181</v>
      </c>
      <c r="E328" s="249" t="s">
        <v>40</v>
      </c>
      <c r="F328" s="250" t="s">
        <v>365</v>
      </c>
      <c r="G328" s="248"/>
      <c r="H328" s="251">
        <v>2.7999999999999998</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181</v>
      </c>
      <c r="AU328" s="257" t="s">
        <v>87</v>
      </c>
      <c r="AV328" s="14" t="s">
        <v>87</v>
      </c>
      <c r="AW328" s="14" t="s">
        <v>38</v>
      </c>
      <c r="AX328" s="14" t="s">
        <v>77</v>
      </c>
      <c r="AY328" s="257" t="s">
        <v>167</v>
      </c>
    </row>
    <row r="329" s="13" customFormat="1">
      <c r="A329" s="13"/>
      <c r="B329" s="237"/>
      <c r="C329" s="238"/>
      <c r="D329" s="232" t="s">
        <v>181</v>
      </c>
      <c r="E329" s="239" t="s">
        <v>40</v>
      </c>
      <c r="F329" s="240" t="s">
        <v>227</v>
      </c>
      <c r="G329" s="238"/>
      <c r="H329" s="239" t="s">
        <v>40</v>
      </c>
      <c r="I329" s="241"/>
      <c r="J329" s="238"/>
      <c r="K329" s="238"/>
      <c r="L329" s="242"/>
      <c r="M329" s="243"/>
      <c r="N329" s="244"/>
      <c r="O329" s="244"/>
      <c r="P329" s="244"/>
      <c r="Q329" s="244"/>
      <c r="R329" s="244"/>
      <c r="S329" s="244"/>
      <c r="T329" s="245"/>
      <c r="U329" s="13"/>
      <c r="V329" s="13"/>
      <c r="W329" s="13"/>
      <c r="X329" s="13"/>
      <c r="Y329" s="13"/>
      <c r="Z329" s="13"/>
      <c r="AA329" s="13"/>
      <c r="AB329" s="13"/>
      <c r="AC329" s="13"/>
      <c r="AD329" s="13"/>
      <c r="AE329" s="13"/>
      <c r="AT329" s="246" t="s">
        <v>181</v>
      </c>
      <c r="AU329" s="246" t="s">
        <v>87</v>
      </c>
      <c r="AV329" s="13" t="s">
        <v>85</v>
      </c>
      <c r="AW329" s="13" t="s">
        <v>38</v>
      </c>
      <c r="AX329" s="13" t="s">
        <v>77</v>
      </c>
      <c r="AY329" s="246" t="s">
        <v>167</v>
      </c>
    </row>
    <row r="330" s="14" customFormat="1">
      <c r="A330" s="14"/>
      <c r="B330" s="247"/>
      <c r="C330" s="248"/>
      <c r="D330" s="232" t="s">
        <v>181</v>
      </c>
      <c r="E330" s="249" t="s">
        <v>40</v>
      </c>
      <c r="F330" s="250" t="s">
        <v>366</v>
      </c>
      <c r="G330" s="248"/>
      <c r="H330" s="251">
        <v>145.72</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181</v>
      </c>
      <c r="AU330" s="257" t="s">
        <v>87</v>
      </c>
      <c r="AV330" s="14" t="s">
        <v>87</v>
      </c>
      <c r="AW330" s="14" t="s">
        <v>38</v>
      </c>
      <c r="AX330" s="14" t="s">
        <v>77</v>
      </c>
      <c r="AY330" s="257" t="s">
        <v>167</v>
      </c>
    </row>
    <row r="331" s="15" customFormat="1">
      <c r="A331" s="15"/>
      <c r="B331" s="258"/>
      <c r="C331" s="259"/>
      <c r="D331" s="232" t="s">
        <v>181</v>
      </c>
      <c r="E331" s="260" t="s">
        <v>40</v>
      </c>
      <c r="F331" s="261" t="s">
        <v>184</v>
      </c>
      <c r="G331" s="259"/>
      <c r="H331" s="262">
        <v>154.12000000000001</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181</v>
      </c>
      <c r="AU331" s="268" t="s">
        <v>87</v>
      </c>
      <c r="AV331" s="15" t="s">
        <v>175</v>
      </c>
      <c r="AW331" s="15" t="s">
        <v>38</v>
      </c>
      <c r="AX331" s="15" t="s">
        <v>85</v>
      </c>
      <c r="AY331" s="268" t="s">
        <v>167</v>
      </c>
    </row>
    <row r="332" s="2" customFormat="1" ht="24" customHeight="1">
      <c r="A332" s="39"/>
      <c r="B332" s="40"/>
      <c r="C332" s="219" t="s">
        <v>367</v>
      </c>
      <c r="D332" s="219" t="s">
        <v>170</v>
      </c>
      <c r="E332" s="220" t="s">
        <v>368</v>
      </c>
      <c r="F332" s="221" t="s">
        <v>369</v>
      </c>
      <c r="G332" s="222" t="s">
        <v>173</v>
      </c>
      <c r="H332" s="223">
        <v>28.395</v>
      </c>
      <c r="I332" s="224"/>
      <c r="J332" s="225">
        <f>ROUND(I332*H332,2)</f>
        <v>0</v>
      </c>
      <c r="K332" s="221" t="s">
        <v>174</v>
      </c>
      <c r="L332" s="45"/>
      <c r="M332" s="226" t="s">
        <v>40</v>
      </c>
      <c r="N332" s="227" t="s">
        <v>48</v>
      </c>
      <c r="O332" s="85"/>
      <c r="P332" s="228">
        <f>O332*H332</f>
        <v>0</v>
      </c>
      <c r="Q332" s="228">
        <v>0</v>
      </c>
      <c r="R332" s="228">
        <f>Q332*H332</f>
        <v>0</v>
      </c>
      <c r="S332" s="228">
        <v>0.050000000000000003</v>
      </c>
      <c r="T332" s="229">
        <f>S332*H332</f>
        <v>1.4197500000000001</v>
      </c>
      <c r="U332" s="39"/>
      <c r="V332" s="39"/>
      <c r="W332" s="39"/>
      <c r="X332" s="39"/>
      <c r="Y332" s="39"/>
      <c r="Z332" s="39"/>
      <c r="AA332" s="39"/>
      <c r="AB332" s="39"/>
      <c r="AC332" s="39"/>
      <c r="AD332" s="39"/>
      <c r="AE332" s="39"/>
      <c r="AR332" s="230" t="s">
        <v>175</v>
      </c>
      <c r="AT332" s="230" t="s">
        <v>170</v>
      </c>
      <c r="AU332" s="230" t="s">
        <v>87</v>
      </c>
      <c r="AY332" s="18" t="s">
        <v>167</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175</v>
      </c>
      <c r="BM332" s="230" t="s">
        <v>370</v>
      </c>
    </row>
    <row r="333" s="2" customFormat="1">
      <c r="A333" s="39"/>
      <c r="B333" s="40"/>
      <c r="C333" s="41"/>
      <c r="D333" s="232" t="s">
        <v>177</v>
      </c>
      <c r="E333" s="41"/>
      <c r="F333" s="233" t="s">
        <v>371</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177</v>
      </c>
      <c r="AU333" s="18" t="s">
        <v>87</v>
      </c>
    </row>
    <row r="334" s="2" customFormat="1">
      <c r="A334" s="39"/>
      <c r="B334" s="40"/>
      <c r="C334" s="41"/>
      <c r="D334" s="232" t="s">
        <v>179</v>
      </c>
      <c r="E334" s="41"/>
      <c r="F334" s="236" t="s">
        <v>372</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179</v>
      </c>
      <c r="AU334" s="18" t="s">
        <v>87</v>
      </c>
    </row>
    <row r="335" s="13" customFormat="1">
      <c r="A335" s="13"/>
      <c r="B335" s="237"/>
      <c r="C335" s="238"/>
      <c r="D335" s="232" t="s">
        <v>181</v>
      </c>
      <c r="E335" s="239" t="s">
        <v>40</v>
      </c>
      <c r="F335" s="240" t="s">
        <v>203</v>
      </c>
      <c r="G335" s="238"/>
      <c r="H335" s="239" t="s">
        <v>40</v>
      </c>
      <c r="I335" s="241"/>
      <c r="J335" s="238"/>
      <c r="K335" s="238"/>
      <c r="L335" s="242"/>
      <c r="M335" s="243"/>
      <c r="N335" s="244"/>
      <c r="O335" s="244"/>
      <c r="P335" s="244"/>
      <c r="Q335" s="244"/>
      <c r="R335" s="244"/>
      <c r="S335" s="244"/>
      <c r="T335" s="245"/>
      <c r="U335" s="13"/>
      <c r="V335" s="13"/>
      <c r="W335" s="13"/>
      <c r="X335" s="13"/>
      <c r="Y335" s="13"/>
      <c r="Z335" s="13"/>
      <c r="AA335" s="13"/>
      <c r="AB335" s="13"/>
      <c r="AC335" s="13"/>
      <c r="AD335" s="13"/>
      <c r="AE335" s="13"/>
      <c r="AT335" s="246" t="s">
        <v>181</v>
      </c>
      <c r="AU335" s="246" t="s">
        <v>87</v>
      </c>
      <c r="AV335" s="13" t="s">
        <v>85</v>
      </c>
      <c r="AW335" s="13" t="s">
        <v>38</v>
      </c>
      <c r="AX335" s="13" t="s">
        <v>77</v>
      </c>
      <c r="AY335" s="246" t="s">
        <v>167</v>
      </c>
    </row>
    <row r="336" s="14" customFormat="1">
      <c r="A336" s="14"/>
      <c r="B336" s="247"/>
      <c r="C336" s="248"/>
      <c r="D336" s="232" t="s">
        <v>181</v>
      </c>
      <c r="E336" s="249" t="s">
        <v>40</v>
      </c>
      <c r="F336" s="250" t="s">
        <v>373</v>
      </c>
      <c r="G336" s="248"/>
      <c r="H336" s="251">
        <v>2.403</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181</v>
      </c>
      <c r="AU336" s="257" t="s">
        <v>87</v>
      </c>
      <c r="AV336" s="14" t="s">
        <v>87</v>
      </c>
      <c r="AW336" s="14" t="s">
        <v>38</v>
      </c>
      <c r="AX336" s="14" t="s">
        <v>77</v>
      </c>
      <c r="AY336" s="257" t="s">
        <v>167</v>
      </c>
    </row>
    <row r="337" s="14" customFormat="1">
      <c r="A337" s="14"/>
      <c r="B337" s="247"/>
      <c r="C337" s="248"/>
      <c r="D337" s="232" t="s">
        <v>181</v>
      </c>
      <c r="E337" s="249" t="s">
        <v>40</v>
      </c>
      <c r="F337" s="250" t="s">
        <v>205</v>
      </c>
      <c r="G337" s="248"/>
      <c r="H337" s="251">
        <v>0.40000000000000002</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181</v>
      </c>
      <c r="AU337" s="257" t="s">
        <v>87</v>
      </c>
      <c r="AV337" s="14" t="s">
        <v>87</v>
      </c>
      <c r="AW337" s="14" t="s">
        <v>38</v>
      </c>
      <c r="AX337" s="14" t="s">
        <v>77</v>
      </c>
      <c r="AY337" s="257" t="s">
        <v>167</v>
      </c>
    </row>
    <row r="338" s="13" customFormat="1">
      <c r="A338" s="13"/>
      <c r="B338" s="237"/>
      <c r="C338" s="238"/>
      <c r="D338" s="232" t="s">
        <v>181</v>
      </c>
      <c r="E338" s="239" t="s">
        <v>40</v>
      </c>
      <c r="F338" s="240" t="s">
        <v>206</v>
      </c>
      <c r="G338" s="238"/>
      <c r="H338" s="239" t="s">
        <v>40</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181</v>
      </c>
      <c r="AU338" s="246" t="s">
        <v>87</v>
      </c>
      <c r="AV338" s="13" t="s">
        <v>85</v>
      </c>
      <c r="AW338" s="13" t="s">
        <v>38</v>
      </c>
      <c r="AX338" s="13" t="s">
        <v>77</v>
      </c>
      <c r="AY338" s="246" t="s">
        <v>167</v>
      </c>
    </row>
    <row r="339" s="14" customFormat="1">
      <c r="A339" s="14"/>
      <c r="B339" s="247"/>
      <c r="C339" s="248"/>
      <c r="D339" s="232" t="s">
        <v>181</v>
      </c>
      <c r="E339" s="249" t="s">
        <v>40</v>
      </c>
      <c r="F339" s="250" t="s">
        <v>374</v>
      </c>
      <c r="G339" s="248"/>
      <c r="H339" s="251">
        <v>2.2480000000000002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181</v>
      </c>
      <c r="AU339" s="257" t="s">
        <v>87</v>
      </c>
      <c r="AV339" s="14" t="s">
        <v>87</v>
      </c>
      <c r="AW339" s="14" t="s">
        <v>38</v>
      </c>
      <c r="AX339" s="14" t="s">
        <v>77</v>
      </c>
      <c r="AY339" s="257" t="s">
        <v>167</v>
      </c>
    </row>
    <row r="340" s="13" customFormat="1">
      <c r="A340" s="13"/>
      <c r="B340" s="237"/>
      <c r="C340" s="238"/>
      <c r="D340" s="232" t="s">
        <v>181</v>
      </c>
      <c r="E340" s="239" t="s">
        <v>40</v>
      </c>
      <c r="F340" s="240" t="s">
        <v>208</v>
      </c>
      <c r="G340" s="238"/>
      <c r="H340" s="239" t="s">
        <v>40</v>
      </c>
      <c r="I340" s="241"/>
      <c r="J340" s="238"/>
      <c r="K340" s="238"/>
      <c r="L340" s="242"/>
      <c r="M340" s="243"/>
      <c r="N340" s="244"/>
      <c r="O340" s="244"/>
      <c r="P340" s="244"/>
      <c r="Q340" s="244"/>
      <c r="R340" s="244"/>
      <c r="S340" s="244"/>
      <c r="T340" s="245"/>
      <c r="U340" s="13"/>
      <c r="V340" s="13"/>
      <c r="W340" s="13"/>
      <c r="X340" s="13"/>
      <c r="Y340" s="13"/>
      <c r="Z340" s="13"/>
      <c r="AA340" s="13"/>
      <c r="AB340" s="13"/>
      <c r="AC340" s="13"/>
      <c r="AD340" s="13"/>
      <c r="AE340" s="13"/>
      <c r="AT340" s="246" t="s">
        <v>181</v>
      </c>
      <c r="AU340" s="246" t="s">
        <v>87</v>
      </c>
      <c r="AV340" s="13" t="s">
        <v>85</v>
      </c>
      <c r="AW340" s="13" t="s">
        <v>38</v>
      </c>
      <c r="AX340" s="13" t="s">
        <v>77</v>
      </c>
      <c r="AY340" s="246" t="s">
        <v>167</v>
      </c>
    </row>
    <row r="341" s="14" customFormat="1">
      <c r="A341" s="14"/>
      <c r="B341" s="247"/>
      <c r="C341" s="248"/>
      <c r="D341" s="232" t="s">
        <v>181</v>
      </c>
      <c r="E341" s="249" t="s">
        <v>40</v>
      </c>
      <c r="F341" s="250" t="s">
        <v>375</v>
      </c>
      <c r="G341" s="248"/>
      <c r="H341" s="251">
        <v>14.965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181</v>
      </c>
      <c r="AU341" s="257" t="s">
        <v>87</v>
      </c>
      <c r="AV341" s="14" t="s">
        <v>87</v>
      </c>
      <c r="AW341" s="14" t="s">
        <v>38</v>
      </c>
      <c r="AX341" s="14" t="s">
        <v>77</v>
      </c>
      <c r="AY341" s="257" t="s">
        <v>167</v>
      </c>
    </row>
    <row r="342" s="13" customFormat="1">
      <c r="A342" s="13"/>
      <c r="B342" s="237"/>
      <c r="C342" s="238"/>
      <c r="D342" s="232" t="s">
        <v>181</v>
      </c>
      <c r="E342" s="239" t="s">
        <v>40</v>
      </c>
      <c r="F342" s="240" t="s">
        <v>210</v>
      </c>
      <c r="G342" s="238"/>
      <c r="H342" s="239" t="s">
        <v>40</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181</v>
      </c>
      <c r="AU342" s="246" t="s">
        <v>87</v>
      </c>
      <c r="AV342" s="13" t="s">
        <v>85</v>
      </c>
      <c r="AW342" s="13" t="s">
        <v>38</v>
      </c>
      <c r="AX342" s="13" t="s">
        <v>77</v>
      </c>
      <c r="AY342" s="246" t="s">
        <v>167</v>
      </c>
    </row>
    <row r="343" s="14" customFormat="1">
      <c r="A343" s="14"/>
      <c r="B343" s="247"/>
      <c r="C343" s="248"/>
      <c r="D343" s="232" t="s">
        <v>181</v>
      </c>
      <c r="E343" s="249" t="s">
        <v>40</v>
      </c>
      <c r="F343" s="250" t="s">
        <v>376</v>
      </c>
      <c r="G343" s="248"/>
      <c r="H343" s="251">
        <v>8.3789999999999996</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181</v>
      </c>
      <c r="AU343" s="257" t="s">
        <v>87</v>
      </c>
      <c r="AV343" s="14" t="s">
        <v>87</v>
      </c>
      <c r="AW343" s="14" t="s">
        <v>38</v>
      </c>
      <c r="AX343" s="14" t="s">
        <v>77</v>
      </c>
      <c r="AY343" s="257" t="s">
        <v>167</v>
      </c>
    </row>
    <row r="344" s="15" customFormat="1">
      <c r="A344" s="15"/>
      <c r="B344" s="258"/>
      <c r="C344" s="259"/>
      <c r="D344" s="232" t="s">
        <v>181</v>
      </c>
      <c r="E344" s="260" t="s">
        <v>40</v>
      </c>
      <c r="F344" s="261" t="s">
        <v>184</v>
      </c>
      <c r="G344" s="259"/>
      <c r="H344" s="262">
        <v>28.395</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181</v>
      </c>
      <c r="AU344" s="268" t="s">
        <v>87</v>
      </c>
      <c r="AV344" s="15" t="s">
        <v>175</v>
      </c>
      <c r="AW344" s="15" t="s">
        <v>38</v>
      </c>
      <c r="AX344" s="15" t="s">
        <v>85</v>
      </c>
      <c r="AY344" s="268" t="s">
        <v>167</v>
      </c>
    </row>
    <row r="345" s="2" customFormat="1" ht="24" customHeight="1">
      <c r="A345" s="39"/>
      <c r="B345" s="40"/>
      <c r="C345" s="219" t="s">
        <v>377</v>
      </c>
      <c r="D345" s="219" t="s">
        <v>170</v>
      </c>
      <c r="E345" s="220" t="s">
        <v>378</v>
      </c>
      <c r="F345" s="221" t="s">
        <v>379</v>
      </c>
      <c r="G345" s="222" t="s">
        <v>173</v>
      </c>
      <c r="H345" s="223">
        <v>96.141999999999996</v>
      </c>
      <c r="I345" s="224"/>
      <c r="J345" s="225">
        <f>ROUND(I345*H345,2)</f>
        <v>0</v>
      </c>
      <c r="K345" s="221" t="s">
        <v>174</v>
      </c>
      <c r="L345" s="45"/>
      <c r="M345" s="226" t="s">
        <v>40</v>
      </c>
      <c r="N345" s="227" t="s">
        <v>48</v>
      </c>
      <c r="O345" s="85"/>
      <c r="P345" s="228">
        <f>O345*H345</f>
        <v>0</v>
      </c>
      <c r="Q345" s="228">
        <v>0</v>
      </c>
      <c r="R345" s="228">
        <f>Q345*H345</f>
        <v>0</v>
      </c>
      <c r="S345" s="228">
        <v>0.045999999999999999</v>
      </c>
      <c r="T345" s="229">
        <f>S345*H345</f>
        <v>4.4225319999999995</v>
      </c>
      <c r="U345" s="39"/>
      <c r="V345" s="39"/>
      <c r="W345" s="39"/>
      <c r="X345" s="39"/>
      <c r="Y345" s="39"/>
      <c r="Z345" s="39"/>
      <c r="AA345" s="39"/>
      <c r="AB345" s="39"/>
      <c r="AC345" s="39"/>
      <c r="AD345" s="39"/>
      <c r="AE345" s="39"/>
      <c r="AR345" s="230" t="s">
        <v>175</v>
      </c>
      <c r="AT345" s="230" t="s">
        <v>170</v>
      </c>
      <c r="AU345" s="230" t="s">
        <v>87</v>
      </c>
      <c r="AY345" s="18" t="s">
        <v>167</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175</v>
      </c>
      <c r="BM345" s="230" t="s">
        <v>380</v>
      </c>
    </row>
    <row r="346" s="2" customFormat="1">
      <c r="A346" s="39"/>
      <c r="B346" s="40"/>
      <c r="C346" s="41"/>
      <c r="D346" s="232" t="s">
        <v>177</v>
      </c>
      <c r="E346" s="41"/>
      <c r="F346" s="233" t="s">
        <v>381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177</v>
      </c>
      <c r="AU346" s="18" t="s">
        <v>87</v>
      </c>
    </row>
    <row r="347" s="2" customFormat="1">
      <c r="A347" s="39"/>
      <c r="B347" s="40"/>
      <c r="C347" s="41"/>
      <c r="D347" s="232" t="s">
        <v>179</v>
      </c>
      <c r="E347" s="41"/>
      <c r="F347" s="236" t="s">
        <v>372</v>
      </c>
      <c r="G347" s="41"/>
      <c r="H347" s="41"/>
      <c r="I347" s="137"/>
      <c r="J347" s="41"/>
      <c r="K347" s="41"/>
      <c r="L347" s="45"/>
      <c r="M347" s="234"/>
      <c r="N347" s="235"/>
      <c r="O347" s="85"/>
      <c r="P347" s="85"/>
      <c r="Q347" s="85"/>
      <c r="R347" s="85"/>
      <c r="S347" s="85"/>
      <c r="T347" s="86"/>
      <c r="U347" s="39"/>
      <c r="V347" s="39"/>
      <c r="W347" s="39"/>
      <c r="X347" s="39"/>
      <c r="Y347" s="39"/>
      <c r="Z347" s="39"/>
      <c r="AA347" s="39"/>
      <c r="AB347" s="39"/>
      <c r="AC347" s="39"/>
      <c r="AD347" s="39"/>
      <c r="AE347" s="39"/>
      <c r="AT347" s="18" t="s">
        <v>179</v>
      </c>
      <c r="AU347" s="18" t="s">
        <v>87</v>
      </c>
    </row>
    <row r="348" s="13" customFormat="1">
      <c r="A348" s="13"/>
      <c r="B348" s="237"/>
      <c r="C348" s="238"/>
      <c r="D348" s="232" t="s">
        <v>181</v>
      </c>
      <c r="E348" s="239" t="s">
        <v>40</v>
      </c>
      <c r="F348" s="240" t="s">
        <v>203</v>
      </c>
      <c r="G348" s="238"/>
      <c r="H348" s="239" t="s">
        <v>40</v>
      </c>
      <c r="I348" s="241"/>
      <c r="J348" s="238"/>
      <c r="K348" s="238"/>
      <c r="L348" s="242"/>
      <c r="M348" s="243"/>
      <c r="N348" s="244"/>
      <c r="O348" s="244"/>
      <c r="P348" s="244"/>
      <c r="Q348" s="244"/>
      <c r="R348" s="244"/>
      <c r="S348" s="244"/>
      <c r="T348" s="245"/>
      <c r="U348" s="13"/>
      <c r="V348" s="13"/>
      <c r="W348" s="13"/>
      <c r="X348" s="13"/>
      <c r="Y348" s="13"/>
      <c r="Z348" s="13"/>
      <c r="AA348" s="13"/>
      <c r="AB348" s="13"/>
      <c r="AC348" s="13"/>
      <c r="AD348" s="13"/>
      <c r="AE348" s="13"/>
      <c r="AT348" s="246" t="s">
        <v>181</v>
      </c>
      <c r="AU348" s="246" t="s">
        <v>87</v>
      </c>
      <c r="AV348" s="13" t="s">
        <v>85</v>
      </c>
      <c r="AW348" s="13" t="s">
        <v>38</v>
      </c>
      <c r="AX348" s="13" t="s">
        <v>77</v>
      </c>
      <c r="AY348" s="246" t="s">
        <v>167</v>
      </c>
    </row>
    <row r="349" s="14" customFormat="1">
      <c r="A349" s="14"/>
      <c r="B349" s="247"/>
      <c r="C349" s="248"/>
      <c r="D349" s="232" t="s">
        <v>181</v>
      </c>
      <c r="E349" s="249" t="s">
        <v>40</v>
      </c>
      <c r="F349" s="250" t="s">
        <v>382</v>
      </c>
      <c r="G349" s="248"/>
      <c r="H349" s="251">
        <v>18.550000000000001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181</v>
      </c>
      <c r="AU349" s="257" t="s">
        <v>87</v>
      </c>
      <c r="AV349" s="14" t="s">
        <v>87</v>
      </c>
      <c r="AW349" s="14" t="s">
        <v>38</v>
      </c>
      <c r="AX349" s="14" t="s">
        <v>77</v>
      </c>
      <c r="AY349" s="257" t="s">
        <v>167</v>
      </c>
    </row>
    <row r="350" s="14" customFormat="1">
      <c r="A350" s="14"/>
      <c r="B350" s="247"/>
      <c r="C350" s="248"/>
      <c r="D350" s="232" t="s">
        <v>181</v>
      </c>
      <c r="E350" s="249" t="s">
        <v>40</v>
      </c>
      <c r="F350" s="250" t="s">
        <v>235</v>
      </c>
      <c r="G350" s="248"/>
      <c r="H350" s="251">
        <v>-4.7279999999999998</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181</v>
      </c>
      <c r="AU350" s="257" t="s">
        <v>87</v>
      </c>
      <c r="AV350" s="14" t="s">
        <v>87</v>
      </c>
      <c r="AW350" s="14" t="s">
        <v>38</v>
      </c>
      <c r="AX350" s="14" t="s">
        <v>77</v>
      </c>
      <c r="AY350" s="257" t="s">
        <v>167</v>
      </c>
    </row>
    <row r="351" s="14" customFormat="1">
      <c r="A351" s="14"/>
      <c r="B351" s="247"/>
      <c r="C351" s="248"/>
      <c r="D351" s="232" t="s">
        <v>181</v>
      </c>
      <c r="E351" s="249" t="s">
        <v>40</v>
      </c>
      <c r="F351" s="250" t="s">
        <v>236</v>
      </c>
      <c r="G351" s="248"/>
      <c r="H351" s="251">
        <v>-1.1819999999999999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181</v>
      </c>
      <c r="AU351" s="257" t="s">
        <v>87</v>
      </c>
      <c r="AV351" s="14" t="s">
        <v>87</v>
      </c>
      <c r="AW351" s="14" t="s">
        <v>38</v>
      </c>
      <c r="AX351" s="14" t="s">
        <v>77</v>
      </c>
      <c r="AY351" s="257" t="s">
        <v>167</v>
      </c>
    </row>
    <row r="352" s="13" customFormat="1">
      <c r="A352" s="13"/>
      <c r="B352" s="237"/>
      <c r="C352" s="238"/>
      <c r="D352" s="232" t="s">
        <v>181</v>
      </c>
      <c r="E352" s="239" t="s">
        <v>40</v>
      </c>
      <c r="F352" s="240" t="s">
        <v>206</v>
      </c>
      <c r="G352" s="238"/>
      <c r="H352" s="239" t="s">
        <v>40</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181</v>
      </c>
      <c r="AU352" s="246" t="s">
        <v>87</v>
      </c>
      <c r="AV352" s="13" t="s">
        <v>85</v>
      </c>
      <c r="AW352" s="13" t="s">
        <v>38</v>
      </c>
      <c r="AX352" s="13" t="s">
        <v>77</v>
      </c>
      <c r="AY352" s="246" t="s">
        <v>167</v>
      </c>
    </row>
    <row r="353" s="14" customFormat="1">
      <c r="A353" s="14"/>
      <c r="B353" s="247"/>
      <c r="C353" s="248"/>
      <c r="D353" s="232" t="s">
        <v>181</v>
      </c>
      <c r="E353" s="249" t="s">
        <v>40</v>
      </c>
      <c r="F353" s="250" t="s">
        <v>383</v>
      </c>
      <c r="G353" s="248"/>
      <c r="H353" s="251">
        <v>15.9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181</v>
      </c>
      <c r="AU353" s="257" t="s">
        <v>87</v>
      </c>
      <c r="AV353" s="14" t="s">
        <v>87</v>
      </c>
      <c r="AW353" s="14" t="s">
        <v>38</v>
      </c>
      <c r="AX353" s="14" t="s">
        <v>77</v>
      </c>
      <c r="AY353" s="257" t="s">
        <v>167</v>
      </c>
    </row>
    <row r="354" s="14" customFormat="1">
      <c r="A354" s="14"/>
      <c r="B354" s="247"/>
      <c r="C354" s="248"/>
      <c r="D354" s="232" t="s">
        <v>181</v>
      </c>
      <c r="E354" s="249" t="s">
        <v>40</v>
      </c>
      <c r="F354" s="250" t="s">
        <v>236</v>
      </c>
      <c r="G354" s="248"/>
      <c r="H354" s="251">
        <v>-1.1819999999999999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181</v>
      </c>
      <c r="AU354" s="257" t="s">
        <v>87</v>
      </c>
      <c r="AV354" s="14" t="s">
        <v>87</v>
      </c>
      <c r="AW354" s="14" t="s">
        <v>38</v>
      </c>
      <c r="AX354" s="14" t="s">
        <v>77</v>
      </c>
      <c r="AY354" s="257" t="s">
        <v>167</v>
      </c>
    </row>
    <row r="355" s="13" customFormat="1">
      <c r="A355" s="13"/>
      <c r="B355" s="237"/>
      <c r="C355" s="238"/>
      <c r="D355" s="232" t="s">
        <v>181</v>
      </c>
      <c r="E355" s="239" t="s">
        <v>40</v>
      </c>
      <c r="F355" s="240" t="s">
        <v>208</v>
      </c>
      <c r="G355" s="238"/>
      <c r="H355" s="239" t="s">
        <v>40</v>
      </c>
      <c r="I355" s="241"/>
      <c r="J355" s="238"/>
      <c r="K355" s="238"/>
      <c r="L355" s="242"/>
      <c r="M355" s="243"/>
      <c r="N355" s="244"/>
      <c r="O355" s="244"/>
      <c r="P355" s="244"/>
      <c r="Q355" s="244"/>
      <c r="R355" s="244"/>
      <c r="S355" s="244"/>
      <c r="T355" s="245"/>
      <c r="U355" s="13"/>
      <c r="V355" s="13"/>
      <c r="W355" s="13"/>
      <c r="X355" s="13"/>
      <c r="Y355" s="13"/>
      <c r="Z355" s="13"/>
      <c r="AA355" s="13"/>
      <c r="AB355" s="13"/>
      <c r="AC355" s="13"/>
      <c r="AD355" s="13"/>
      <c r="AE355" s="13"/>
      <c r="AT355" s="246" t="s">
        <v>181</v>
      </c>
      <c r="AU355" s="246" t="s">
        <v>87</v>
      </c>
      <c r="AV355" s="13" t="s">
        <v>85</v>
      </c>
      <c r="AW355" s="13" t="s">
        <v>38</v>
      </c>
      <c r="AX355" s="13" t="s">
        <v>77</v>
      </c>
      <c r="AY355" s="246" t="s">
        <v>167</v>
      </c>
    </row>
    <row r="356" s="14" customFormat="1">
      <c r="A356" s="14"/>
      <c r="B356" s="247"/>
      <c r="C356" s="248"/>
      <c r="D356" s="232" t="s">
        <v>181</v>
      </c>
      <c r="E356" s="249" t="s">
        <v>40</v>
      </c>
      <c r="F356" s="250" t="s">
        <v>384</v>
      </c>
      <c r="G356" s="248"/>
      <c r="H356" s="251">
        <v>41.463000000000001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181</v>
      </c>
      <c r="AU356" s="257" t="s">
        <v>87</v>
      </c>
      <c r="AV356" s="14" t="s">
        <v>87</v>
      </c>
      <c r="AW356" s="14" t="s">
        <v>38</v>
      </c>
      <c r="AX356" s="14" t="s">
        <v>77</v>
      </c>
      <c r="AY356" s="257" t="s">
        <v>167</v>
      </c>
    </row>
    <row r="357" s="14" customFormat="1">
      <c r="A357" s="14"/>
      <c r="B357" s="247"/>
      <c r="C357" s="248"/>
      <c r="D357" s="232" t="s">
        <v>181</v>
      </c>
      <c r="E357" s="249" t="s">
        <v>40</v>
      </c>
      <c r="F357" s="250" t="s">
        <v>239</v>
      </c>
      <c r="G357" s="248"/>
      <c r="H357" s="251">
        <v>-1.5760000000000001</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181</v>
      </c>
      <c r="AU357" s="257" t="s">
        <v>87</v>
      </c>
      <c r="AV357" s="14" t="s">
        <v>87</v>
      </c>
      <c r="AW357" s="14" t="s">
        <v>38</v>
      </c>
      <c r="AX357" s="14" t="s">
        <v>77</v>
      </c>
      <c r="AY357" s="257" t="s">
        <v>167</v>
      </c>
    </row>
    <row r="358" s="14" customFormat="1">
      <c r="A358" s="14"/>
      <c r="B358" s="247"/>
      <c r="C358" s="248"/>
      <c r="D358" s="232" t="s">
        <v>181</v>
      </c>
      <c r="E358" s="249" t="s">
        <v>40</v>
      </c>
      <c r="F358" s="250" t="s">
        <v>240</v>
      </c>
      <c r="G358" s="248"/>
      <c r="H358" s="251">
        <v>-2.093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181</v>
      </c>
      <c r="AU358" s="257" t="s">
        <v>87</v>
      </c>
      <c r="AV358" s="14" t="s">
        <v>87</v>
      </c>
      <c r="AW358" s="14" t="s">
        <v>38</v>
      </c>
      <c r="AX358" s="14" t="s">
        <v>77</v>
      </c>
      <c r="AY358" s="257" t="s">
        <v>167</v>
      </c>
    </row>
    <row r="359" s="14" customFormat="1">
      <c r="A359" s="14"/>
      <c r="B359" s="247"/>
      <c r="C359" s="248"/>
      <c r="D359" s="232" t="s">
        <v>181</v>
      </c>
      <c r="E359" s="249" t="s">
        <v>40</v>
      </c>
      <c r="F359" s="250" t="s">
        <v>241</v>
      </c>
      <c r="G359" s="248"/>
      <c r="H359" s="251">
        <v>1.74</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181</v>
      </c>
      <c r="AU359" s="257" t="s">
        <v>87</v>
      </c>
      <c r="AV359" s="14" t="s">
        <v>87</v>
      </c>
      <c r="AW359" s="14" t="s">
        <v>38</v>
      </c>
      <c r="AX359" s="14" t="s">
        <v>77</v>
      </c>
      <c r="AY359" s="257" t="s">
        <v>167</v>
      </c>
    </row>
    <row r="360" s="13" customFormat="1">
      <c r="A360" s="13"/>
      <c r="B360" s="237"/>
      <c r="C360" s="238"/>
      <c r="D360" s="232" t="s">
        <v>181</v>
      </c>
      <c r="E360" s="239" t="s">
        <v>40</v>
      </c>
      <c r="F360" s="240" t="s">
        <v>210</v>
      </c>
      <c r="G360" s="238"/>
      <c r="H360" s="239" t="s">
        <v>40</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181</v>
      </c>
      <c r="AU360" s="246" t="s">
        <v>87</v>
      </c>
      <c r="AV360" s="13" t="s">
        <v>85</v>
      </c>
      <c r="AW360" s="13" t="s">
        <v>38</v>
      </c>
      <c r="AX360" s="13" t="s">
        <v>77</v>
      </c>
      <c r="AY360" s="246" t="s">
        <v>167</v>
      </c>
    </row>
    <row r="361" s="14" customFormat="1">
      <c r="A361" s="14"/>
      <c r="B361" s="247"/>
      <c r="C361" s="248"/>
      <c r="D361" s="232" t="s">
        <v>181</v>
      </c>
      <c r="E361" s="249" t="s">
        <v>40</v>
      </c>
      <c r="F361" s="250" t="s">
        <v>385</v>
      </c>
      <c r="G361" s="248"/>
      <c r="H361" s="251">
        <v>31.111000000000001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181</v>
      </c>
      <c r="AU361" s="257" t="s">
        <v>87</v>
      </c>
      <c r="AV361" s="14" t="s">
        <v>87</v>
      </c>
      <c r="AW361" s="14" t="s">
        <v>38</v>
      </c>
      <c r="AX361" s="14" t="s">
        <v>77</v>
      </c>
      <c r="AY361" s="257" t="s">
        <v>167</v>
      </c>
    </row>
    <row r="362" s="14" customFormat="1">
      <c r="A362" s="14"/>
      <c r="B362" s="247"/>
      <c r="C362" s="248"/>
      <c r="D362" s="232" t="s">
        <v>181</v>
      </c>
      <c r="E362" s="249" t="s">
        <v>40</v>
      </c>
      <c r="F362" s="250" t="s">
        <v>239</v>
      </c>
      <c r="G362" s="248"/>
      <c r="H362" s="251">
        <v>-1.5760000000000001</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181</v>
      </c>
      <c r="AU362" s="257" t="s">
        <v>87</v>
      </c>
      <c r="AV362" s="14" t="s">
        <v>87</v>
      </c>
      <c r="AW362" s="14" t="s">
        <v>38</v>
      </c>
      <c r="AX362" s="14" t="s">
        <v>77</v>
      </c>
      <c r="AY362" s="257" t="s">
        <v>167</v>
      </c>
    </row>
    <row r="363" s="14" customFormat="1">
      <c r="A363" s="14"/>
      <c r="B363" s="247"/>
      <c r="C363" s="248"/>
      <c r="D363" s="232" t="s">
        <v>181</v>
      </c>
      <c r="E363" s="249" t="s">
        <v>40</v>
      </c>
      <c r="F363" s="250" t="s">
        <v>243</v>
      </c>
      <c r="G363" s="248"/>
      <c r="H363" s="251">
        <v>-2.0249999999999999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181</v>
      </c>
      <c r="AU363" s="257" t="s">
        <v>87</v>
      </c>
      <c r="AV363" s="14" t="s">
        <v>87</v>
      </c>
      <c r="AW363" s="14" t="s">
        <v>38</v>
      </c>
      <c r="AX363" s="14" t="s">
        <v>77</v>
      </c>
      <c r="AY363" s="257" t="s">
        <v>167</v>
      </c>
    </row>
    <row r="364" s="14" customFormat="1">
      <c r="A364" s="14"/>
      <c r="B364" s="247"/>
      <c r="C364" s="248"/>
      <c r="D364" s="232" t="s">
        <v>181</v>
      </c>
      <c r="E364" s="249" t="s">
        <v>40</v>
      </c>
      <c r="F364" s="250" t="s">
        <v>241</v>
      </c>
      <c r="G364" s="248"/>
      <c r="H364" s="251">
        <v>1.74</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181</v>
      </c>
      <c r="AU364" s="257" t="s">
        <v>87</v>
      </c>
      <c r="AV364" s="14" t="s">
        <v>87</v>
      </c>
      <c r="AW364" s="14" t="s">
        <v>38</v>
      </c>
      <c r="AX364" s="14" t="s">
        <v>77</v>
      </c>
      <c r="AY364" s="257" t="s">
        <v>167</v>
      </c>
    </row>
    <row r="365" s="15" customFormat="1">
      <c r="A365" s="15"/>
      <c r="B365" s="258"/>
      <c r="C365" s="259"/>
      <c r="D365" s="232" t="s">
        <v>181</v>
      </c>
      <c r="E365" s="260" t="s">
        <v>40</v>
      </c>
      <c r="F365" s="261" t="s">
        <v>184</v>
      </c>
      <c r="G365" s="259"/>
      <c r="H365" s="262">
        <v>96.141999999999996</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181</v>
      </c>
      <c r="AU365" s="268" t="s">
        <v>87</v>
      </c>
      <c r="AV365" s="15" t="s">
        <v>175</v>
      </c>
      <c r="AW365" s="15" t="s">
        <v>38</v>
      </c>
      <c r="AX365" s="15" t="s">
        <v>85</v>
      </c>
      <c r="AY365" s="268" t="s">
        <v>167</v>
      </c>
    </row>
    <row r="366" s="2" customFormat="1" ht="24" customHeight="1">
      <c r="A366" s="39"/>
      <c r="B366" s="40"/>
      <c r="C366" s="219" t="s">
        <v>386</v>
      </c>
      <c r="D366" s="219" t="s">
        <v>170</v>
      </c>
      <c r="E366" s="220" t="s">
        <v>387</v>
      </c>
      <c r="F366" s="221" t="s">
        <v>388</v>
      </c>
      <c r="G366" s="222" t="s">
        <v>173</v>
      </c>
      <c r="H366" s="223">
        <v>12.699999999999999</v>
      </c>
      <c r="I366" s="224"/>
      <c r="J366" s="225">
        <f>ROUND(I366*H366,2)</f>
        <v>0</v>
      </c>
      <c r="K366" s="221" t="s">
        <v>174</v>
      </c>
      <c r="L366" s="45"/>
      <c r="M366" s="226" t="s">
        <v>40</v>
      </c>
      <c r="N366" s="227" t="s">
        <v>48</v>
      </c>
      <c r="O366" s="85"/>
      <c r="P366" s="228">
        <f>O366*H366</f>
        <v>0</v>
      </c>
      <c r="Q366" s="228">
        <v>0</v>
      </c>
      <c r="R366" s="228">
        <f>Q366*H366</f>
        <v>0</v>
      </c>
      <c r="S366" s="228">
        <v>0.068000000000000005</v>
      </c>
      <c r="T366" s="229">
        <f>S366*H366</f>
        <v>0.86360000000000003</v>
      </c>
      <c r="U366" s="39"/>
      <c r="V366" s="39"/>
      <c r="W366" s="39"/>
      <c r="X366" s="39"/>
      <c r="Y366" s="39"/>
      <c r="Z366" s="39"/>
      <c r="AA366" s="39"/>
      <c r="AB366" s="39"/>
      <c r="AC366" s="39"/>
      <c r="AD366" s="39"/>
      <c r="AE366" s="39"/>
      <c r="AR366" s="230" t="s">
        <v>175</v>
      </c>
      <c r="AT366" s="230" t="s">
        <v>170</v>
      </c>
      <c r="AU366" s="230" t="s">
        <v>87</v>
      </c>
      <c r="AY366" s="18" t="s">
        <v>167</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175</v>
      </c>
      <c r="BM366" s="230" t="s">
        <v>389</v>
      </c>
    </row>
    <row r="367" s="2" customFormat="1">
      <c r="A367" s="39"/>
      <c r="B367" s="40"/>
      <c r="C367" s="41"/>
      <c r="D367" s="232" t="s">
        <v>177</v>
      </c>
      <c r="E367" s="41"/>
      <c r="F367" s="233" t="s">
        <v>390</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177</v>
      </c>
      <c r="AU367" s="18" t="s">
        <v>87</v>
      </c>
    </row>
    <row r="368" s="2" customFormat="1">
      <c r="A368" s="39"/>
      <c r="B368" s="40"/>
      <c r="C368" s="41"/>
      <c r="D368" s="232" t="s">
        <v>179</v>
      </c>
      <c r="E368" s="41"/>
      <c r="F368" s="236" t="s">
        <v>338</v>
      </c>
      <c r="G368" s="41"/>
      <c r="H368" s="41"/>
      <c r="I368" s="137"/>
      <c r="J368" s="41"/>
      <c r="K368" s="41"/>
      <c r="L368" s="45"/>
      <c r="M368" s="234"/>
      <c r="N368" s="235"/>
      <c r="O368" s="85"/>
      <c r="P368" s="85"/>
      <c r="Q368" s="85"/>
      <c r="R368" s="85"/>
      <c r="S368" s="85"/>
      <c r="T368" s="86"/>
      <c r="U368" s="39"/>
      <c r="V368" s="39"/>
      <c r="W368" s="39"/>
      <c r="X368" s="39"/>
      <c r="Y368" s="39"/>
      <c r="Z368" s="39"/>
      <c r="AA368" s="39"/>
      <c r="AB368" s="39"/>
      <c r="AC368" s="39"/>
      <c r="AD368" s="39"/>
      <c r="AE368" s="39"/>
      <c r="AT368" s="18" t="s">
        <v>179</v>
      </c>
      <c r="AU368" s="18" t="s">
        <v>87</v>
      </c>
    </row>
    <row r="369" s="13" customFormat="1">
      <c r="A369" s="13"/>
      <c r="B369" s="237"/>
      <c r="C369" s="238"/>
      <c r="D369" s="232" t="s">
        <v>181</v>
      </c>
      <c r="E369" s="239" t="s">
        <v>40</v>
      </c>
      <c r="F369" s="240" t="s">
        <v>210</v>
      </c>
      <c r="G369" s="238"/>
      <c r="H369" s="239" t="s">
        <v>40</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181</v>
      </c>
      <c r="AU369" s="246" t="s">
        <v>87</v>
      </c>
      <c r="AV369" s="13" t="s">
        <v>85</v>
      </c>
      <c r="AW369" s="13" t="s">
        <v>38</v>
      </c>
      <c r="AX369" s="13" t="s">
        <v>77</v>
      </c>
      <c r="AY369" s="246" t="s">
        <v>167</v>
      </c>
    </row>
    <row r="370" s="14" customFormat="1">
      <c r="A370" s="14"/>
      <c r="B370" s="247"/>
      <c r="C370" s="248"/>
      <c r="D370" s="232" t="s">
        <v>181</v>
      </c>
      <c r="E370" s="249" t="s">
        <v>40</v>
      </c>
      <c r="F370" s="250" t="s">
        <v>391</v>
      </c>
      <c r="G370" s="248"/>
      <c r="H370" s="251">
        <v>0.90000000000000002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181</v>
      </c>
      <c r="AU370" s="257" t="s">
        <v>87</v>
      </c>
      <c r="AV370" s="14" t="s">
        <v>87</v>
      </c>
      <c r="AW370" s="14" t="s">
        <v>38</v>
      </c>
      <c r="AX370" s="14" t="s">
        <v>77</v>
      </c>
      <c r="AY370" s="257" t="s">
        <v>167</v>
      </c>
    </row>
    <row r="371" s="13" customFormat="1">
      <c r="A371" s="13"/>
      <c r="B371" s="237"/>
      <c r="C371" s="238"/>
      <c r="D371" s="232" t="s">
        <v>181</v>
      </c>
      <c r="E371" s="239" t="s">
        <v>40</v>
      </c>
      <c r="F371" s="240" t="s">
        <v>206</v>
      </c>
      <c r="G371" s="238"/>
      <c r="H371" s="239" t="s">
        <v>40</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181</v>
      </c>
      <c r="AU371" s="246" t="s">
        <v>87</v>
      </c>
      <c r="AV371" s="13" t="s">
        <v>85</v>
      </c>
      <c r="AW371" s="13" t="s">
        <v>38</v>
      </c>
      <c r="AX371" s="13" t="s">
        <v>77</v>
      </c>
      <c r="AY371" s="246" t="s">
        <v>167</v>
      </c>
    </row>
    <row r="372" s="14" customFormat="1">
      <c r="A372" s="14"/>
      <c r="B372" s="247"/>
      <c r="C372" s="248"/>
      <c r="D372" s="232" t="s">
        <v>181</v>
      </c>
      <c r="E372" s="249" t="s">
        <v>40</v>
      </c>
      <c r="F372" s="250" t="s">
        <v>392</v>
      </c>
      <c r="G372" s="248"/>
      <c r="H372" s="251">
        <v>11.800000000000001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181</v>
      </c>
      <c r="AU372" s="257" t="s">
        <v>87</v>
      </c>
      <c r="AV372" s="14" t="s">
        <v>87</v>
      </c>
      <c r="AW372" s="14" t="s">
        <v>38</v>
      </c>
      <c r="AX372" s="14" t="s">
        <v>77</v>
      </c>
      <c r="AY372" s="257" t="s">
        <v>167</v>
      </c>
    </row>
    <row r="373" s="15" customFormat="1">
      <c r="A373" s="15"/>
      <c r="B373" s="258"/>
      <c r="C373" s="259"/>
      <c r="D373" s="232" t="s">
        <v>181</v>
      </c>
      <c r="E373" s="260" t="s">
        <v>40</v>
      </c>
      <c r="F373" s="261" t="s">
        <v>184</v>
      </c>
      <c r="G373" s="259"/>
      <c r="H373" s="262">
        <v>12.699999999999999</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181</v>
      </c>
      <c r="AU373" s="268" t="s">
        <v>87</v>
      </c>
      <c r="AV373" s="15" t="s">
        <v>175</v>
      </c>
      <c r="AW373" s="15" t="s">
        <v>38</v>
      </c>
      <c r="AX373" s="15" t="s">
        <v>85</v>
      </c>
      <c r="AY373" s="268" t="s">
        <v>167</v>
      </c>
    </row>
    <row r="374" s="12" customFormat="1" ht="22.8" customHeight="1">
      <c r="A374" s="12"/>
      <c r="B374" s="203"/>
      <c r="C374" s="204"/>
      <c r="D374" s="205" t="s">
        <v>76</v>
      </c>
      <c r="E374" s="217" t="s">
        <v>393</v>
      </c>
      <c r="F374" s="217" t="s">
        <v>394</v>
      </c>
      <c r="G374" s="204"/>
      <c r="H374" s="204"/>
      <c r="I374" s="207"/>
      <c r="J374" s="218">
        <f>BK374</f>
        <v>0</v>
      </c>
      <c r="K374" s="204"/>
      <c r="L374" s="209"/>
      <c r="M374" s="210"/>
      <c r="N374" s="211"/>
      <c r="O374" s="211"/>
      <c r="P374" s="212">
        <f>SUM(P375:P390)</f>
        <v>0</v>
      </c>
      <c r="Q374" s="211"/>
      <c r="R374" s="212">
        <f>SUM(R375:R390)</f>
        <v>0</v>
      </c>
      <c r="S374" s="211"/>
      <c r="T374" s="213">
        <f>SUM(T375:T390)</f>
        <v>0</v>
      </c>
      <c r="U374" s="12"/>
      <c r="V374" s="12"/>
      <c r="W374" s="12"/>
      <c r="X374" s="12"/>
      <c r="Y374" s="12"/>
      <c r="Z374" s="12"/>
      <c r="AA374" s="12"/>
      <c r="AB374" s="12"/>
      <c r="AC374" s="12"/>
      <c r="AD374" s="12"/>
      <c r="AE374" s="12"/>
      <c r="AR374" s="214" t="s">
        <v>85</v>
      </c>
      <c r="AT374" s="215" t="s">
        <v>76</v>
      </c>
      <c r="AU374" s="215" t="s">
        <v>85</v>
      </c>
      <c r="AY374" s="214" t="s">
        <v>167</v>
      </c>
      <c r="BK374" s="216">
        <f>SUM(BK375:BK390)</f>
        <v>0</v>
      </c>
    </row>
    <row r="375" s="2" customFormat="1" ht="24" customHeight="1">
      <c r="A375" s="39"/>
      <c r="B375" s="40"/>
      <c r="C375" s="219" t="s">
        <v>395</v>
      </c>
      <c r="D375" s="219" t="s">
        <v>170</v>
      </c>
      <c r="E375" s="220" t="s">
        <v>396</v>
      </c>
      <c r="F375" s="221" t="s">
        <v>397</v>
      </c>
      <c r="G375" s="222" t="s">
        <v>398</v>
      </c>
      <c r="H375" s="223">
        <v>13.805999999999999</v>
      </c>
      <c r="I375" s="224"/>
      <c r="J375" s="225">
        <f>ROUND(I375*H375,2)</f>
        <v>0</v>
      </c>
      <c r="K375" s="221" t="s">
        <v>174</v>
      </c>
      <c r="L375" s="45"/>
      <c r="M375" s="226" t="s">
        <v>40</v>
      </c>
      <c r="N375" s="227" t="s">
        <v>48</v>
      </c>
      <c r="O375" s="85"/>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175</v>
      </c>
      <c r="AT375" s="230" t="s">
        <v>170</v>
      </c>
      <c r="AU375" s="230" t="s">
        <v>87</v>
      </c>
      <c r="AY375" s="18" t="s">
        <v>167</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175</v>
      </c>
      <c r="BM375" s="230" t="s">
        <v>399</v>
      </c>
    </row>
    <row r="376" s="2" customFormat="1">
      <c r="A376" s="39"/>
      <c r="B376" s="40"/>
      <c r="C376" s="41"/>
      <c r="D376" s="232" t="s">
        <v>177</v>
      </c>
      <c r="E376" s="41"/>
      <c r="F376" s="233" t="s">
        <v>400</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177</v>
      </c>
      <c r="AU376" s="18" t="s">
        <v>87</v>
      </c>
    </row>
    <row r="377" s="2" customFormat="1">
      <c r="A377" s="39"/>
      <c r="B377" s="40"/>
      <c r="C377" s="41"/>
      <c r="D377" s="232" t="s">
        <v>179</v>
      </c>
      <c r="E377" s="41"/>
      <c r="F377" s="236" t="s">
        <v>401</v>
      </c>
      <c r="G377" s="41"/>
      <c r="H377" s="41"/>
      <c r="I377" s="137"/>
      <c r="J377" s="41"/>
      <c r="K377" s="41"/>
      <c r="L377" s="45"/>
      <c r="M377" s="234"/>
      <c r="N377" s="235"/>
      <c r="O377" s="85"/>
      <c r="P377" s="85"/>
      <c r="Q377" s="85"/>
      <c r="R377" s="85"/>
      <c r="S377" s="85"/>
      <c r="T377" s="86"/>
      <c r="U377" s="39"/>
      <c r="V377" s="39"/>
      <c r="W377" s="39"/>
      <c r="X377" s="39"/>
      <c r="Y377" s="39"/>
      <c r="Z377" s="39"/>
      <c r="AA377" s="39"/>
      <c r="AB377" s="39"/>
      <c r="AC377" s="39"/>
      <c r="AD377" s="39"/>
      <c r="AE377" s="39"/>
      <c r="AT377" s="18" t="s">
        <v>179</v>
      </c>
      <c r="AU377" s="18" t="s">
        <v>87</v>
      </c>
    </row>
    <row r="378" s="2" customFormat="1" ht="24" customHeight="1">
      <c r="A378" s="39"/>
      <c r="B378" s="40"/>
      <c r="C378" s="219" t="s">
        <v>402</v>
      </c>
      <c r="D378" s="219" t="s">
        <v>170</v>
      </c>
      <c r="E378" s="220" t="s">
        <v>403</v>
      </c>
      <c r="F378" s="221" t="s">
        <v>404</v>
      </c>
      <c r="G378" s="222" t="s">
        <v>398</v>
      </c>
      <c r="H378" s="223">
        <v>13.805999999999999</v>
      </c>
      <c r="I378" s="224"/>
      <c r="J378" s="225">
        <f>ROUND(I378*H378,2)</f>
        <v>0</v>
      </c>
      <c r="K378" s="221" t="s">
        <v>174</v>
      </c>
      <c r="L378" s="45"/>
      <c r="M378" s="226" t="s">
        <v>40</v>
      </c>
      <c r="N378" s="227" t="s">
        <v>48</v>
      </c>
      <c r="O378" s="85"/>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175</v>
      </c>
      <c r="AT378" s="230" t="s">
        <v>170</v>
      </c>
      <c r="AU378" s="230" t="s">
        <v>87</v>
      </c>
      <c r="AY378" s="18" t="s">
        <v>167</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175</v>
      </c>
      <c r="BM378" s="230" t="s">
        <v>405</v>
      </c>
    </row>
    <row r="379" s="2" customFormat="1">
      <c r="A379" s="39"/>
      <c r="B379" s="40"/>
      <c r="C379" s="41"/>
      <c r="D379" s="232" t="s">
        <v>177</v>
      </c>
      <c r="E379" s="41"/>
      <c r="F379" s="233" t="s">
        <v>406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177</v>
      </c>
      <c r="AU379" s="18" t="s">
        <v>87</v>
      </c>
    </row>
    <row r="380" s="2" customFormat="1">
      <c r="A380" s="39"/>
      <c r="B380" s="40"/>
      <c r="C380" s="41"/>
      <c r="D380" s="232" t="s">
        <v>179</v>
      </c>
      <c r="E380" s="41"/>
      <c r="F380" s="236" t="s">
        <v>401</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179</v>
      </c>
      <c r="AU380" s="18" t="s">
        <v>87</v>
      </c>
    </row>
    <row r="381" s="2" customFormat="1" ht="24" customHeight="1">
      <c r="A381" s="39"/>
      <c r="B381" s="40"/>
      <c r="C381" s="219" t="s">
        <v>407</v>
      </c>
      <c r="D381" s="219" t="s">
        <v>170</v>
      </c>
      <c r="E381" s="220" t="s">
        <v>408</v>
      </c>
      <c r="F381" s="221" t="s">
        <v>409</v>
      </c>
      <c r="G381" s="222" t="s">
        <v>398</v>
      </c>
      <c r="H381" s="223">
        <v>13.805999999999999</v>
      </c>
      <c r="I381" s="224"/>
      <c r="J381" s="225">
        <f>ROUND(I381*H381,2)</f>
        <v>0</v>
      </c>
      <c r="K381" s="221" t="s">
        <v>174</v>
      </c>
      <c r="L381" s="45"/>
      <c r="M381" s="226" t="s">
        <v>40</v>
      </c>
      <c r="N381" s="227" t="s">
        <v>48</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175</v>
      </c>
      <c r="AT381" s="230" t="s">
        <v>170</v>
      </c>
      <c r="AU381" s="230" t="s">
        <v>87</v>
      </c>
      <c r="AY381" s="18" t="s">
        <v>167</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175</v>
      </c>
      <c r="BM381" s="230" t="s">
        <v>410</v>
      </c>
    </row>
    <row r="382" s="2" customFormat="1">
      <c r="A382" s="39"/>
      <c r="B382" s="40"/>
      <c r="C382" s="41"/>
      <c r="D382" s="232" t="s">
        <v>177</v>
      </c>
      <c r="E382" s="41"/>
      <c r="F382" s="233" t="s">
        <v>411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177</v>
      </c>
      <c r="AU382" s="18" t="s">
        <v>87</v>
      </c>
    </row>
    <row r="383" s="2" customFormat="1">
      <c r="A383" s="39"/>
      <c r="B383" s="40"/>
      <c r="C383" s="41"/>
      <c r="D383" s="232" t="s">
        <v>179</v>
      </c>
      <c r="E383" s="41"/>
      <c r="F383" s="236" t="s">
        <v>412</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179</v>
      </c>
      <c r="AU383" s="18" t="s">
        <v>87</v>
      </c>
    </row>
    <row r="384" s="2" customFormat="1" ht="24" customHeight="1">
      <c r="A384" s="39"/>
      <c r="B384" s="40"/>
      <c r="C384" s="219" t="s">
        <v>413</v>
      </c>
      <c r="D384" s="219" t="s">
        <v>170</v>
      </c>
      <c r="E384" s="220" t="s">
        <v>414</v>
      </c>
      <c r="F384" s="221" t="s">
        <v>415</v>
      </c>
      <c r="G384" s="222" t="s">
        <v>398</v>
      </c>
      <c r="H384" s="223">
        <v>345.14999999999998</v>
      </c>
      <c r="I384" s="224"/>
      <c r="J384" s="225">
        <f>ROUND(I384*H384,2)</f>
        <v>0</v>
      </c>
      <c r="K384" s="221" t="s">
        <v>174</v>
      </c>
      <c r="L384" s="45"/>
      <c r="M384" s="226" t="s">
        <v>40</v>
      </c>
      <c r="N384" s="227" t="s">
        <v>48</v>
      </c>
      <c r="O384" s="85"/>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175</v>
      </c>
      <c r="AT384" s="230" t="s">
        <v>170</v>
      </c>
      <c r="AU384" s="230" t="s">
        <v>87</v>
      </c>
      <c r="AY384" s="18" t="s">
        <v>167</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175</v>
      </c>
      <c r="BM384" s="230" t="s">
        <v>416</v>
      </c>
    </row>
    <row r="385" s="2" customFormat="1">
      <c r="A385" s="39"/>
      <c r="B385" s="40"/>
      <c r="C385" s="41"/>
      <c r="D385" s="232" t="s">
        <v>177</v>
      </c>
      <c r="E385" s="41"/>
      <c r="F385" s="233" t="s">
        <v>417</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177</v>
      </c>
      <c r="AU385" s="18" t="s">
        <v>87</v>
      </c>
    </row>
    <row r="386" s="2" customFormat="1">
      <c r="A386" s="39"/>
      <c r="B386" s="40"/>
      <c r="C386" s="41"/>
      <c r="D386" s="232" t="s">
        <v>179</v>
      </c>
      <c r="E386" s="41"/>
      <c r="F386" s="236" t="s">
        <v>412</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179</v>
      </c>
      <c r="AU386" s="18" t="s">
        <v>87</v>
      </c>
    </row>
    <row r="387" s="14" customFormat="1">
      <c r="A387" s="14"/>
      <c r="B387" s="247"/>
      <c r="C387" s="248"/>
      <c r="D387" s="232" t="s">
        <v>181</v>
      </c>
      <c r="E387" s="248"/>
      <c r="F387" s="250" t="s">
        <v>418</v>
      </c>
      <c r="G387" s="248"/>
      <c r="H387" s="251">
        <v>345.14999999999998</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181</v>
      </c>
      <c r="AU387" s="257" t="s">
        <v>87</v>
      </c>
      <c r="AV387" s="14" t="s">
        <v>87</v>
      </c>
      <c r="AW387" s="14" t="s">
        <v>4</v>
      </c>
      <c r="AX387" s="14" t="s">
        <v>85</v>
      </c>
      <c r="AY387" s="257" t="s">
        <v>167</v>
      </c>
    </row>
    <row r="388" s="2" customFormat="1" ht="24" customHeight="1">
      <c r="A388" s="39"/>
      <c r="B388" s="40"/>
      <c r="C388" s="219" t="s">
        <v>419</v>
      </c>
      <c r="D388" s="219" t="s">
        <v>170</v>
      </c>
      <c r="E388" s="220" t="s">
        <v>420</v>
      </c>
      <c r="F388" s="221" t="s">
        <v>421</v>
      </c>
      <c r="G388" s="222" t="s">
        <v>398</v>
      </c>
      <c r="H388" s="223">
        <v>9.0239999999999991</v>
      </c>
      <c r="I388" s="224"/>
      <c r="J388" s="225">
        <f>ROUND(I388*H388,2)</f>
        <v>0</v>
      </c>
      <c r="K388" s="221" t="s">
        <v>174</v>
      </c>
      <c r="L388" s="45"/>
      <c r="M388" s="226" t="s">
        <v>40</v>
      </c>
      <c r="N388" s="227" t="s">
        <v>48</v>
      </c>
      <c r="O388" s="85"/>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175</v>
      </c>
      <c r="AT388" s="230" t="s">
        <v>170</v>
      </c>
      <c r="AU388" s="230" t="s">
        <v>87</v>
      </c>
      <c r="AY388" s="18" t="s">
        <v>167</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175</v>
      </c>
      <c r="BM388" s="230" t="s">
        <v>422</v>
      </c>
    </row>
    <row r="389" s="2" customFormat="1">
      <c r="A389" s="39"/>
      <c r="B389" s="40"/>
      <c r="C389" s="41"/>
      <c r="D389" s="232" t="s">
        <v>177</v>
      </c>
      <c r="E389" s="41"/>
      <c r="F389" s="233" t="s">
        <v>423</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177</v>
      </c>
      <c r="AU389" s="18" t="s">
        <v>87</v>
      </c>
    </row>
    <row r="390" s="2" customFormat="1">
      <c r="A390" s="39"/>
      <c r="B390" s="40"/>
      <c r="C390" s="41"/>
      <c r="D390" s="232" t="s">
        <v>179</v>
      </c>
      <c r="E390" s="41"/>
      <c r="F390" s="236" t="s">
        <v>424</v>
      </c>
      <c r="G390" s="41"/>
      <c r="H390" s="41"/>
      <c r="I390" s="137"/>
      <c r="J390" s="41"/>
      <c r="K390" s="41"/>
      <c r="L390" s="45"/>
      <c r="M390" s="234"/>
      <c r="N390" s="235"/>
      <c r="O390" s="85"/>
      <c r="P390" s="85"/>
      <c r="Q390" s="85"/>
      <c r="R390" s="85"/>
      <c r="S390" s="85"/>
      <c r="T390" s="86"/>
      <c r="U390" s="39"/>
      <c r="V390" s="39"/>
      <c r="W390" s="39"/>
      <c r="X390" s="39"/>
      <c r="Y390" s="39"/>
      <c r="Z390" s="39"/>
      <c r="AA390" s="39"/>
      <c r="AB390" s="39"/>
      <c r="AC390" s="39"/>
      <c r="AD390" s="39"/>
      <c r="AE390" s="39"/>
      <c r="AT390" s="18" t="s">
        <v>179</v>
      </c>
      <c r="AU390" s="18" t="s">
        <v>87</v>
      </c>
    </row>
    <row r="391" s="12" customFormat="1" ht="22.8" customHeight="1">
      <c r="A391" s="12"/>
      <c r="B391" s="203"/>
      <c r="C391" s="204"/>
      <c r="D391" s="205" t="s">
        <v>76</v>
      </c>
      <c r="E391" s="217" t="s">
        <v>425</v>
      </c>
      <c r="F391" s="217" t="s">
        <v>426</v>
      </c>
      <c r="G391" s="204"/>
      <c r="H391" s="204"/>
      <c r="I391" s="207"/>
      <c r="J391" s="218">
        <f>BK391</f>
        <v>0</v>
      </c>
      <c r="K391" s="204"/>
      <c r="L391" s="209"/>
      <c r="M391" s="210"/>
      <c r="N391" s="211"/>
      <c r="O391" s="211"/>
      <c r="P391" s="212">
        <f>SUM(P392:P397)</f>
        <v>0</v>
      </c>
      <c r="Q391" s="211"/>
      <c r="R391" s="212">
        <f>SUM(R392:R397)</f>
        <v>0</v>
      </c>
      <c r="S391" s="211"/>
      <c r="T391" s="213">
        <f>SUM(T392:T397)</f>
        <v>0</v>
      </c>
      <c r="U391" s="12"/>
      <c r="V391" s="12"/>
      <c r="W391" s="12"/>
      <c r="X391" s="12"/>
      <c r="Y391" s="12"/>
      <c r="Z391" s="12"/>
      <c r="AA391" s="12"/>
      <c r="AB391" s="12"/>
      <c r="AC391" s="12"/>
      <c r="AD391" s="12"/>
      <c r="AE391" s="12"/>
      <c r="AR391" s="214" t="s">
        <v>85</v>
      </c>
      <c r="AT391" s="215" t="s">
        <v>76</v>
      </c>
      <c r="AU391" s="215" t="s">
        <v>85</v>
      </c>
      <c r="AY391" s="214" t="s">
        <v>167</v>
      </c>
      <c r="BK391" s="216">
        <f>SUM(BK392:BK397)</f>
        <v>0</v>
      </c>
    </row>
    <row r="392" s="2" customFormat="1" ht="16.5" customHeight="1">
      <c r="A392" s="39"/>
      <c r="B392" s="40"/>
      <c r="C392" s="219" t="s">
        <v>427</v>
      </c>
      <c r="D392" s="219" t="s">
        <v>170</v>
      </c>
      <c r="E392" s="220" t="s">
        <v>428</v>
      </c>
      <c r="F392" s="221" t="s">
        <v>429</v>
      </c>
      <c r="G392" s="222" t="s">
        <v>398</v>
      </c>
      <c r="H392" s="223">
        <v>7.0389999999999997</v>
      </c>
      <c r="I392" s="224"/>
      <c r="J392" s="225">
        <f>ROUND(I392*H392,2)</f>
        <v>0</v>
      </c>
      <c r="K392" s="221" t="s">
        <v>174</v>
      </c>
      <c r="L392" s="45"/>
      <c r="M392" s="226" t="s">
        <v>40</v>
      </c>
      <c r="N392" s="227" t="s">
        <v>48</v>
      </c>
      <c r="O392" s="85"/>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175</v>
      </c>
      <c r="AT392" s="230" t="s">
        <v>170</v>
      </c>
      <c r="AU392" s="230" t="s">
        <v>87</v>
      </c>
      <c r="AY392" s="18" t="s">
        <v>167</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175</v>
      </c>
      <c r="BM392" s="230" t="s">
        <v>430</v>
      </c>
    </row>
    <row r="393" s="2" customFormat="1">
      <c r="A393" s="39"/>
      <c r="B393" s="40"/>
      <c r="C393" s="41"/>
      <c r="D393" s="232" t="s">
        <v>177</v>
      </c>
      <c r="E393" s="41"/>
      <c r="F393" s="233" t="s">
        <v>431</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177</v>
      </c>
      <c r="AU393" s="18" t="s">
        <v>87</v>
      </c>
    </row>
    <row r="394" s="2" customFormat="1">
      <c r="A394" s="39"/>
      <c r="B394" s="40"/>
      <c r="C394" s="41"/>
      <c r="D394" s="232" t="s">
        <v>179</v>
      </c>
      <c r="E394" s="41"/>
      <c r="F394" s="236" t="s">
        <v>432</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179</v>
      </c>
      <c r="AU394" s="18" t="s">
        <v>87</v>
      </c>
    </row>
    <row r="395" s="2" customFormat="1" ht="24" customHeight="1">
      <c r="A395" s="39"/>
      <c r="B395" s="40"/>
      <c r="C395" s="219" t="s">
        <v>433</v>
      </c>
      <c r="D395" s="219" t="s">
        <v>170</v>
      </c>
      <c r="E395" s="220" t="s">
        <v>434</v>
      </c>
      <c r="F395" s="221" t="s">
        <v>435</v>
      </c>
      <c r="G395" s="222" t="s">
        <v>398</v>
      </c>
      <c r="H395" s="223">
        <v>7.0389999999999997</v>
      </c>
      <c r="I395" s="224"/>
      <c r="J395" s="225">
        <f>ROUND(I395*H395,2)</f>
        <v>0</v>
      </c>
      <c r="K395" s="221" t="s">
        <v>174</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175</v>
      </c>
      <c r="AT395" s="230" t="s">
        <v>170</v>
      </c>
      <c r="AU395" s="230" t="s">
        <v>87</v>
      </c>
      <c r="AY395" s="18" t="s">
        <v>167</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175</v>
      </c>
      <c r="BM395" s="230" t="s">
        <v>436</v>
      </c>
    </row>
    <row r="396" s="2" customFormat="1">
      <c r="A396" s="39"/>
      <c r="B396" s="40"/>
      <c r="C396" s="41"/>
      <c r="D396" s="232" t="s">
        <v>177</v>
      </c>
      <c r="E396" s="41"/>
      <c r="F396" s="233" t="s">
        <v>437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177</v>
      </c>
      <c r="AU396" s="18" t="s">
        <v>87</v>
      </c>
    </row>
    <row r="397" s="2" customFormat="1">
      <c r="A397" s="39"/>
      <c r="B397" s="40"/>
      <c r="C397" s="41"/>
      <c r="D397" s="232" t="s">
        <v>179</v>
      </c>
      <c r="E397" s="41"/>
      <c r="F397" s="236" t="s">
        <v>432</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179</v>
      </c>
      <c r="AU397" s="18" t="s">
        <v>87</v>
      </c>
    </row>
    <row r="398" s="12" customFormat="1" ht="25.92" customHeight="1">
      <c r="A398" s="12"/>
      <c r="B398" s="203"/>
      <c r="C398" s="204"/>
      <c r="D398" s="205" t="s">
        <v>76</v>
      </c>
      <c r="E398" s="206" t="s">
        <v>438</v>
      </c>
      <c r="F398" s="206" t="s">
        <v>439</v>
      </c>
      <c r="G398" s="204"/>
      <c r="H398" s="204"/>
      <c r="I398" s="207"/>
      <c r="J398" s="208">
        <f>BK398</f>
        <v>0</v>
      </c>
      <c r="K398" s="204"/>
      <c r="L398" s="209"/>
      <c r="M398" s="210"/>
      <c r="N398" s="211"/>
      <c r="O398" s="211"/>
      <c r="P398" s="212">
        <f>P399+P408+P428+P468+P544+P592+P620+P630+P645+P681+P702+P722+P782+P790+P867+P875+P947+P955+P1028+P1049</f>
        <v>0</v>
      </c>
      <c r="Q398" s="211"/>
      <c r="R398" s="212">
        <f>R399+R408+R428+R468+R544+R592+R620+R630+R645+R681+R702+R722+R782+R790+R867+R875+R947+R955+R1028+R1049</f>
        <v>1.9850371</v>
      </c>
      <c r="S398" s="211"/>
      <c r="T398" s="213">
        <f>T399+T408+T428+T468+T544+T592+T620+T630+T645+T681+T702+T722+T782+T790+T867+T875+T947+T955+T1028+T1049</f>
        <v>0.93448276000000008</v>
      </c>
      <c r="U398" s="12"/>
      <c r="V398" s="12"/>
      <c r="W398" s="12"/>
      <c r="X398" s="12"/>
      <c r="Y398" s="12"/>
      <c r="Z398" s="12"/>
      <c r="AA398" s="12"/>
      <c r="AB398" s="12"/>
      <c r="AC398" s="12"/>
      <c r="AD398" s="12"/>
      <c r="AE398" s="12"/>
      <c r="AR398" s="214" t="s">
        <v>87</v>
      </c>
      <c r="AT398" s="215" t="s">
        <v>76</v>
      </c>
      <c r="AU398" s="215" t="s">
        <v>77</v>
      </c>
      <c r="AY398" s="214" t="s">
        <v>167</v>
      </c>
      <c r="BK398" s="216">
        <f>BK399+BK408+BK428+BK468+BK544+BK592+BK620+BK630+BK645+BK681+BK702+BK722+BK782+BK790+BK867+BK875+BK947+BK955+BK1028+BK1049</f>
        <v>0</v>
      </c>
    </row>
    <row r="399" s="12" customFormat="1" ht="22.8" customHeight="1">
      <c r="A399" s="12"/>
      <c r="B399" s="203"/>
      <c r="C399" s="204"/>
      <c r="D399" s="205" t="s">
        <v>76</v>
      </c>
      <c r="E399" s="217" t="s">
        <v>440</v>
      </c>
      <c r="F399" s="217" t="s">
        <v>441</v>
      </c>
      <c r="G399" s="204"/>
      <c r="H399" s="204"/>
      <c r="I399" s="207"/>
      <c r="J399" s="218">
        <f>BK399</f>
        <v>0</v>
      </c>
      <c r="K399" s="204"/>
      <c r="L399" s="209"/>
      <c r="M399" s="210"/>
      <c r="N399" s="211"/>
      <c r="O399" s="211"/>
      <c r="P399" s="212">
        <f>SUM(P400:P407)</f>
        <v>0</v>
      </c>
      <c r="Q399" s="211"/>
      <c r="R399" s="212">
        <f>SUM(R400:R407)</f>
        <v>0.010215199999999999</v>
      </c>
      <c r="S399" s="211"/>
      <c r="T399" s="213">
        <f>SUM(T400:T407)</f>
        <v>0</v>
      </c>
      <c r="U399" s="12"/>
      <c r="V399" s="12"/>
      <c r="W399" s="12"/>
      <c r="X399" s="12"/>
      <c r="Y399" s="12"/>
      <c r="Z399" s="12"/>
      <c r="AA399" s="12"/>
      <c r="AB399" s="12"/>
      <c r="AC399" s="12"/>
      <c r="AD399" s="12"/>
      <c r="AE399" s="12"/>
      <c r="AR399" s="214" t="s">
        <v>87</v>
      </c>
      <c r="AT399" s="215" t="s">
        <v>76</v>
      </c>
      <c r="AU399" s="215" t="s">
        <v>85</v>
      </c>
      <c r="AY399" s="214" t="s">
        <v>167</v>
      </c>
      <c r="BK399" s="216">
        <f>SUM(BK400:BK407)</f>
        <v>0</v>
      </c>
    </row>
    <row r="400" s="2" customFormat="1" ht="24" customHeight="1">
      <c r="A400" s="39"/>
      <c r="B400" s="40"/>
      <c r="C400" s="219" t="s">
        <v>442</v>
      </c>
      <c r="D400" s="219" t="s">
        <v>170</v>
      </c>
      <c r="E400" s="220" t="s">
        <v>443</v>
      </c>
      <c r="F400" s="221" t="s">
        <v>444</v>
      </c>
      <c r="G400" s="222" t="s">
        <v>173</v>
      </c>
      <c r="H400" s="223">
        <v>2.2599999999999998</v>
      </c>
      <c r="I400" s="224"/>
      <c r="J400" s="225">
        <f>ROUND(I400*H400,2)</f>
        <v>0</v>
      </c>
      <c r="K400" s="221" t="s">
        <v>174</v>
      </c>
      <c r="L400" s="45"/>
      <c r="M400" s="226" t="s">
        <v>40</v>
      </c>
      <c r="N400" s="227" t="s">
        <v>48</v>
      </c>
      <c r="O400" s="85"/>
      <c r="P400" s="228">
        <f>O400*H400</f>
        <v>0</v>
      </c>
      <c r="Q400" s="228">
        <v>0.0045199999999999997</v>
      </c>
      <c r="R400" s="228">
        <f>Q400*H400</f>
        <v>0.010215199999999999</v>
      </c>
      <c r="S400" s="228">
        <v>0</v>
      </c>
      <c r="T400" s="229">
        <f>S400*H400</f>
        <v>0</v>
      </c>
      <c r="U400" s="39"/>
      <c r="V400" s="39"/>
      <c r="W400" s="39"/>
      <c r="X400" s="39"/>
      <c r="Y400" s="39"/>
      <c r="Z400" s="39"/>
      <c r="AA400" s="39"/>
      <c r="AB400" s="39"/>
      <c r="AC400" s="39"/>
      <c r="AD400" s="39"/>
      <c r="AE400" s="39"/>
      <c r="AR400" s="230" t="s">
        <v>301</v>
      </c>
      <c r="AT400" s="230" t="s">
        <v>170</v>
      </c>
      <c r="AU400" s="230" t="s">
        <v>87</v>
      </c>
      <c r="AY400" s="18" t="s">
        <v>167</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301</v>
      </c>
      <c r="BM400" s="230" t="s">
        <v>445</v>
      </c>
    </row>
    <row r="401" s="2" customFormat="1">
      <c r="A401" s="39"/>
      <c r="B401" s="40"/>
      <c r="C401" s="41"/>
      <c r="D401" s="232" t="s">
        <v>177</v>
      </c>
      <c r="E401" s="41"/>
      <c r="F401" s="233" t="s">
        <v>446</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177</v>
      </c>
      <c r="AU401" s="18" t="s">
        <v>87</v>
      </c>
    </row>
    <row r="402" s="13" customFormat="1">
      <c r="A402" s="13"/>
      <c r="B402" s="237"/>
      <c r="C402" s="238"/>
      <c r="D402" s="232" t="s">
        <v>181</v>
      </c>
      <c r="E402" s="239" t="s">
        <v>40</v>
      </c>
      <c r="F402" s="240" t="s">
        <v>206</v>
      </c>
      <c r="G402" s="238"/>
      <c r="H402" s="239" t="s">
        <v>40</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181</v>
      </c>
      <c r="AU402" s="246" t="s">
        <v>87</v>
      </c>
      <c r="AV402" s="13" t="s">
        <v>85</v>
      </c>
      <c r="AW402" s="13" t="s">
        <v>38</v>
      </c>
      <c r="AX402" s="13" t="s">
        <v>77</v>
      </c>
      <c r="AY402" s="246" t="s">
        <v>167</v>
      </c>
    </row>
    <row r="403" s="14" customFormat="1">
      <c r="A403" s="14"/>
      <c r="B403" s="247"/>
      <c r="C403" s="248"/>
      <c r="D403" s="232" t="s">
        <v>181</v>
      </c>
      <c r="E403" s="249" t="s">
        <v>40</v>
      </c>
      <c r="F403" s="250" t="s">
        <v>284</v>
      </c>
      <c r="G403" s="248"/>
      <c r="H403" s="251">
        <v>2.2599999999999998</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181</v>
      </c>
      <c r="AU403" s="257" t="s">
        <v>87</v>
      </c>
      <c r="AV403" s="14" t="s">
        <v>87</v>
      </c>
      <c r="AW403" s="14" t="s">
        <v>38</v>
      </c>
      <c r="AX403" s="14" t="s">
        <v>77</v>
      </c>
      <c r="AY403" s="257" t="s">
        <v>167</v>
      </c>
    </row>
    <row r="404" s="15" customFormat="1">
      <c r="A404" s="15"/>
      <c r="B404" s="258"/>
      <c r="C404" s="259"/>
      <c r="D404" s="232" t="s">
        <v>181</v>
      </c>
      <c r="E404" s="260" t="s">
        <v>40</v>
      </c>
      <c r="F404" s="261" t="s">
        <v>184</v>
      </c>
      <c r="G404" s="259"/>
      <c r="H404" s="262">
        <v>2.2599999999999998</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181</v>
      </c>
      <c r="AU404" s="268" t="s">
        <v>87</v>
      </c>
      <c r="AV404" s="15" t="s">
        <v>175</v>
      </c>
      <c r="AW404" s="15" t="s">
        <v>38</v>
      </c>
      <c r="AX404" s="15" t="s">
        <v>85</v>
      </c>
      <c r="AY404" s="268" t="s">
        <v>167</v>
      </c>
    </row>
    <row r="405" s="2" customFormat="1" ht="24" customHeight="1">
      <c r="A405" s="39"/>
      <c r="B405" s="40"/>
      <c r="C405" s="219" t="s">
        <v>447</v>
      </c>
      <c r="D405" s="219" t="s">
        <v>170</v>
      </c>
      <c r="E405" s="220" t="s">
        <v>448</v>
      </c>
      <c r="F405" s="221" t="s">
        <v>449</v>
      </c>
      <c r="G405" s="222" t="s">
        <v>398</v>
      </c>
      <c r="H405" s="223">
        <v>0.01</v>
      </c>
      <c r="I405" s="224"/>
      <c r="J405" s="225">
        <f>ROUND(I405*H405,2)</f>
        <v>0</v>
      </c>
      <c r="K405" s="221" t="s">
        <v>174</v>
      </c>
      <c r="L405" s="45"/>
      <c r="M405" s="226" t="s">
        <v>40</v>
      </c>
      <c r="N405" s="227" t="s">
        <v>48</v>
      </c>
      <c r="O405" s="85"/>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301</v>
      </c>
      <c r="AT405" s="230" t="s">
        <v>170</v>
      </c>
      <c r="AU405" s="230" t="s">
        <v>87</v>
      </c>
      <c r="AY405" s="18" t="s">
        <v>167</v>
      </c>
      <c r="BE405" s="231">
        <f>IF(N405="základní",J405,0)</f>
        <v>0</v>
      </c>
      <c r="BF405" s="231">
        <f>IF(N405="snížená",J405,0)</f>
        <v>0</v>
      </c>
      <c r="BG405" s="231">
        <f>IF(N405="zákl. přenesená",J405,0)</f>
        <v>0</v>
      </c>
      <c r="BH405" s="231">
        <f>IF(N405="sníž. přenesená",J405,0)</f>
        <v>0</v>
      </c>
      <c r="BI405" s="231">
        <f>IF(N405="nulová",J405,0)</f>
        <v>0</v>
      </c>
      <c r="BJ405" s="18" t="s">
        <v>85</v>
      </c>
      <c r="BK405" s="231">
        <f>ROUND(I405*H405,2)</f>
        <v>0</v>
      </c>
      <c r="BL405" s="18" t="s">
        <v>301</v>
      </c>
      <c r="BM405" s="230" t="s">
        <v>450</v>
      </c>
    </row>
    <row r="406" s="2" customFormat="1">
      <c r="A406" s="39"/>
      <c r="B406" s="40"/>
      <c r="C406" s="41"/>
      <c r="D406" s="232" t="s">
        <v>177</v>
      </c>
      <c r="E406" s="41"/>
      <c r="F406" s="233" t="s">
        <v>451</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177</v>
      </c>
      <c r="AU406" s="18" t="s">
        <v>87</v>
      </c>
    </row>
    <row r="407" s="2" customFormat="1">
      <c r="A407" s="39"/>
      <c r="B407" s="40"/>
      <c r="C407" s="41"/>
      <c r="D407" s="232" t="s">
        <v>179</v>
      </c>
      <c r="E407" s="41"/>
      <c r="F407" s="236" t="s">
        <v>452</v>
      </c>
      <c r="G407" s="41"/>
      <c r="H407" s="41"/>
      <c r="I407" s="137"/>
      <c r="J407" s="41"/>
      <c r="K407" s="41"/>
      <c r="L407" s="45"/>
      <c r="M407" s="234"/>
      <c r="N407" s="235"/>
      <c r="O407" s="85"/>
      <c r="P407" s="85"/>
      <c r="Q407" s="85"/>
      <c r="R407" s="85"/>
      <c r="S407" s="85"/>
      <c r="T407" s="86"/>
      <c r="U407" s="39"/>
      <c r="V407" s="39"/>
      <c r="W407" s="39"/>
      <c r="X407" s="39"/>
      <c r="Y407" s="39"/>
      <c r="Z407" s="39"/>
      <c r="AA407" s="39"/>
      <c r="AB407" s="39"/>
      <c r="AC407" s="39"/>
      <c r="AD407" s="39"/>
      <c r="AE407" s="39"/>
      <c r="AT407" s="18" t="s">
        <v>179</v>
      </c>
      <c r="AU407" s="18" t="s">
        <v>87</v>
      </c>
    </row>
    <row r="408" s="12" customFormat="1" ht="22.8" customHeight="1">
      <c r="A408" s="12"/>
      <c r="B408" s="203"/>
      <c r="C408" s="204"/>
      <c r="D408" s="205" t="s">
        <v>76</v>
      </c>
      <c r="E408" s="217" t="s">
        <v>453</v>
      </c>
      <c r="F408" s="217" t="s">
        <v>454</v>
      </c>
      <c r="G408" s="204"/>
      <c r="H408" s="204"/>
      <c r="I408" s="207"/>
      <c r="J408" s="218">
        <f>BK408</f>
        <v>0</v>
      </c>
      <c r="K408" s="204"/>
      <c r="L408" s="209"/>
      <c r="M408" s="210"/>
      <c r="N408" s="211"/>
      <c r="O408" s="211"/>
      <c r="P408" s="212">
        <f>SUM(P409:P427)</f>
        <v>0</v>
      </c>
      <c r="Q408" s="211"/>
      <c r="R408" s="212">
        <f>SUM(R409:R427)</f>
        <v>0.034755599999999998</v>
      </c>
      <c r="S408" s="211"/>
      <c r="T408" s="213">
        <f>SUM(T409:T427)</f>
        <v>0</v>
      </c>
      <c r="U408" s="12"/>
      <c r="V408" s="12"/>
      <c r="W408" s="12"/>
      <c r="X408" s="12"/>
      <c r="Y408" s="12"/>
      <c r="Z408" s="12"/>
      <c r="AA408" s="12"/>
      <c r="AB408" s="12"/>
      <c r="AC408" s="12"/>
      <c r="AD408" s="12"/>
      <c r="AE408" s="12"/>
      <c r="AR408" s="214" t="s">
        <v>87</v>
      </c>
      <c r="AT408" s="215" t="s">
        <v>76</v>
      </c>
      <c r="AU408" s="215" t="s">
        <v>85</v>
      </c>
      <c r="AY408" s="214" t="s">
        <v>167</v>
      </c>
      <c r="BK408" s="216">
        <f>SUM(BK409:BK427)</f>
        <v>0</v>
      </c>
    </row>
    <row r="409" s="2" customFormat="1" ht="24" customHeight="1">
      <c r="A409" s="39"/>
      <c r="B409" s="40"/>
      <c r="C409" s="219" t="s">
        <v>455</v>
      </c>
      <c r="D409" s="219" t="s">
        <v>170</v>
      </c>
      <c r="E409" s="220" t="s">
        <v>456</v>
      </c>
      <c r="F409" s="221" t="s">
        <v>457</v>
      </c>
      <c r="G409" s="222" t="s">
        <v>173</v>
      </c>
      <c r="H409" s="223">
        <v>28.395</v>
      </c>
      <c r="I409" s="224"/>
      <c r="J409" s="225">
        <f>ROUND(I409*H409,2)</f>
        <v>0</v>
      </c>
      <c r="K409" s="221" t="s">
        <v>458</v>
      </c>
      <c r="L409" s="45"/>
      <c r="M409" s="226" t="s">
        <v>40</v>
      </c>
      <c r="N409" s="227" t="s">
        <v>48</v>
      </c>
      <c r="O409" s="85"/>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301</v>
      </c>
      <c r="AT409" s="230" t="s">
        <v>170</v>
      </c>
      <c r="AU409" s="230" t="s">
        <v>87</v>
      </c>
      <c r="AY409" s="18" t="s">
        <v>167</v>
      </c>
      <c r="BE409" s="231">
        <f>IF(N409="základní",J409,0)</f>
        <v>0</v>
      </c>
      <c r="BF409" s="231">
        <f>IF(N409="snížená",J409,0)</f>
        <v>0</v>
      </c>
      <c r="BG409" s="231">
        <f>IF(N409="zákl. přenesená",J409,0)</f>
        <v>0</v>
      </c>
      <c r="BH409" s="231">
        <f>IF(N409="sníž. přenesená",J409,0)</f>
        <v>0</v>
      </c>
      <c r="BI409" s="231">
        <f>IF(N409="nulová",J409,0)</f>
        <v>0</v>
      </c>
      <c r="BJ409" s="18" t="s">
        <v>85</v>
      </c>
      <c r="BK409" s="231">
        <f>ROUND(I409*H409,2)</f>
        <v>0</v>
      </c>
      <c r="BL409" s="18" t="s">
        <v>301</v>
      </c>
      <c r="BM409" s="230" t="s">
        <v>1417</v>
      </c>
    </row>
    <row r="410" s="2" customFormat="1">
      <c r="A410" s="39"/>
      <c r="B410" s="40"/>
      <c r="C410" s="41"/>
      <c r="D410" s="232" t="s">
        <v>177</v>
      </c>
      <c r="E410" s="41"/>
      <c r="F410" s="233" t="s">
        <v>460</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177</v>
      </c>
      <c r="AU410" s="18" t="s">
        <v>87</v>
      </c>
    </row>
    <row r="411" s="2" customFormat="1">
      <c r="A411" s="39"/>
      <c r="B411" s="40"/>
      <c r="C411" s="41"/>
      <c r="D411" s="232" t="s">
        <v>179</v>
      </c>
      <c r="E411" s="41"/>
      <c r="F411" s="236" t="s">
        <v>461</v>
      </c>
      <c r="G411" s="41"/>
      <c r="H411" s="41"/>
      <c r="I411" s="137"/>
      <c r="J411" s="41"/>
      <c r="K411" s="41"/>
      <c r="L411" s="45"/>
      <c r="M411" s="234"/>
      <c r="N411" s="235"/>
      <c r="O411" s="85"/>
      <c r="P411" s="85"/>
      <c r="Q411" s="85"/>
      <c r="R411" s="85"/>
      <c r="S411" s="85"/>
      <c r="T411" s="86"/>
      <c r="U411" s="39"/>
      <c r="V411" s="39"/>
      <c r="W411" s="39"/>
      <c r="X411" s="39"/>
      <c r="Y411" s="39"/>
      <c r="Z411" s="39"/>
      <c r="AA411" s="39"/>
      <c r="AB411" s="39"/>
      <c r="AC411" s="39"/>
      <c r="AD411" s="39"/>
      <c r="AE411" s="39"/>
      <c r="AT411" s="18" t="s">
        <v>179</v>
      </c>
      <c r="AU411" s="18" t="s">
        <v>87</v>
      </c>
    </row>
    <row r="412" s="13" customFormat="1">
      <c r="A412" s="13"/>
      <c r="B412" s="237"/>
      <c r="C412" s="238"/>
      <c r="D412" s="232" t="s">
        <v>181</v>
      </c>
      <c r="E412" s="239" t="s">
        <v>40</v>
      </c>
      <c r="F412" s="240" t="s">
        <v>203</v>
      </c>
      <c r="G412" s="238"/>
      <c r="H412" s="239" t="s">
        <v>40</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181</v>
      </c>
      <c r="AU412" s="246" t="s">
        <v>87</v>
      </c>
      <c r="AV412" s="13" t="s">
        <v>85</v>
      </c>
      <c r="AW412" s="13" t="s">
        <v>38</v>
      </c>
      <c r="AX412" s="13" t="s">
        <v>77</v>
      </c>
      <c r="AY412" s="246" t="s">
        <v>167</v>
      </c>
    </row>
    <row r="413" s="14" customFormat="1">
      <c r="A413" s="14"/>
      <c r="B413" s="247"/>
      <c r="C413" s="248"/>
      <c r="D413" s="232" t="s">
        <v>181</v>
      </c>
      <c r="E413" s="249" t="s">
        <v>40</v>
      </c>
      <c r="F413" s="250" t="s">
        <v>373</v>
      </c>
      <c r="G413" s="248"/>
      <c r="H413" s="251">
        <v>2.403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181</v>
      </c>
      <c r="AU413" s="257" t="s">
        <v>87</v>
      </c>
      <c r="AV413" s="14" t="s">
        <v>87</v>
      </c>
      <c r="AW413" s="14" t="s">
        <v>38</v>
      </c>
      <c r="AX413" s="14" t="s">
        <v>77</v>
      </c>
      <c r="AY413" s="257" t="s">
        <v>167</v>
      </c>
    </row>
    <row r="414" s="14" customFormat="1">
      <c r="A414" s="14"/>
      <c r="B414" s="247"/>
      <c r="C414" s="248"/>
      <c r="D414" s="232" t="s">
        <v>181</v>
      </c>
      <c r="E414" s="249" t="s">
        <v>40</v>
      </c>
      <c r="F414" s="250" t="s">
        <v>205</v>
      </c>
      <c r="G414" s="248"/>
      <c r="H414" s="251">
        <v>0.40000000000000002</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181</v>
      </c>
      <c r="AU414" s="257" t="s">
        <v>87</v>
      </c>
      <c r="AV414" s="14" t="s">
        <v>87</v>
      </c>
      <c r="AW414" s="14" t="s">
        <v>38</v>
      </c>
      <c r="AX414" s="14" t="s">
        <v>77</v>
      </c>
      <c r="AY414" s="257" t="s">
        <v>167</v>
      </c>
    </row>
    <row r="415" s="13" customFormat="1">
      <c r="A415" s="13"/>
      <c r="B415" s="237"/>
      <c r="C415" s="238"/>
      <c r="D415" s="232" t="s">
        <v>181</v>
      </c>
      <c r="E415" s="239" t="s">
        <v>40</v>
      </c>
      <c r="F415" s="240" t="s">
        <v>206</v>
      </c>
      <c r="G415" s="238"/>
      <c r="H415" s="239" t="s">
        <v>40</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181</v>
      </c>
      <c r="AU415" s="246" t="s">
        <v>87</v>
      </c>
      <c r="AV415" s="13" t="s">
        <v>85</v>
      </c>
      <c r="AW415" s="13" t="s">
        <v>38</v>
      </c>
      <c r="AX415" s="13" t="s">
        <v>77</v>
      </c>
      <c r="AY415" s="246" t="s">
        <v>167</v>
      </c>
    </row>
    <row r="416" s="14" customFormat="1">
      <c r="A416" s="14"/>
      <c r="B416" s="247"/>
      <c r="C416" s="248"/>
      <c r="D416" s="232" t="s">
        <v>181</v>
      </c>
      <c r="E416" s="249" t="s">
        <v>40</v>
      </c>
      <c r="F416" s="250" t="s">
        <v>374</v>
      </c>
      <c r="G416" s="248"/>
      <c r="H416" s="251">
        <v>2.2480000000000002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181</v>
      </c>
      <c r="AU416" s="257" t="s">
        <v>87</v>
      </c>
      <c r="AV416" s="14" t="s">
        <v>87</v>
      </c>
      <c r="AW416" s="14" t="s">
        <v>38</v>
      </c>
      <c r="AX416" s="14" t="s">
        <v>77</v>
      </c>
      <c r="AY416" s="257" t="s">
        <v>167</v>
      </c>
    </row>
    <row r="417" s="13" customFormat="1">
      <c r="A417" s="13"/>
      <c r="B417" s="237"/>
      <c r="C417" s="238"/>
      <c r="D417" s="232" t="s">
        <v>181</v>
      </c>
      <c r="E417" s="239" t="s">
        <v>40</v>
      </c>
      <c r="F417" s="240" t="s">
        <v>208</v>
      </c>
      <c r="G417" s="238"/>
      <c r="H417" s="239" t="s">
        <v>40</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181</v>
      </c>
      <c r="AU417" s="246" t="s">
        <v>87</v>
      </c>
      <c r="AV417" s="13" t="s">
        <v>85</v>
      </c>
      <c r="AW417" s="13" t="s">
        <v>38</v>
      </c>
      <c r="AX417" s="13" t="s">
        <v>77</v>
      </c>
      <c r="AY417" s="246" t="s">
        <v>167</v>
      </c>
    </row>
    <row r="418" s="14" customFormat="1">
      <c r="A418" s="14"/>
      <c r="B418" s="247"/>
      <c r="C418" s="248"/>
      <c r="D418" s="232" t="s">
        <v>181</v>
      </c>
      <c r="E418" s="249" t="s">
        <v>40</v>
      </c>
      <c r="F418" s="250" t="s">
        <v>375</v>
      </c>
      <c r="G418" s="248"/>
      <c r="H418" s="251">
        <v>14.965</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181</v>
      </c>
      <c r="AU418" s="257" t="s">
        <v>87</v>
      </c>
      <c r="AV418" s="14" t="s">
        <v>87</v>
      </c>
      <c r="AW418" s="14" t="s">
        <v>38</v>
      </c>
      <c r="AX418" s="14" t="s">
        <v>77</v>
      </c>
      <c r="AY418" s="257" t="s">
        <v>167</v>
      </c>
    </row>
    <row r="419" s="13" customFormat="1">
      <c r="A419" s="13"/>
      <c r="B419" s="237"/>
      <c r="C419" s="238"/>
      <c r="D419" s="232" t="s">
        <v>181</v>
      </c>
      <c r="E419" s="239" t="s">
        <v>40</v>
      </c>
      <c r="F419" s="240" t="s">
        <v>210</v>
      </c>
      <c r="G419" s="238"/>
      <c r="H419" s="239" t="s">
        <v>40</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181</v>
      </c>
      <c r="AU419" s="246" t="s">
        <v>87</v>
      </c>
      <c r="AV419" s="13" t="s">
        <v>85</v>
      </c>
      <c r="AW419" s="13" t="s">
        <v>38</v>
      </c>
      <c r="AX419" s="13" t="s">
        <v>77</v>
      </c>
      <c r="AY419" s="246" t="s">
        <v>167</v>
      </c>
    </row>
    <row r="420" s="14" customFormat="1">
      <c r="A420" s="14"/>
      <c r="B420" s="247"/>
      <c r="C420" s="248"/>
      <c r="D420" s="232" t="s">
        <v>181</v>
      </c>
      <c r="E420" s="249" t="s">
        <v>40</v>
      </c>
      <c r="F420" s="250" t="s">
        <v>376</v>
      </c>
      <c r="G420" s="248"/>
      <c r="H420" s="251">
        <v>8.3789999999999996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181</v>
      </c>
      <c r="AU420" s="257" t="s">
        <v>87</v>
      </c>
      <c r="AV420" s="14" t="s">
        <v>87</v>
      </c>
      <c r="AW420" s="14" t="s">
        <v>38</v>
      </c>
      <c r="AX420" s="14" t="s">
        <v>77</v>
      </c>
      <c r="AY420" s="257" t="s">
        <v>167</v>
      </c>
    </row>
    <row r="421" s="15" customFormat="1">
      <c r="A421" s="15"/>
      <c r="B421" s="258"/>
      <c r="C421" s="259"/>
      <c r="D421" s="232" t="s">
        <v>181</v>
      </c>
      <c r="E421" s="260" t="s">
        <v>40</v>
      </c>
      <c r="F421" s="261" t="s">
        <v>184</v>
      </c>
      <c r="G421" s="259"/>
      <c r="H421" s="262">
        <v>28.395</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181</v>
      </c>
      <c r="AU421" s="268" t="s">
        <v>87</v>
      </c>
      <c r="AV421" s="15" t="s">
        <v>175</v>
      </c>
      <c r="AW421" s="15" t="s">
        <v>38</v>
      </c>
      <c r="AX421" s="15" t="s">
        <v>85</v>
      </c>
      <c r="AY421" s="268" t="s">
        <v>167</v>
      </c>
    </row>
    <row r="422" s="2" customFormat="1" ht="24" customHeight="1">
      <c r="A422" s="39"/>
      <c r="B422" s="40"/>
      <c r="C422" s="269" t="s">
        <v>462</v>
      </c>
      <c r="D422" s="269" t="s">
        <v>297</v>
      </c>
      <c r="E422" s="270" t="s">
        <v>463</v>
      </c>
      <c r="F422" s="271" t="s">
        <v>464</v>
      </c>
      <c r="G422" s="272" t="s">
        <v>173</v>
      </c>
      <c r="H422" s="273">
        <v>28.963000000000001</v>
      </c>
      <c r="I422" s="274"/>
      <c r="J422" s="275">
        <f>ROUND(I422*H422,2)</f>
        <v>0</v>
      </c>
      <c r="K422" s="271" t="s">
        <v>174</v>
      </c>
      <c r="L422" s="276"/>
      <c r="M422" s="277" t="s">
        <v>40</v>
      </c>
      <c r="N422" s="278" t="s">
        <v>48</v>
      </c>
      <c r="O422" s="85"/>
      <c r="P422" s="228">
        <f>O422*H422</f>
        <v>0</v>
      </c>
      <c r="Q422" s="228">
        <v>0.0011999999999999999</v>
      </c>
      <c r="R422" s="228">
        <f>Q422*H422</f>
        <v>0.034755599999999998</v>
      </c>
      <c r="S422" s="228">
        <v>0</v>
      </c>
      <c r="T422" s="229">
        <f>S422*H422</f>
        <v>0</v>
      </c>
      <c r="U422" s="39"/>
      <c r="V422" s="39"/>
      <c r="W422" s="39"/>
      <c r="X422" s="39"/>
      <c r="Y422" s="39"/>
      <c r="Z422" s="39"/>
      <c r="AA422" s="39"/>
      <c r="AB422" s="39"/>
      <c r="AC422" s="39"/>
      <c r="AD422" s="39"/>
      <c r="AE422" s="39"/>
      <c r="AR422" s="230" t="s">
        <v>407</v>
      </c>
      <c r="AT422" s="230" t="s">
        <v>297</v>
      </c>
      <c r="AU422" s="230" t="s">
        <v>87</v>
      </c>
      <c r="AY422" s="18" t="s">
        <v>167</v>
      </c>
      <c r="BE422" s="231">
        <f>IF(N422="základní",J422,0)</f>
        <v>0</v>
      </c>
      <c r="BF422" s="231">
        <f>IF(N422="snížená",J422,0)</f>
        <v>0</v>
      </c>
      <c r="BG422" s="231">
        <f>IF(N422="zákl. přenesená",J422,0)</f>
        <v>0</v>
      </c>
      <c r="BH422" s="231">
        <f>IF(N422="sníž. přenesená",J422,0)</f>
        <v>0</v>
      </c>
      <c r="BI422" s="231">
        <f>IF(N422="nulová",J422,0)</f>
        <v>0</v>
      </c>
      <c r="BJ422" s="18" t="s">
        <v>85</v>
      </c>
      <c r="BK422" s="231">
        <f>ROUND(I422*H422,2)</f>
        <v>0</v>
      </c>
      <c r="BL422" s="18" t="s">
        <v>301</v>
      </c>
      <c r="BM422" s="230" t="s">
        <v>1418</v>
      </c>
    </row>
    <row r="423" s="2" customFormat="1">
      <c r="A423" s="39"/>
      <c r="B423" s="40"/>
      <c r="C423" s="41"/>
      <c r="D423" s="232" t="s">
        <v>177</v>
      </c>
      <c r="E423" s="41"/>
      <c r="F423" s="233" t="s">
        <v>464</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177</v>
      </c>
      <c r="AU423" s="18" t="s">
        <v>87</v>
      </c>
    </row>
    <row r="424" s="14" customFormat="1">
      <c r="A424" s="14"/>
      <c r="B424" s="247"/>
      <c r="C424" s="248"/>
      <c r="D424" s="232" t="s">
        <v>181</v>
      </c>
      <c r="E424" s="248"/>
      <c r="F424" s="250" t="s">
        <v>1371</v>
      </c>
      <c r="G424" s="248"/>
      <c r="H424" s="251">
        <v>28.963000000000001</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181</v>
      </c>
      <c r="AU424" s="257" t="s">
        <v>87</v>
      </c>
      <c r="AV424" s="14" t="s">
        <v>87</v>
      </c>
      <c r="AW424" s="14" t="s">
        <v>4</v>
      </c>
      <c r="AX424" s="14" t="s">
        <v>85</v>
      </c>
      <c r="AY424" s="257" t="s">
        <v>167</v>
      </c>
    </row>
    <row r="425" s="2" customFormat="1" ht="24" customHeight="1">
      <c r="A425" s="39"/>
      <c r="B425" s="40"/>
      <c r="C425" s="219" t="s">
        <v>467</v>
      </c>
      <c r="D425" s="219" t="s">
        <v>170</v>
      </c>
      <c r="E425" s="220" t="s">
        <v>468</v>
      </c>
      <c r="F425" s="221" t="s">
        <v>469</v>
      </c>
      <c r="G425" s="222" t="s">
        <v>398</v>
      </c>
      <c r="H425" s="223">
        <v>0.035000000000000003</v>
      </c>
      <c r="I425" s="224"/>
      <c r="J425" s="225">
        <f>ROUND(I425*H425,2)</f>
        <v>0</v>
      </c>
      <c r="K425" s="221" t="s">
        <v>174</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301</v>
      </c>
      <c r="AT425" s="230" t="s">
        <v>170</v>
      </c>
      <c r="AU425" s="230" t="s">
        <v>87</v>
      </c>
      <c r="AY425" s="18" t="s">
        <v>167</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301</v>
      </c>
      <c r="BM425" s="230" t="s">
        <v>1419</v>
      </c>
    </row>
    <row r="426" s="2" customFormat="1">
      <c r="A426" s="39"/>
      <c r="B426" s="40"/>
      <c r="C426" s="41"/>
      <c r="D426" s="232" t="s">
        <v>177</v>
      </c>
      <c r="E426" s="41"/>
      <c r="F426" s="233" t="s">
        <v>471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177</v>
      </c>
      <c r="AU426" s="18" t="s">
        <v>87</v>
      </c>
    </row>
    <row r="427" s="2" customFormat="1">
      <c r="A427" s="39"/>
      <c r="B427" s="40"/>
      <c r="C427" s="41"/>
      <c r="D427" s="232" t="s">
        <v>179</v>
      </c>
      <c r="E427" s="41"/>
      <c r="F427" s="236" t="s">
        <v>472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179</v>
      </c>
      <c r="AU427" s="18" t="s">
        <v>87</v>
      </c>
    </row>
    <row r="428" s="12" customFormat="1" ht="22.8" customHeight="1">
      <c r="A428" s="12"/>
      <c r="B428" s="203"/>
      <c r="C428" s="204"/>
      <c r="D428" s="205" t="s">
        <v>76</v>
      </c>
      <c r="E428" s="217" t="s">
        <v>473</v>
      </c>
      <c r="F428" s="217" t="s">
        <v>474</v>
      </c>
      <c r="G428" s="204"/>
      <c r="H428" s="204"/>
      <c r="I428" s="207"/>
      <c r="J428" s="218">
        <f>BK428</f>
        <v>0</v>
      </c>
      <c r="K428" s="204"/>
      <c r="L428" s="209"/>
      <c r="M428" s="210"/>
      <c r="N428" s="211"/>
      <c r="O428" s="211"/>
      <c r="P428" s="212">
        <f>SUM(P429:P467)</f>
        <v>0</v>
      </c>
      <c r="Q428" s="211"/>
      <c r="R428" s="212">
        <f>SUM(R429:R467)</f>
        <v>0.090438000000000004</v>
      </c>
      <c r="S428" s="211"/>
      <c r="T428" s="213">
        <f>SUM(T429:T467)</f>
        <v>0.25746000000000002</v>
      </c>
      <c r="U428" s="12"/>
      <c r="V428" s="12"/>
      <c r="W428" s="12"/>
      <c r="X428" s="12"/>
      <c r="Y428" s="12"/>
      <c r="Z428" s="12"/>
      <c r="AA428" s="12"/>
      <c r="AB428" s="12"/>
      <c r="AC428" s="12"/>
      <c r="AD428" s="12"/>
      <c r="AE428" s="12"/>
      <c r="AR428" s="214" t="s">
        <v>87</v>
      </c>
      <c r="AT428" s="215" t="s">
        <v>76</v>
      </c>
      <c r="AU428" s="215" t="s">
        <v>85</v>
      </c>
      <c r="AY428" s="214" t="s">
        <v>167</v>
      </c>
      <c r="BK428" s="216">
        <f>SUM(BK429:BK467)</f>
        <v>0</v>
      </c>
    </row>
    <row r="429" s="2" customFormat="1" ht="16.5" customHeight="1">
      <c r="A429" s="39"/>
      <c r="B429" s="40"/>
      <c r="C429" s="219" t="s">
        <v>475</v>
      </c>
      <c r="D429" s="219" t="s">
        <v>170</v>
      </c>
      <c r="E429" s="220" t="s">
        <v>476</v>
      </c>
      <c r="F429" s="221" t="s">
        <v>477</v>
      </c>
      <c r="G429" s="222" t="s">
        <v>187</v>
      </c>
      <c r="H429" s="223">
        <v>8.4000000000000004</v>
      </c>
      <c r="I429" s="224"/>
      <c r="J429" s="225">
        <f>ROUND(I429*H429,2)</f>
        <v>0</v>
      </c>
      <c r="K429" s="221" t="s">
        <v>174</v>
      </c>
      <c r="L429" s="45"/>
      <c r="M429" s="226" t="s">
        <v>40</v>
      </c>
      <c r="N429" s="227" t="s">
        <v>48</v>
      </c>
      <c r="O429" s="85"/>
      <c r="P429" s="228">
        <f>O429*H429</f>
        <v>0</v>
      </c>
      <c r="Q429" s="228">
        <v>0</v>
      </c>
      <c r="R429" s="228">
        <f>Q429*H429</f>
        <v>0</v>
      </c>
      <c r="S429" s="228">
        <v>0.03065</v>
      </c>
      <c r="T429" s="229">
        <f>S429*H429</f>
        <v>0.25746000000000002</v>
      </c>
      <c r="U429" s="39"/>
      <c r="V429" s="39"/>
      <c r="W429" s="39"/>
      <c r="X429" s="39"/>
      <c r="Y429" s="39"/>
      <c r="Z429" s="39"/>
      <c r="AA429" s="39"/>
      <c r="AB429" s="39"/>
      <c r="AC429" s="39"/>
      <c r="AD429" s="39"/>
      <c r="AE429" s="39"/>
      <c r="AR429" s="230" t="s">
        <v>301</v>
      </c>
      <c r="AT429" s="230" t="s">
        <v>170</v>
      </c>
      <c r="AU429" s="230" t="s">
        <v>87</v>
      </c>
      <c r="AY429" s="18" t="s">
        <v>167</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301</v>
      </c>
      <c r="BM429" s="230" t="s">
        <v>478</v>
      </c>
    </row>
    <row r="430" s="2" customFormat="1">
      <c r="A430" s="39"/>
      <c r="B430" s="40"/>
      <c r="C430" s="41"/>
      <c r="D430" s="232" t="s">
        <v>177</v>
      </c>
      <c r="E430" s="41"/>
      <c r="F430" s="233" t="s">
        <v>479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177</v>
      </c>
      <c r="AU430" s="18" t="s">
        <v>87</v>
      </c>
    </row>
    <row r="431" s="14" customFormat="1">
      <c r="A431" s="14"/>
      <c r="B431" s="247"/>
      <c r="C431" s="248"/>
      <c r="D431" s="232" t="s">
        <v>181</v>
      </c>
      <c r="E431" s="249" t="s">
        <v>40</v>
      </c>
      <c r="F431" s="250" t="s">
        <v>480</v>
      </c>
      <c r="G431" s="248"/>
      <c r="H431" s="251">
        <v>6.4000000000000004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181</v>
      </c>
      <c r="AU431" s="257" t="s">
        <v>87</v>
      </c>
      <c r="AV431" s="14" t="s">
        <v>87</v>
      </c>
      <c r="AW431" s="14" t="s">
        <v>38</v>
      </c>
      <c r="AX431" s="14" t="s">
        <v>77</v>
      </c>
      <c r="AY431" s="257" t="s">
        <v>167</v>
      </c>
    </row>
    <row r="432" s="14" customFormat="1">
      <c r="A432" s="14"/>
      <c r="B432" s="247"/>
      <c r="C432" s="248"/>
      <c r="D432" s="232" t="s">
        <v>181</v>
      </c>
      <c r="E432" s="249" t="s">
        <v>40</v>
      </c>
      <c r="F432" s="250" t="s">
        <v>481</v>
      </c>
      <c r="G432" s="248"/>
      <c r="H432" s="251">
        <v>0.65000000000000002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181</v>
      </c>
      <c r="AU432" s="257" t="s">
        <v>87</v>
      </c>
      <c r="AV432" s="14" t="s">
        <v>87</v>
      </c>
      <c r="AW432" s="14" t="s">
        <v>38</v>
      </c>
      <c r="AX432" s="14" t="s">
        <v>77</v>
      </c>
      <c r="AY432" s="257" t="s">
        <v>167</v>
      </c>
    </row>
    <row r="433" s="14" customFormat="1">
      <c r="A433" s="14"/>
      <c r="B433" s="247"/>
      <c r="C433" s="248"/>
      <c r="D433" s="232" t="s">
        <v>181</v>
      </c>
      <c r="E433" s="249" t="s">
        <v>40</v>
      </c>
      <c r="F433" s="250" t="s">
        <v>482</v>
      </c>
      <c r="G433" s="248"/>
      <c r="H433" s="251">
        <v>1.3500000000000001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181</v>
      </c>
      <c r="AU433" s="257" t="s">
        <v>87</v>
      </c>
      <c r="AV433" s="14" t="s">
        <v>87</v>
      </c>
      <c r="AW433" s="14" t="s">
        <v>38</v>
      </c>
      <c r="AX433" s="14" t="s">
        <v>77</v>
      </c>
      <c r="AY433" s="257" t="s">
        <v>167</v>
      </c>
    </row>
    <row r="434" s="15" customFormat="1">
      <c r="A434" s="15"/>
      <c r="B434" s="258"/>
      <c r="C434" s="259"/>
      <c r="D434" s="232" t="s">
        <v>181</v>
      </c>
      <c r="E434" s="260" t="s">
        <v>40</v>
      </c>
      <c r="F434" s="261" t="s">
        <v>184</v>
      </c>
      <c r="G434" s="259"/>
      <c r="H434" s="262">
        <v>8.4000000000000004</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181</v>
      </c>
      <c r="AU434" s="268" t="s">
        <v>87</v>
      </c>
      <c r="AV434" s="15" t="s">
        <v>175</v>
      </c>
      <c r="AW434" s="15" t="s">
        <v>38</v>
      </c>
      <c r="AX434" s="15" t="s">
        <v>85</v>
      </c>
      <c r="AY434" s="268" t="s">
        <v>167</v>
      </c>
    </row>
    <row r="435" s="2" customFormat="1" ht="16.5" customHeight="1">
      <c r="A435" s="39"/>
      <c r="B435" s="40"/>
      <c r="C435" s="219" t="s">
        <v>483</v>
      </c>
      <c r="D435" s="219" t="s">
        <v>170</v>
      </c>
      <c r="E435" s="220" t="s">
        <v>484</v>
      </c>
      <c r="F435" s="221" t="s">
        <v>485</v>
      </c>
      <c r="G435" s="222" t="s">
        <v>187</v>
      </c>
      <c r="H435" s="223">
        <v>2.1000000000000001</v>
      </c>
      <c r="I435" s="224"/>
      <c r="J435" s="225">
        <f>ROUND(I435*H435,2)</f>
        <v>0</v>
      </c>
      <c r="K435" s="221" t="s">
        <v>174</v>
      </c>
      <c r="L435" s="45"/>
      <c r="M435" s="226" t="s">
        <v>40</v>
      </c>
      <c r="N435" s="227" t="s">
        <v>48</v>
      </c>
      <c r="O435" s="85"/>
      <c r="P435" s="228">
        <f>O435*H435</f>
        <v>0</v>
      </c>
      <c r="Q435" s="228">
        <v>0.015180000000000001</v>
      </c>
      <c r="R435" s="228">
        <f>Q435*H435</f>
        <v>0.031878000000000004</v>
      </c>
      <c r="S435" s="228">
        <v>0</v>
      </c>
      <c r="T435" s="229">
        <f>S435*H435</f>
        <v>0</v>
      </c>
      <c r="U435" s="39"/>
      <c r="V435" s="39"/>
      <c r="W435" s="39"/>
      <c r="X435" s="39"/>
      <c r="Y435" s="39"/>
      <c r="Z435" s="39"/>
      <c r="AA435" s="39"/>
      <c r="AB435" s="39"/>
      <c r="AC435" s="39"/>
      <c r="AD435" s="39"/>
      <c r="AE435" s="39"/>
      <c r="AR435" s="230" t="s">
        <v>301</v>
      </c>
      <c r="AT435" s="230" t="s">
        <v>170</v>
      </c>
      <c r="AU435" s="230" t="s">
        <v>87</v>
      </c>
      <c r="AY435" s="18" t="s">
        <v>167</v>
      </c>
      <c r="BE435" s="231">
        <f>IF(N435="základní",J435,0)</f>
        <v>0</v>
      </c>
      <c r="BF435" s="231">
        <f>IF(N435="snížená",J435,0)</f>
        <v>0</v>
      </c>
      <c r="BG435" s="231">
        <f>IF(N435="zákl. přenesená",J435,0)</f>
        <v>0</v>
      </c>
      <c r="BH435" s="231">
        <f>IF(N435="sníž. přenesená",J435,0)</f>
        <v>0</v>
      </c>
      <c r="BI435" s="231">
        <f>IF(N435="nulová",J435,0)</f>
        <v>0</v>
      </c>
      <c r="BJ435" s="18" t="s">
        <v>85</v>
      </c>
      <c r="BK435" s="231">
        <f>ROUND(I435*H435,2)</f>
        <v>0</v>
      </c>
      <c r="BL435" s="18" t="s">
        <v>301</v>
      </c>
      <c r="BM435" s="230" t="s">
        <v>486</v>
      </c>
    </row>
    <row r="436" s="2" customFormat="1">
      <c r="A436" s="39"/>
      <c r="B436" s="40"/>
      <c r="C436" s="41"/>
      <c r="D436" s="232" t="s">
        <v>177</v>
      </c>
      <c r="E436" s="41"/>
      <c r="F436" s="233" t="s">
        <v>487</v>
      </c>
      <c r="G436" s="41"/>
      <c r="H436" s="41"/>
      <c r="I436" s="137"/>
      <c r="J436" s="41"/>
      <c r="K436" s="41"/>
      <c r="L436" s="45"/>
      <c r="M436" s="234"/>
      <c r="N436" s="235"/>
      <c r="O436" s="85"/>
      <c r="P436" s="85"/>
      <c r="Q436" s="85"/>
      <c r="R436" s="85"/>
      <c r="S436" s="85"/>
      <c r="T436" s="86"/>
      <c r="U436" s="39"/>
      <c r="V436" s="39"/>
      <c r="W436" s="39"/>
      <c r="X436" s="39"/>
      <c r="Y436" s="39"/>
      <c r="Z436" s="39"/>
      <c r="AA436" s="39"/>
      <c r="AB436" s="39"/>
      <c r="AC436" s="39"/>
      <c r="AD436" s="39"/>
      <c r="AE436" s="39"/>
      <c r="AT436" s="18" t="s">
        <v>177</v>
      </c>
      <c r="AU436" s="18" t="s">
        <v>87</v>
      </c>
    </row>
    <row r="437" s="2" customFormat="1">
      <c r="A437" s="39"/>
      <c r="B437" s="40"/>
      <c r="C437" s="41"/>
      <c r="D437" s="232" t="s">
        <v>179</v>
      </c>
      <c r="E437" s="41"/>
      <c r="F437" s="236" t="s">
        <v>488</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179</v>
      </c>
      <c r="AU437" s="18" t="s">
        <v>87</v>
      </c>
    </row>
    <row r="438" s="14" customFormat="1">
      <c r="A438" s="14"/>
      <c r="B438" s="247"/>
      <c r="C438" s="248"/>
      <c r="D438" s="232" t="s">
        <v>181</v>
      </c>
      <c r="E438" s="249" t="s">
        <v>40</v>
      </c>
      <c r="F438" s="250" t="s">
        <v>481</v>
      </c>
      <c r="G438" s="248"/>
      <c r="H438" s="251">
        <v>0.65000000000000002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181</v>
      </c>
      <c r="AU438" s="257" t="s">
        <v>87</v>
      </c>
      <c r="AV438" s="14" t="s">
        <v>87</v>
      </c>
      <c r="AW438" s="14" t="s">
        <v>38</v>
      </c>
      <c r="AX438" s="14" t="s">
        <v>77</v>
      </c>
      <c r="AY438" s="257" t="s">
        <v>167</v>
      </c>
    </row>
    <row r="439" s="14" customFormat="1">
      <c r="A439" s="14"/>
      <c r="B439" s="247"/>
      <c r="C439" s="248"/>
      <c r="D439" s="232" t="s">
        <v>181</v>
      </c>
      <c r="E439" s="249" t="s">
        <v>40</v>
      </c>
      <c r="F439" s="250" t="s">
        <v>489</v>
      </c>
      <c r="G439" s="248"/>
      <c r="H439" s="251">
        <v>1.45</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181</v>
      </c>
      <c r="AU439" s="257" t="s">
        <v>87</v>
      </c>
      <c r="AV439" s="14" t="s">
        <v>87</v>
      </c>
      <c r="AW439" s="14" t="s">
        <v>38</v>
      </c>
      <c r="AX439" s="14" t="s">
        <v>77</v>
      </c>
      <c r="AY439" s="257" t="s">
        <v>167</v>
      </c>
    </row>
    <row r="440" s="15" customFormat="1">
      <c r="A440" s="15"/>
      <c r="B440" s="258"/>
      <c r="C440" s="259"/>
      <c r="D440" s="232" t="s">
        <v>181</v>
      </c>
      <c r="E440" s="260" t="s">
        <v>40</v>
      </c>
      <c r="F440" s="261" t="s">
        <v>184</v>
      </c>
      <c r="G440" s="259"/>
      <c r="H440" s="262">
        <v>2.1000000000000001</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181</v>
      </c>
      <c r="AU440" s="268" t="s">
        <v>87</v>
      </c>
      <c r="AV440" s="15" t="s">
        <v>175</v>
      </c>
      <c r="AW440" s="15" t="s">
        <v>38</v>
      </c>
      <c r="AX440" s="15" t="s">
        <v>85</v>
      </c>
      <c r="AY440" s="268" t="s">
        <v>167</v>
      </c>
    </row>
    <row r="441" s="2" customFormat="1" ht="16.5" customHeight="1">
      <c r="A441" s="39"/>
      <c r="B441" s="40"/>
      <c r="C441" s="219" t="s">
        <v>490</v>
      </c>
      <c r="D441" s="219" t="s">
        <v>170</v>
      </c>
      <c r="E441" s="220" t="s">
        <v>491</v>
      </c>
      <c r="F441" s="221" t="s">
        <v>492</v>
      </c>
      <c r="G441" s="222" t="s">
        <v>187</v>
      </c>
      <c r="H441" s="223">
        <v>6.4000000000000004</v>
      </c>
      <c r="I441" s="224"/>
      <c r="J441" s="225">
        <f>ROUND(I441*H441,2)</f>
        <v>0</v>
      </c>
      <c r="K441" s="221" t="s">
        <v>174</v>
      </c>
      <c r="L441" s="45"/>
      <c r="M441" s="226" t="s">
        <v>40</v>
      </c>
      <c r="N441" s="227" t="s">
        <v>48</v>
      </c>
      <c r="O441" s="85"/>
      <c r="P441" s="228">
        <f>O441*H441</f>
        <v>0</v>
      </c>
      <c r="Q441" s="228">
        <v>0.0091500000000000001</v>
      </c>
      <c r="R441" s="228">
        <f>Q441*H441</f>
        <v>0.058560000000000001</v>
      </c>
      <c r="S441" s="228">
        <v>0</v>
      </c>
      <c r="T441" s="229">
        <f>S441*H441</f>
        <v>0</v>
      </c>
      <c r="U441" s="39"/>
      <c r="V441" s="39"/>
      <c r="W441" s="39"/>
      <c r="X441" s="39"/>
      <c r="Y441" s="39"/>
      <c r="Z441" s="39"/>
      <c r="AA441" s="39"/>
      <c r="AB441" s="39"/>
      <c r="AC441" s="39"/>
      <c r="AD441" s="39"/>
      <c r="AE441" s="39"/>
      <c r="AR441" s="230" t="s">
        <v>301</v>
      </c>
      <c r="AT441" s="230" t="s">
        <v>170</v>
      </c>
      <c r="AU441" s="230" t="s">
        <v>87</v>
      </c>
      <c r="AY441" s="18" t="s">
        <v>167</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301</v>
      </c>
      <c r="BM441" s="230" t="s">
        <v>493</v>
      </c>
    </row>
    <row r="442" s="2" customFormat="1">
      <c r="A442" s="39"/>
      <c r="B442" s="40"/>
      <c r="C442" s="41"/>
      <c r="D442" s="232" t="s">
        <v>177</v>
      </c>
      <c r="E442" s="41"/>
      <c r="F442" s="233" t="s">
        <v>494</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177</v>
      </c>
      <c r="AU442" s="18" t="s">
        <v>87</v>
      </c>
    </row>
    <row r="443" s="2" customFormat="1">
      <c r="A443" s="39"/>
      <c r="B443" s="40"/>
      <c r="C443" s="41"/>
      <c r="D443" s="232" t="s">
        <v>179</v>
      </c>
      <c r="E443" s="41"/>
      <c r="F443" s="236" t="s">
        <v>488</v>
      </c>
      <c r="G443" s="41"/>
      <c r="H443" s="41"/>
      <c r="I443" s="137"/>
      <c r="J443" s="41"/>
      <c r="K443" s="41"/>
      <c r="L443" s="45"/>
      <c r="M443" s="234"/>
      <c r="N443" s="235"/>
      <c r="O443" s="85"/>
      <c r="P443" s="85"/>
      <c r="Q443" s="85"/>
      <c r="R443" s="85"/>
      <c r="S443" s="85"/>
      <c r="T443" s="86"/>
      <c r="U443" s="39"/>
      <c r="V443" s="39"/>
      <c r="W443" s="39"/>
      <c r="X443" s="39"/>
      <c r="Y443" s="39"/>
      <c r="Z443" s="39"/>
      <c r="AA443" s="39"/>
      <c r="AB443" s="39"/>
      <c r="AC443" s="39"/>
      <c r="AD443" s="39"/>
      <c r="AE443" s="39"/>
      <c r="AT443" s="18" t="s">
        <v>179</v>
      </c>
      <c r="AU443" s="18" t="s">
        <v>87</v>
      </c>
    </row>
    <row r="444" s="14" customFormat="1">
      <c r="A444" s="14"/>
      <c r="B444" s="247"/>
      <c r="C444" s="248"/>
      <c r="D444" s="232" t="s">
        <v>181</v>
      </c>
      <c r="E444" s="249" t="s">
        <v>40</v>
      </c>
      <c r="F444" s="250" t="s">
        <v>480</v>
      </c>
      <c r="G444" s="248"/>
      <c r="H444" s="251">
        <v>6.4000000000000004</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181</v>
      </c>
      <c r="AU444" s="257" t="s">
        <v>87</v>
      </c>
      <c r="AV444" s="14" t="s">
        <v>87</v>
      </c>
      <c r="AW444" s="14" t="s">
        <v>38</v>
      </c>
      <c r="AX444" s="14" t="s">
        <v>77</v>
      </c>
      <c r="AY444" s="257" t="s">
        <v>167</v>
      </c>
    </row>
    <row r="445" s="15" customFormat="1">
      <c r="A445" s="15"/>
      <c r="B445" s="258"/>
      <c r="C445" s="259"/>
      <c r="D445" s="232" t="s">
        <v>181</v>
      </c>
      <c r="E445" s="260" t="s">
        <v>40</v>
      </c>
      <c r="F445" s="261" t="s">
        <v>184</v>
      </c>
      <c r="G445" s="259"/>
      <c r="H445" s="262">
        <v>6.4000000000000004</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181</v>
      </c>
      <c r="AU445" s="268" t="s">
        <v>87</v>
      </c>
      <c r="AV445" s="15" t="s">
        <v>175</v>
      </c>
      <c r="AW445" s="15" t="s">
        <v>38</v>
      </c>
      <c r="AX445" s="15" t="s">
        <v>85</v>
      </c>
      <c r="AY445" s="268" t="s">
        <v>167</v>
      </c>
    </row>
    <row r="446" s="2" customFormat="1" ht="16.5" customHeight="1">
      <c r="A446" s="39"/>
      <c r="B446" s="40"/>
      <c r="C446" s="219" t="s">
        <v>495</v>
      </c>
      <c r="D446" s="219" t="s">
        <v>170</v>
      </c>
      <c r="E446" s="220" t="s">
        <v>496</v>
      </c>
      <c r="F446" s="221" t="s">
        <v>497</v>
      </c>
      <c r="G446" s="222" t="s">
        <v>291</v>
      </c>
      <c r="H446" s="223">
        <v>2</v>
      </c>
      <c r="I446" s="224"/>
      <c r="J446" s="225">
        <f>ROUND(I446*H446,2)</f>
        <v>0</v>
      </c>
      <c r="K446" s="221" t="s">
        <v>174</v>
      </c>
      <c r="L446" s="45"/>
      <c r="M446" s="226" t="s">
        <v>40</v>
      </c>
      <c r="N446" s="227" t="s">
        <v>48</v>
      </c>
      <c r="O446" s="85"/>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301</v>
      </c>
      <c r="AT446" s="230" t="s">
        <v>170</v>
      </c>
      <c r="AU446" s="230" t="s">
        <v>87</v>
      </c>
      <c r="AY446" s="18" t="s">
        <v>167</v>
      </c>
      <c r="BE446" s="231">
        <f>IF(N446="základní",J446,0)</f>
        <v>0</v>
      </c>
      <c r="BF446" s="231">
        <f>IF(N446="snížená",J446,0)</f>
        <v>0</v>
      </c>
      <c r="BG446" s="231">
        <f>IF(N446="zákl. přenesená",J446,0)</f>
        <v>0</v>
      </c>
      <c r="BH446" s="231">
        <f>IF(N446="sníž. přenesená",J446,0)</f>
        <v>0</v>
      </c>
      <c r="BI446" s="231">
        <f>IF(N446="nulová",J446,0)</f>
        <v>0</v>
      </c>
      <c r="BJ446" s="18" t="s">
        <v>85</v>
      </c>
      <c r="BK446" s="231">
        <f>ROUND(I446*H446,2)</f>
        <v>0</v>
      </c>
      <c r="BL446" s="18" t="s">
        <v>301</v>
      </c>
      <c r="BM446" s="230" t="s">
        <v>498</v>
      </c>
    </row>
    <row r="447" s="2" customFormat="1">
      <c r="A447" s="39"/>
      <c r="B447" s="40"/>
      <c r="C447" s="41"/>
      <c r="D447" s="232" t="s">
        <v>177</v>
      </c>
      <c r="E447" s="41"/>
      <c r="F447" s="233" t="s">
        <v>499</v>
      </c>
      <c r="G447" s="41"/>
      <c r="H447" s="41"/>
      <c r="I447" s="137"/>
      <c r="J447" s="41"/>
      <c r="K447" s="41"/>
      <c r="L447" s="45"/>
      <c r="M447" s="234"/>
      <c r="N447" s="235"/>
      <c r="O447" s="85"/>
      <c r="P447" s="85"/>
      <c r="Q447" s="85"/>
      <c r="R447" s="85"/>
      <c r="S447" s="85"/>
      <c r="T447" s="86"/>
      <c r="U447" s="39"/>
      <c r="V447" s="39"/>
      <c r="W447" s="39"/>
      <c r="X447" s="39"/>
      <c r="Y447" s="39"/>
      <c r="Z447" s="39"/>
      <c r="AA447" s="39"/>
      <c r="AB447" s="39"/>
      <c r="AC447" s="39"/>
      <c r="AD447" s="39"/>
      <c r="AE447" s="39"/>
      <c r="AT447" s="18" t="s">
        <v>177</v>
      </c>
      <c r="AU447" s="18" t="s">
        <v>87</v>
      </c>
    </row>
    <row r="448" s="2" customFormat="1">
      <c r="A448" s="39"/>
      <c r="B448" s="40"/>
      <c r="C448" s="41"/>
      <c r="D448" s="232" t="s">
        <v>179</v>
      </c>
      <c r="E448" s="41"/>
      <c r="F448" s="236" t="s">
        <v>500</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179</v>
      </c>
      <c r="AU448" s="18" t="s">
        <v>87</v>
      </c>
    </row>
    <row r="449" s="14" customFormat="1">
      <c r="A449" s="14"/>
      <c r="B449" s="247"/>
      <c r="C449" s="248"/>
      <c r="D449" s="232" t="s">
        <v>181</v>
      </c>
      <c r="E449" s="249" t="s">
        <v>40</v>
      </c>
      <c r="F449" s="250" t="s">
        <v>87</v>
      </c>
      <c r="G449" s="248"/>
      <c r="H449" s="251">
        <v>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181</v>
      </c>
      <c r="AU449" s="257" t="s">
        <v>87</v>
      </c>
      <c r="AV449" s="14" t="s">
        <v>87</v>
      </c>
      <c r="AW449" s="14" t="s">
        <v>38</v>
      </c>
      <c r="AX449" s="14" t="s">
        <v>77</v>
      </c>
      <c r="AY449" s="257" t="s">
        <v>167</v>
      </c>
    </row>
    <row r="450" s="15" customFormat="1">
      <c r="A450" s="15"/>
      <c r="B450" s="258"/>
      <c r="C450" s="259"/>
      <c r="D450" s="232" t="s">
        <v>181</v>
      </c>
      <c r="E450" s="260" t="s">
        <v>40</v>
      </c>
      <c r="F450" s="261" t="s">
        <v>184</v>
      </c>
      <c r="G450" s="259"/>
      <c r="H450" s="262">
        <v>2</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181</v>
      </c>
      <c r="AU450" s="268" t="s">
        <v>87</v>
      </c>
      <c r="AV450" s="15" t="s">
        <v>175</v>
      </c>
      <c r="AW450" s="15" t="s">
        <v>38</v>
      </c>
      <c r="AX450" s="15" t="s">
        <v>85</v>
      </c>
      <c r="AY450" s="268" t="s">
        <v>167</v>
      </c>
    </row>
    <row r="451" s="2" customFormat="1" ht="16.5" customHeight="1">
      <c r="A451" s="39"/>
      <c r="B451" s="40"/>
      <c r="C451" s="219" t="s">
        <v>501</v>
      </c>
      <c r="D451" s="219" t="s">
        <v>170</v>
      </c>
      <c r="E451" s="220" t="s">
        <v>502</v>
      </c>
      <c r="F451" s="221" t="s">
        <v>503</v>
      </c>
      <c r="G451" s="222" t="s">
        <v>187</v>
      </c>
      <c r="H451" s="223">
        <v>8.6999999999999993</v>
      </c>
      <c r="I451" s="224"/>
      <c r="J451" s="225">
        <f>ROUND(I451*H451,2)</f>
        <v>0</v>
      </c>
      <c r="K451" s="221" t="s">
        <v>174</v>
      </c>
      <c r="L451" s="45"/>
      <c r="M451" s="226" t="s">
        <v>40</v>
      </c>
      <c r="N451" s="227" t="s">
        <v>48</v>
      </c>
      <c r="O451" s="85"/>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301</v>
      </c>
      <c r="AT451" s="230" t="s">
        <v>170</v>
      </c>
      <c r="AU451" s="230" t="s">
        <v>87</v>
      </c>
      <c r="AY451" s="18" t="s">
        <v>167</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301</v>
      </c>
      <c r="BM451" s="230" t="s">
        <v>504</v>
      </c>
    </row>
    <row r="452" s="2" customFormat="1">
      <c r="A452" s="39"/>
      <c r="B452" s="40"/>
      <c r="C452" s="41"/>
      <c r="D452" s="232" t="s">
        <v>177</v>
      </c>
      <c r="E452" s="41"/>
      <c r="F452" s="233" t="s">
        <v>505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177</v>
      </c>
      <c r="AU452" s="18" t="s">
        <v>87</v>
      </c>
    </row>
    <row r="453" s="2" customFormat="1">
      <c r="A453" s="39"/>
      <c r="B453" s="40"/>
      <c r="C453" s="41"/>
      <c r="D453" s="232" t="s">
        <v>179</v>
      </c>
      <c r="E453" s="41"/>
      <c r="F453" s="236" t="s">
        <v>506</v>
      </c>
      <c r="G453" s="41"/>
      <c r="H453" s="41"/>
      <c r="I453" s="137"/>
      <c r="J453" s="41"/>
      <c r="K453" s="41"/>
      <c r="L453" s="45"/>
      <c r="M453" s="234"/>
      <c r="N453" s="235"/>
      <c r="O453" s="85"/>
      <c r="P453" s="85"/>
      <c r="Q453" s="85"/>
      <c r="R453" s="85"/>
      <c r="S453" s="85"/>
      <c r="T453" s="86"/>
      <c r="U453" s="39"/>
      <c r="V453" s="39"/>
      <c r="W453" s="39"/>
      <c r="X453" s="39"/>
      <c r="Y453" s="39"/>
      <c r="Z453" s="39"/>
      <c r="AA453" s="39"/>
      <c r="AB453" s="39"/>
      <c r="AC453" s="39"/>
      <c r="AD453" s="39"/>
      <c r="AE453" s="39"/>
      <c r="AT453" s="18" t="s">
        <v>179</v>
      </c>
      <c r="AU453" s="18" t="s">
        <v>87</v>
      </c>
    </row>
    <row r="454" s="13" customFormat="1">
      <c r="A454" s="13"/>
      <c r="B454" s="237"/>
      <c r="C454" s="238"/>
      <c r="D454" s="232" t="s">
        <v>181</v>
      </c>
      <c r="E454" s="239" t="s">
        <v>40</v>
      </c>
      <c r="F454" s="240" t="s">
        <v>507</v>
      </c>
      <c r="G454" s="238"/>
      <c r="H454" s="239" t="s">
        <v>40</v>
      </c>
      <c r="I454" s="241"/>
      <c r="J454" s="238"/>
      <c r="K454" s="238"/>
      <c r="L454" s="242"/>
      <c r="M454" s="243"/>
      <c r="N454" s="244"/>
      <c r="O454" s="244"/>
      <c r="P454" s="244"/>
      <c r="Q454" s="244"/>
      <c r="R454" s="244"/>
      <c r="S454" s="244"/>
      <c r="T454" s="245"/>
      <c r="U454" s="13"/>
      <c r="V454" s="13"/>
      <c r="W454" s="13"/>
      <c r="X454" s="13"/>
      <c r="Y454" s="13"/>
      <c r="Z454" s="13"/>
      <c r="AA454" s="13"/>
      <c r="AB454" s="13"/>
      <c r="AC454" s="13"/>
      <c r="AD454" s="13"/>
      <c r="AE454" s="13"/>
      <c r="AT454" s="246" t="s">
        <v>181</v>
      </c>
      <c r="AU454" s="246" t="s">
        <v>87</v>
      </c>
      <c r="AV454" s="13" t="s">
        <v>85</v>
      </c>
      <c r="AW454" s="13" t="s">
        <v>38</v>
      </c>
      <c r="AX454" s="13" t="s">
        <v>77</v>
      </c>
      <c r="AY454" s="246" t="s">
        <v>167</v>
      </c>
    </row>
    <row r="455" s="14" customFormat="1">
      <c r="A455" s="14"/>
      <c r="B455" s="247"/>
      <c r="C455" s="248"/>
      <c r="D455" s="232" t="s">
        <v>181</v>
      </c>
      <c r="E455" s="249" t="s">
        <v>40</v>
      </c>
      <c r="F455" s="250" t="s">
        <v>481</v>
      </c>
      <c r="G455" s="248"/>
      <c r="H455" s="251">
        <v>0.65000000000000002</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181</v>
      </c>
      <c r="AU455" s="257" t="s">
        <v>87</v>
      </c>
      <c r="AV455" s="14" t="s">
        <v>87</v>
      </c>
      <c r="AW455" s="14" t="s">
        <v>38</v>
      </c>
      <c r="AX455" s="14" t="s">
        <v>77</v>
      </c>
      <c r="AY455" s="257" t="s">
        <v>167</v>
      </c>
    </row>
    <row r="456" s="14" customFormat="1">
      <c r="A456" s="14"/>
      <c r="B456" s="247"/>
      <c r="C456" s="248"/>
      <c r="D456" s="232" t="s">
        <v>181</v>
      </c>
      <c r="E456" s="249" t="s">
        <v>40</v>
      </c>
      <c r="F456" s="250" t="s">
        <v>508</v>
      </c>
      <c r="G456" s="248"/>
      <c r="H456" s="251">
        <v>1.6499999999999999</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181</v>
      </c>
      <c r="AU456" s="257" t="s">
        <v>87</v>
      </c>
      <c r="AV456" s="14" t="s">
        <v>87</v>
      </c>
      <c r="AW456" s="14" t="s">
        <v>38</v>
      </c>
      <c r="AX456" s="14" t="s">
        <v>77</v>
      </c>
      <c r="AY456" s="257" t="s">
        <v>167</v>
      </c>
    </row>
    <row r="457" s="13" customFormat="1">
      <c r="A457" s="13"/>
      <c r="B457" s="237"/>
      <c r="C457" s="238"/>
      <c r="D457" s="232" t="s">
        <v>181</v>
      </c>
      <c r="E457" s="239" t="s">
        <v>40</v>
      </c>
      <c r="F457" s="240" t="s">
        <v>509</v>
      </c>
      <c r="G457" s="238"/>
      <c r="H457" s="239" t="s">
        <v>40</v>
      </c>
      <c r="I457" s="241"/>
      <c r="J457" s="238"/>
      <c r="K457" s="238"/>
      <c r="L457" s="242"/>
      <c r="M457" s="243"/>
      <c r="N457" s="244"/>
      <c r="O457" s="244"/>
      <c r="P457" s="244"/>
      <c r="Q457" s="244"/>
      <c r="R457" s="244"/>
      <c r="S457" s="244"/>
      <c r="T457" s="245"/>
      <c r="U457" s="13"/>
      <c r="V457" s="13"/>
      <c r="W457" s="13"/>
      <c r="X457" s="13"/>
      <c r="Y457" s="13"/>
      <c r="Z457" s="13"/>
      <c r="AA457" s="13"/>
      <c r="AB457" s="13"/>
      <c r="AC457" s="13"/>
      <c r="AD457" s="13"/>
      <c r="AE457" s="13"/>
      <c r="AT457" s="246" t="s">
        <v>181</v>
      </c>
      <c r="AU457" s="246" t="s">
        <v>87</v>
      </c>
      <c r="AV457" s="13" t="s">
        <v>85</v>
      </c>
      <c r="AW457" s="13" t="s">
        <v>38</v>
      </c>
      <c r="AX457" s="13" t="s">
        <v>77</v>
      </c>
      <c r="AY457" s="246" t="s">
        <v>167</v>
      </c>
    </row>
    <row r="458" s="14" customFormat="1">
      <c r="A458" s="14"/>
      <c r="B458" s="247"/>
      <c r="C458" s="248"/>
      <c r="D458" s="232" t="s">
        <v>181</v>
      </c>
      <c r="E458" s="249" t="s">
        <v>40</v>
      </c>
      <c r="F458" s="250" t="s">
        <v>480</v>
      </c>
      <c r="G458" s="248"/>
      <c r="H458" s="251">
        <v>6.4000000000000004</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181</v>
      </c>
      <c r="AU458" s="257" t="s">
        <v>87</v>
      </c>
      <c r="AV458" s="14" t="s">
        <v>87</v>
      </c>
      <c r="AW458" s="14" t="s">
        <v>38</v>
      </c>
      <c r="AX458" s="14" t="s">
        <v>77</v>
      </c>
      <c r="AY458" s="257" t="s">
        <v>167</v>
      </c>
    </row>
    <row r="459" s="15" customFormat="1">
      <c r="A459" s="15"/>
      <c r="B459" s="258"/>
      <c r="C459" s="259"/>
      <c r="D459" s="232" t="s">
        <v>181</v>
      </c>
      <c r="E459" s="260" t="s">
        <v>40</v>
      </c>
      <c r="F459" s="261" t="s">
        <v>184</v>
      </c>
      <c r="G459" s="259"/>
      <c r="H459" s="262">
        <v>8.6999999999999993</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181</v>
      </c>
      <c r="AU459" s="268" t="s">
        <v>87</v>
      </c>
      <c r="AV459" s="15" t="s">
        <v>175</v>
      </c>
      <c r="AW459" s="15" t="s">
        <v>38</v>
      </c>
      <c r="AX459" s="15" t="s">
        <v>85</v>
      </c>
      <c r="AY459" s="268" t="s">
        <v>167</v>
      </c>
    </row>
    <row r="460" s="2" customFormat="1" ht="24" customHeight="1">
      <c r="A460" s="39"/>
      <c r="B460" s="40"/>
      <c r="C460" s="219" t="s">
        <v>510</v>
      </c>
      <c r="D460" s="219" t="s">
        <v>170</v>
      </c>
      <c r="E460" s="220" t="s">
        <v>511</v>
      </c>
      <c r="F460" s="221" t="s">
        <v>512</v>
      </c>
      <c r="G460" s="222" t="s">
        <v>398</v>
      </c>
      <c r="H460" s="223">
        <v>9.0239999999999991</v>
      </c>
      <c r="I460" s="224"/>
      <c r="J460" s="225">
        <f>ROUND(I460*H460,2)</f>
        <v>0</v>
      </c>
      <c r="K460" s="221" t="s">
        <v>174</v>
      </c>
      <c r="L460" s="45"/>
      <c r="M460" s="226" t="s">
        <v>40</v>
      </c>
      <c r="N460" s="227" t="s">
        <v>48</v>
      </c>
      <c r="O460" s="85"/>
      <c r="P460" s="228">
        <f>O460*H460</f>
        <v>0</v>
      </c>
      <c r="Q460" s="228">
        <v>0</v>
      </c>
      <c r="R460" s="228">
        <f>Q460*H460</f>
        <v>0</v>
      </c>
      <c r="S460" s="228">
        <v>0</v>
      </c>
      <c r="T460" s="229">
        <f>S460*H460</f>
        <v>0</v>
      </c>
      <c r="U460" s="39"/>
      <c r="V460" s="39"/>
      <c r="W460" s="39"/>
      <c r="X460" s="39"/>
      <c r="Y460" s="39"/>
      <c r="Z460" s="39"/>
      <c r="AA460" s="39"/>
      <c r="AB460" s="39"/>
      <c r="AC460" s="39"/>
      <c r="AD460" s="39"/>
      <c r="AE460" s="39"/>
      <c r="AR460" s="230" t="s">
        <v>301</v>
      </c>
      <c r="AT460" s="230" t="s">
        <v>170</v>
      </c>
      <c r="AU460" s="230" t="s">
        <v>87</v>
      </c>
      <c r="AY460" s="18" t="s">
        <v>167</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301</v>
      </c>
      <c r="BM460" s="230" t="s">
        <v>513</v>
      </c>
    </row>
    <row r="461" s="2" customFormat="1">
      <c r="A461" s="39"/>
      <c r="B461" s="40"/>
      <c r="C461" s="41"/>
      <c r="D461" s="232" t="s">
        <v>177</v>
      </c>
      <c r="E461" s="41"/>
      <c r="F461" s="233" t="s">
        <v>514</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177</v>
      </c>
      <c r="AU461" s="18" t="s">
        <v>87</v>
      </c>
    </row>
    <row r="462" s="2" customFormat="1" ht="24" customHeight="1">
      <c r="A462" s="39"/>
      <c r="B462" s="40"/>
      <c r="C462" s="219" t="s">
        <v>515</v>
      </c>
      <c r="D462" s="219" t="s">
        <v>170</v>
      </c>
      <c r="E462" s="220" t="s">
        <v>516</v>
      </c>
      <c r="F462" s="221" t="s">
        <v>517</v>
      </c>
      <c r="G462" s="222" t="s">
        <v>398</v>
      </c>
      <c r="H462" s="223">
        <v>0.089999999999999997</v>
      </c>
      <c r="I462" s="224"/>
      <c r="J462" s="225">
        <f>ROUND(I462*H462,2)</f>
        <v>0</v>
      </c>
      <c r="K462" s="221" t="s">
        <v>174</v>
      </c>
      <c r="L462" s="45"/>
      <c r="M462" s="226" t="s">
        <v>40</v>
      </c>
      <c r="N462" s="227" t="s">
        <v>48</v>
      </c>
      <c r="O462" s="85"/>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301</v>
      </c>
      <c r="AT462" s="230" t="s">
        <v>170</v>
      </c>
      <c r="AU462" s="230" t="s">
        <v>87</v>
      </c>
      <c r="AY462" s="18" t="s">
        <v>167</v>
      </c>
      <c r="BE462" s="231">
        <f>IF(N462="základní",J462,0)</f>
        <v>0</v>
      </c>
      <c r="BF462" s="231">
        <f>IF(N462="snížená",J462,0)</f>
        <v>0</v>
      </c>
      <c r="BG462" s="231">
        <f>IF(N462="zákl. přenesená",J462,0)</f>
        <v>0</v>
      </c>
      <c r="BH462" s="231">
        <f>IF(N462="sníž. přenesená",J462,0)</f>
        <v>0</v>
      </c>
      <c r="BI462" s="231">
        <f>IF(N462="nulová",J462,0)</f>
        <v>0</v>
      </c>
      <c r="BJ462" s="18" t="s">
        <v>85</v>
      </c>
      <c r="BK462" s="231">
        <f>ROUND(I462*H462,2)</f>
        <v>0</v>
      </c>
      <c r="BL462" s="18" t="s">
        <v>301</v>
      </c>
      <c r="BM462" s="230" t="s">
        <v>518</v>
      </c>
    </row>
    <row r="463" s="2" customFormat="1">
      <c r="A463" s="39"/>
      <c r="B463" s="40"/>
      <c r="C463" s="41"/>
      <c r="D463" s="232" t="s">
        <v>177</v>
      </c>
      <c r="E463" s="41"/>
      <c r="F463" s="233" t="s">
        <v>519</v>
      </c>
      <c r="G463" s="41"/>
      <c r="H463" s="41"/>
      <c r="I463" s="137"/>
      <c r="J463" s="41"/>
      <c r="K463" s="41"/>
      <c r="L463" s="45"/>
      <c r="M463" s="234"/>
      <c r="N463" s="235"/>
      <c r="O463" s="85"/>
      <c r="P463" s="85"/>
      <c r="Q463" s="85"/>
      <c r="R463" s="85"/>
      <c r="S463" s="85"/>
      <c r="T463" s="86"/>
      <c r="U463" s="39"/>
      <c r="V463" s="39"/>
      <c r="W463" s="39"/>
      <c r="X463" s="39"/>
      <c r="Y463" s="39"/>
      <c r="Z463" s="39"/>
      <c r="AA463" s="39"/>
      <c r="AB463" s="39"/>
      <c r="AC463" s="39"/>
      <c r="AD463" s="39"/>
      <c r="AE463" s="39"/>
      <c r="AT463" s="18" t="s">
        <v>177</v>
      </c>
      <c r="AU463" s="18" t="s">
        <v>87</v>
      </c>
    </row>
    <row r="464" s="2" customFormat="1">
      <c r="A464" s="39"/>
      <c r="B464" s="40"/>
      <c r="C464" s="41"/>
      <c r="D464" s="232" t="s">
        <v>179</v>
      </c>
      <c r="E464" s="41"/>
      <c r="F464" s="236" t="s">
        <v>452</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179</v>
      </c>
      <c r="AU464" s="18" t="s">
        <v>87</v>
      </c>
    </row>
    <row r="465" s="2" customFormat="1" ht="24" customHeight="1">
      <c r="A465" s="39"/>
      <c r="B465" s="40"/>
      <c r="C465" s="219" t="s">
        <v>520</v>
      </c>
      <c r="D465" s="219" t="s">
        <v>170</v>
      </c>
      <c r="E465" s="220" t="s">
        <v>521</v>
      </c>
      <c r="F465" s="221" t="s">
        <v>522</v>
      </c>
      <c r="G465" s="222" t="s">
        <v>398</v>
      </c>
      <c r="H465" s="223">
        <v>0.089999999999999997</v>
      </c>
      <c r="I465" s="224"/>
      <c r="J465" s="225">
        <f>ROUND(I465*H465,2)</f>
        <v>0</v>
      </c>
      <c r="K465" s="221" t="s">
        <v>174</v>
      </c>
      <c r="L465" s="45"/>
      <c r="M465" s="226" t="s">
        <v>40</v>
      </c>
      <c r="N465" s="227" t="s">
        <v>48</v>
      </c>
      <c r="O465" s="85"/>
      <c r="P465" s="228">
        <f>O465*H465</f>
        <v>0</v>
      </c>
      <c r="Q465" s="228">
        <v>0</v>
      </c>
      <c r="R465" s="228">
        <f>Q465*H465</f>
        <v>0</v>
      </c>
      <c r="S465" s="228">
        <v>0</v>
      </c>
      <c r="T465" s="229">
        <f>S465*H465</f>
        <v>0</v>
      </c>
      <c r="U465" s="39"/>
      <c r="V465" s="39"/>
      <c r="W465" s="39"/>
      <c r="X465" s="39"/>
      <c r="Y465" s="39"/>
      <c r="Z465" s="39"/>
      <c r="AA465" s="39"/>
      <c r="AB465" s="39"/>
      <c r="AC465" s="39"/>
      <c r="AD465" s="39"/>
      <c r="AE465" s="39"/>
      <c r="AR465" s="230" t="s">
        <v>301</v>
      </c>
      <c r="AT465" s="230" t="s">
        <v>170</v>
      </c>
      <c r="AU465" s="230" t="s">
        <v>87</v>
      </c>
      <c r="AY465" s="18" t="s">
        <v>167</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301</v>
      </c>
      <c r="BM465" s="230" t="s">
        <v>523</v>
      </c>
    </row>
    <row r="466" s="2" customFormat="1">
      <c r="A466" s="39"/>
      <c r="B466" s="40"/>
      <c r="C466" s="41"/>
      <c r="D466" s="232" t="s">
        <v>177</v>
      </c>
      <c r="E466" s="41"/>
      <c r="F466" s="233" t="s">
        <v>524</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177</v>
      </c>
      <c r="AU466" s="18" t="s">
        <v>87</v>
      </c>
    </row>
    <row r="467" s="2" customFormat="1">
      <c r="A467" s="39"/>
      <c r="B467" s="40"/>
      <c r="C467" s="41"/>
      <c r="D467" s="232" t="s">
        <v>179</v>
      </c>
      <c r="E467" s="41"/>
      <c r="F467" s="236" t="s">
        <v>452</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179</v>
      </c>
      <c r="AU467" s="18" t="s">
        <v>87</v>
      </c>
    </row>
    <row r="468" s="12" customFormat="1" ht="22.8" customHeight="1">
      <c r="A468" s="12"/>
      <c r="B468" s="203"/>
      <c r="C468" s="204"/>
      <c r="D468" s="205" t="s">
        <v>76</v>
      </c>
      <c r="E468" s="217" t="s">
        <v>525</v>
      </c>
      <c r="F468" s="217" t="s">
        <v>526</v>
      </c>
      <c r="G468" s="204"/>
      <c r="H468" s="204"/>
      <c r="I468" s="207"/>
      <c r="J468" s="218">
        <f>BK468</f>
        <v>0</v>
      </c>
      <c r="K468" s="204"/>
      <c r="L468" s="209"/>
      <c r="M468" s="210"/>
      <c r="N468" s="211"/>
      <c r="O468" s="211"/>
      <c r="P468" s="212">
        <f>SUM(P469:P543)</f>
        <v>0</v>
      </c>
      <c r="Q468" s="211"/>
      <c r="R468" s="212">
        <f>SUM(R469:R543)</f>
        <v>0.031801999999999997</v>
      </c>
      <c r="S468" s="211"/>
      <c r="T468" s="213">
        <f>SUM(T469:T543)</f>
        <v>0.041801999999999999</v>
      </c>
      <c r="U468" s="12"/>
      <c r="V468" s="12"/>
      <c r="W468" s="12"/>
      <c r="X468" s="12"/>
      <c r="Y468" s="12"/>
      <c r="Z468" s="12"/>
      <c r="AA468" s="12"/>
      <c r="AB468" s="12"/>
      <c r="AC468" s="12"/>
      <c r="AD468" s="12"/>
      <c r="AE468" s="12"/>
      <c r="AR468" s="214" t="s">
        <v>87</v>
      </c>
      <c r="AT468" s="215" t="s">
        <v>76</v>
      </c>
      <c r="AU468" s="215" t="s">
        <v>85</v>
      </c>
      <c r="AY468" s="214" t="s">
        <v>167</v>
      </c>
      <c r="BK468" s="216">
        <f>SUM(BK469:BK543)</f>
        <v>0</v>
      </c>
    </row>
    <row r="469" s="2" customFormat="1" ht="24" customHeight="1">
      <c r="A469" s="39"/>
      <c r="B469" s="40"/>
      <c r="C469" s="219" t="s">
        <v>527</v>
      </c>
      <c r="D469" s="219" t="s">
        <v>170</v>
      </c>
      <c r="E469" s="220" t="s">
        <v>528</v>
      </c>
      <c r="F469" s="221" t="s">
        <v>529</v>
      </c>
      <c r="G469" s="222" t="s">
        <v>187</v>
      </c>
      <c r="H469" s="223">
        <v>18.399999999999999</v>
      </c>
      <c r="I469" s="224"/>
      <c r="J469" s="225">
        <f>ROUND(I469*H469,2)</f>
        <v>0</v>
      </c>
      <c r="K469" s="221" t="s">
        <v>174</v>
      </c>
      <c r="L469" s="45"/>
      <c r="M469" s="226" t="s">
        <v>40</v>
      </c>
      <c r="N469" s="227" t="s">
        <v>48</v>
      </c>
      <c r="O469" s="85"/>
      <c r="P469" s="228">
        <f>O469*H469</f>
        <v>0</v>
      </c>
      <c r="Q469" s="228">
        <v>0</v>
      </c>
      <c r="R469" s="228">
        <f>Q469*H469</f>
        <v>0</v>
      </c>
      <c r="S469" s="228">
        <v>0.0021299999999999999</v>
      </c>
      <c r="T469" s="229">
        <f>S469*H469</f>
        <v>0.039191999999999998</v>
      </c>
      <c r="U469" s="39"/>
      <c r="V469" s="39"/>
      <c r="W469" s="39"/>
      <c r="X469" s="39"/>
      <c r="Y469" s="39"/>
      <c r="Z469" s="39"/>
      <c r="AA469" s="39"/>
      <c r="AB469" s="39"/>
      <c r="AC469" s="39"/>
      <c r="AD469" s="39"/>
      <c r="AE469" s="39"/>
      <c r="AR469" s="230" t="s">
        <v>301</v>
      </c>
      <c r="AT469" s="230" t="s">
        <v>170</v>
      </c>
      <c r="AU469" s="230" t="s">
        <v>87</v>
      </c>
      <c r="AY469" s="18" t="s">
        <v>167</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301</v>
      </c>
      <c r="BM469" s="230" t="s">
        <v>530</v>
      </c>
    </row>
    <row r="470" s="2" customFormat="1">
      <c r="A470" s="39"/>
      <c r="B470" s="40"/>
      <c r="C470" s="41"/>
      <c r="D470" s="232" t="s">
        <v>177</v>
      </c>
      <c r="E470" s="41"/>
      <c r="F470" s="233" t="s">
        <v>531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177</v>
      </c>
      <c r="AU470" s="18" t="s">
        <v>87</v>
      </c>
    </row>
    <row r="471" s="13" customFormat="1">
      <c r="A471" s="13"/>
      <c r="B471" s="237"/>
      <c r="C471" s="238"/>
      <c r="D471" s="232" t="s">
        <v>181</v>
      </c>
      <c r="E471" s="239" t="s">
        <v>40</v>
      </c>
      <c r="F471" s="240" t="s">
        <v>509</v>
      </c>
      <c r="G471" s="238"/>
      <c r="H471" s="239" t="s">
        <v>40</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181</v>
      </c>
      <c r="AU471" s="246" t="s">
        <v>87</v>
      </c>
      <c r="AV471" s="13" t="s">
        <v>85</v>
      </c>
      <c r="AW471" s="13" t="s">
        <v>38</v>
      </c>
      <c r="AX471" s="13" t="s">
        <v>77</v>
      </c>
      <c r="AY471" s="246" t="s">
        <v>167</v>
      </c>
    </row>
    <row r="472" s="14" customFormat="1">
      <c r="A472" s="14"/>
      <c r="B472" s="247"/>
      <c r="C472" s="248"/>
      <c r="D472" s="232" t="s">
        <v>181</v>
      </c>
      <c r="E472" s="249" t="s">
        <v>40</v>
      </c>
      <c r="F472" s="250" t="s">
        <v>532</v>
      </c>
      <c r="G472" s="248"/>
      <c r="H472" s="251">
        <v>9.5999999999999996</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181</v>
      </c>
      <c r="AU472" s="257" t="s">
        <v>87</v>
      </c>
      <c r="AV472" s="14" t="s">
        <v>87</v>
      </c>
      <c r="AW472" s="14" t="s">
        <v>38</v>
      </c>
      <c r="AX472" s="14" t="s">
        <v>77</v>
      </c>
      <c r="AY472" s="257" t="s">
        <v>167</v>
      </c>
    </row>
    <row r="473" s="13" customFormat="1">
      <c r="A473" s="13"/>
      <c r="B473" s="237"/>
      <c r="C473" s="238"/>
      <c r="D473" s="232" t="s">
        <v>181</v>
      </c>
      <c r="E473" s="239" t="s">
        <v>40</v>
      </c>
      <c r="F473" s="240" t="s">
        <v>533</v>
      </c>
      <c r="G473" s="238"/>
      <c r="H473" s="239" t="s">
        <v>40</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181</v>
      </c>
      <c r="AU473" s="246" t="s">
        <v>87</v>
      </c>
      <c r="AV473" s="13" t="s">
        <v>85</v>
      </c>
      <c r="AW473" s="13" t="s">
        <v>38</v>
      </c>
      <c r="AX473" s="13" t="s">
        <v>77</v>
      </c>
      <c r="AY473" s="246" t="s">
        <v>167</v>
      </c>
    </row>
    <row r="474" s="14" customFormat="1">
      <c r="A474" s="14"/>
      <c r="B474" s="247"/>
      <c r="C474" s="248"/>
      <c r="D474" s="232" t="s">
        <v>181</v>
      </c>
      <c r="E474" s="249" t="s">
        <v>40</v>
      </c>
      <c r="F474" s="250" t="s">
        <v>534</v>
      </c>
      <c r="G474" s="248"/>
      <c r="H474" s="251">
        <v>4.5999999999999996</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181</v>
      </c>
      <c r="AU474" s="257" t="s">
        <v>87</v>
      </c>
      <c r="AV474" s="14" t="s">
        <v>87</v>
      </c>
      <c r="AW474" s="14" t="s">
        <v>38</v>
      </c>
      <c r="AX474" s="14" t="s">
        <v>77</v>
      </c>
      <c r="AY474" s="257" t="s">
        <v>167</v>
      </c>
    </row>
    <row r="475" s="14" customFormat="1">
      <c r="A475" s="14"/>
      <c r="B475" s="247"/>
      <c r="C475" s="248"/>
      <c r="D475" s="232" t="s">
        <v>181</v>
      </c>
      <c r="E475" s="249" t="s">
        <v>40</v>
      </c>
      <c r="F475" s="250" t="s">
        <v>535</v>
      </c>
      <c r="G475" s="248"/>
      <c r="H475" s="251">
        <v>3.6000000000000001</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181</v>
      </c>
      <c r="AU475" s="257" t="s">
        <v>87</v>
      </c>
      <c r="AV475" s="14" t="s">
        <v>87</v>
      </c>
      <c r="AW475" s="14" t="s">
        <v>38</v>
      </c>
      <c r="AX475" s="14" t="s">
        <v>77</v>
      </c>
      <c r="AY475" s="257" t="s">
        <v>167</v>
      </c>
    </row>
    <row r="476" s="14" customFormat="1">
      <c r="A476" s="14"/>
      <c r="B476" s="247"/>
      <c r="C476" s="248"/>
      <c r="D476" s="232" t="s">
        <v>181</v>
      </c>
      <c r="E476" s="249" t="s">
        <v>40</v>
      </c>
      <c r="F476" s="250" t="s">
        <v>536</v>
      </c>
      <c r="G476" s="248"/>
      <c r="H476" s="251">
        <v>0.59999999999999998</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181</v>
      </c>
      <c r="AU476" s="257" t="s">
        <v>87</v>
      </c>
      <c r="AV476" s="14" t="s">
        <v>87</v>
      </c>
      <c r="AW476" s="14" t="s">
        <v>38</v>
      </c>
      <c r="AX476" s="14" t="s">
        <v>77</v>
      </c>
      <c r="AY476" s="257" t="s">
        <v>167</v>
      </c>
    </row>
    <row r="477" s="15" customFormat="1">
      <c r="A477" s="15"/>
      <c r="B477" s="258"/>
      <c r="C477" s="259"/>
      <c r="D477" s="232" t="s">
        <v>181</v>
      </c>
      <c r="E477" s="260" t="s">
        <v>40</v>
      </c>
      <c r="F477" s="261" t="s">
        <v>184</v>
      </c>
      <c r="G477" s="259"/>
      <c r="H477" s="262">
        <v>18.399999999999999</v>
      </c>
      <c r="I477" s="263"/>
      <c r="J477" s="259"/>
      <c r="K477" s="259"/>
      <c r="L477" s="264"/>
      <c r="M477" s="265"/>
      <c r="N477" s="266"/>
      <c r="O477" s="266"/>
      <c r="P477" s="266"/>
      <c r="Q477" s="266"/>
      <c r="R477" s="266"/>
      <c r="S477" s="266"/>
      <c r="T477" s="267"/>
      <c r="U477" s="15"/>
      <c r="V477" s="15"/>
      <c r="W477" s="15"/>
      <c r="X477" s="15"/>
      <c r="Y477" s="15"/>
      <c r="Z477" s="15"/>
      <c r="AA477" s="15"/>
      <c r="AB477" s="15"/>
      <c r="AC477" s="15"/>
      <c r="AD477" s="15"/>
      <c r="AE477" s="15"/>
      <c r="AT477" s="268" t="s">
        <v>181</v>
      </c>
      <c r="AU477" s="268" t="s">
        <v>87</v>
      </c>
      <c r="AV477" s="15" t="s">
        <v>175</v>
      </c>
      <c r="AW477" s="15" t="s">
        <v>38</v>
      </c>
      <c r="AX477" s="15" t="s">
        <v>85</v>
      </c>
      <c r="AY477" s="268" t="s">
        <v>167</v>
      </c>
    </row>
    <row r="478" s="2" customFormat="1" ht="16.5" customHeight="1">
      <c r="A478" s="39"/>
      <c r="B478" s="40"/>
      <c r="C478" s="219" t="s">
        <v>537</v>
      </c>
      <c r="D478" s="219" t="s">
        <v>170</v>
      </c>
      <c r="E478" s="220" t="s">
        <v>538</v>
      </c>
      <c r="F478" s="221" t="s">
        <v>539</v>
      </c>
      <c r="G478" s="222" t="s">
        <v>291</v>
      </c>
      <c r="H478" s="223">
        <v>3</v>
      </c>
      <c r="I478" s="224"/>
      <c r="J478" s="225">
        <f>ROUND(I478*H478,2)</f>
        <v>0</v>
      </c>
      <c r="K478" s="221" t="s">
        <v>174</v>
      </c>
      <c r="L478" s="45"/>
      <c r="M478" s="226" t="s">
        <v>40</v>
      </c>
      <c r="N478" s="227" t="s">
        <v>48</v>
      </c>
      <c r="O478" s="85"/>
      <c r="P478" s="228">
        <f>O478*H478</f>
        <v>0</v>
      </c>
      <c r="Q478" s="228">
        <v>0</v>
      </c>
      <c r="R478" s="228">
        <f>Q478*H478</f>
        <v>0</v>
      </c>
      <c r="S478" s="228">
        <v>0.00087000000000000001</v>
      </c>
      <c r="T478" s="229">
        <f>S478*H478</f>
        <v>0.0026099999999999999</v>
      </c>
      <c r="U478" s="39"/>
      <c r="V478" s="39"/>
      <c r="W478" s="39"/>
      <c r="X478" s="39"/>
      <c r="Y478" s="39"/>
      <c r="Z478" s="39"/>
      <c r="AA478" s="39"/>
      <c r="AB478" s="39"/>
      <c r="AC478" s="39"/>
      <c r="AD478" s="39"/>
      <c r="AE478" s="39"/>
      <c r="AR478" s="230" t="s">
        <v>301</v>
      </c>
      <c r="AT478" s="230" t="s">
        <v>170</v>
      </c>
      <c r="AU478" s="230" t="s">
        <v>87</v>
      </c>
      <c r="AY478" s="18" t="s">
        <v>167</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301</v>
      </c>
      <c r="BM478" s="230" t="s">
        <v>540</v>
      </c>
    </row>
    <row r="479" s="2" customFormat="1">
      <c r="A479" s="39"/>
      <c r="B479" s="40"/>
      <c r="C479" s="41"/>
      <c r="D479" s="232" t="s">
        <v>177</v>
      </c>
      <c r="E479" s="41"/>
      <c r="F479" s="233" t="s">
        <v>541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177</v>
      </c>
      <c r="AU479" s="18" t="s">
        <v>87</v>
      </c>
    </row>
    <row r="480" s="2" customFormat="1" ht="24" customHeight="1">
      <c r="A480" s="39"/>
      <c r="B480" s="40"/>
      <c r="C480" s="219" t="s">
        <v>542</v>
      </c>
      <c r="D480" s="219" t="s">
        <v>170</v>
      </c>
      <c r="E480" s="220" t="s">
        <v>543</v>
      </c>
      <c r="F480" s="221" t="s">
        <v>544</v>
      </c>
      <c r="G480" s="222" t="s">
        <v>291</v>
      </c>
      <c r="H480" s="223">
        <v>3</v>
      </c>
      <c r="I480" s="224"/>
      <c r="J480" s="225">
        <f>ROUND(I480*H480,2)</f>
        <v>0</v>
      </c>
      <c r="K480" s="221" t="s">
        <v>174</v>
      </c>
      <c r="L480" s="45"/>
      <c r="M480" s="226" t="s">
        <v>40</v>
      </c>
      <c r="N480" s="227" t="s">
        <v>48</v>
      </c>
      <c r="O480" s="85"/>
      <c r="P480" s="228">
        <f>O480*H480</f>
        <v>0</v>
      </c>
      <c r="Q480" s="228">
        <v>4.0000000000000003E-05</v>
      </c>
      <c r="R480" s="228">
        <f>Q480*H480</f>
        <v>0.00012000000000000002</v>
      </c>
      <c r="S480" s="228">
        <v>0</v>
      </c>
      <c r="T480" s="229">
        <f>S480*H480</f>
        <v>0</v>
      </c>
      <c r="U480" s="39"/>
      <c r="V480" s="39"/>
      <c r="W480" s="39"/>
      <c r="X480" s="39"/>
      <c r="Y480" s="39"/>
      <c r="Z480" s="39"/>
      <c r="AA480" s="39"/>
      <c r="AB480" s="39"/>
      <c r="AC480" s="39"/>
      <c r="AD480" s="39"/>
      <c r="AE480" s="39"/>
      <c r="AR480" s="230" t="s">
        <v>301</v>
      </c>
      <c r="AT480" s="230" t="s">
        <v>170</v>
      </c>
      <c r="AU480" s="230" t="s">
        <v>87</v>
      </c>
      <c r="AY480" s="18" t="s">
        <v>167</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301</v>
      </c>
      <c r="BM480" s="230" t="s">
        <v>545</v>
      </c>
    </row>
    <row r="481" s="2" customFormat="1">
      <c r="A481" s="39"/>
      <c r="B481" s="40"/>
      <c r="C481" s="41"/>
      <c r="D481" s="232" t="s">
        <v>177</v>
      </c>
      <c r="E481" s="41"/>
      <c r="F481" s="233" t="s">
        <v>546</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177</v>
      </c>
      <c r="AU481" s="18" t="s">
        <v>87</v>
      </c>
    </row>
    <row r="482" s="2" customFormat="1">
      <c r="A482" s="39"/>
      <c r="B482" s="40"/>
      <c r="C482" s="41"/>
      <c r="D482" s="232" t="s">
        <v>179</v>
      </c>
      <c r="E482" s="41"/>
      <c r="F482" s="236" t="s">
        <v>547</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179</v>
      </c>
      <c r="AU482" s="18" t="s">
        <v>87</v>
      </c>
    </row>
    <row r="483" s="2" customFormat="1" ht="24" customHeight="1">
      <c r="A483" s="39"/>
      <c r="B483" s="40"/>
      <c r="C483" s="269" t="s">
        <v>548</v>
      </c>
      <c r="D483" s="269" t="s">
        <v>297</v>
      </c>
      <c r="E483" s="270" t="s">
        <v>549</v>
      </c>
      <c r="F483" s="271" t="s">
        <v>550</v>
      </c>
      <c r="G483" s="272" t="s">
        <v>187</v>
      </c>
      <c r="H483" s="273">
        <v>3</v>
      </c>
      <c r="I483" s="274"/>
      <c r="J483" s="275">
        <f>ROUND(I483*H483,2)</f>
        <v>0</v>
      </c>
      <c r="K483" s="271" t="s">
        <v>174</v>
      </c>
      <c r="L483" s="276"/>
      <c r="M483" s="277" t="s">
        <v>40</v>
      </c>
      <c r="N483" s="278" t="s">
        <v>48</v>
      </c>
      <c r="O483" s="85"/>
      <c r="P483" s="228">
        <f>O483*H483</f>
        <v>0</v>
      </c>
      <c r="Q483" s="228">
        <v>0.00042999999999999999</v>
      </c>
      <c r="R483" s="228">
        <f>Q483*H483</f>
        <v>0.0012899999999999999</v>
      </c>
      <c r="S483" s="228">
        <v>0</v>
      </c>
      <c r="T483" s="229">
        <f>S483*H483</f>
        <v>0</v>
      </c>
      <c r="U483" s="39"/>
      <c r="V483" s="39"/>
      <c r="W483" s="39"/>
      <c r="X483" s="39"/>
      <c r="Y483" s="39"/>
      <c r="Z483" s="39"/>
      <c r="AA483" s="39"/>
      <c r="AB483" s="39"/>
      <c r="AC483" s="39"/>
      <c r="AD483" s="39"/>
      <c r="AE483" s="39"/>
      <c r="AR483" s="230" t="s">
        <v>407</v>
      </c>
      <c r="AT483" s="230" t="s">
        <v>297</v>
      </c>
      <c r="AU483" s="230" t="s">
        <v>87</v>
      </c>
      <c r="AY483" s="18" t="s">
        <v>167</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301</v>
      </c>
      <c r="BM483" s="230" t="s">
        <v>551</v>
      </c>
    </row>
    <row r="484" s="2" customFormat="1">
      <c r="A484" s="39"/>
      <c r="B484" s="40"/>
      <c r="C484" s="41"/>
      <c r="D484" s="232" t="s">
        <v>177</v>
      </c>
      <c r="E484" s="41"/>
      <c r="F484" s="233" t="s">
        <v>550</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177</v>
      </c>
      <c r="AU484" s="18" t="s">
        <v>87</v>
      </c>
    </row>
    <row r="485" s="2" customFormat="1" ht="24" customHeight="1">
      <c r="A485" s="39"/>
      <c r="B485" s="40"/>
      <c r="C485" s="219" t="s">
        <v>552</v>
      </c>
      <c r="D485" s="219" t="s">
        <v>170</v>
      </c>
      <c r="E485" s="220" t="s">
        <v>553</v>
      </c>
      <c r="F485" s="221" t="s">
        <v>554</v>
      </c>
      <c r="G485" s="222" t="s">
        <v>187</v>
      </c>
      <c r="H485" s="223">
        <v>18.399999999999999</v>
      </c>
      <c r="I485" s="224"/>
      <c r="J485" s="225">
        <f>ROUND(I485*H485,2)</f>
        <v>0</v>
      </c>
      <c r="K485" s="221" t="s">
        <v>174</v>
      </c>
      <c r="L485" s="45"/>
      <c r="M485" s="226" t="s">
        <v>40</v>
      </c>
      <c r="N485" s="227" t="s">
        <v>48</v>
      </c>
      <c r="O485" s="85"/>
      <c r="P485" s="228">
        <f>O485*H485</f>
        <v>0</v>
      </c>
      <c r="Q485" s="228">
        <v>0.00077999999999999999</v>
      </c>
      <c r="R485" s="228">
        <f>Q485*H485</f>
        <v>0.014351999999999998</v>
      </c>
      <c r="S485" s="228">
        <v>0</v>
      </c>
      <c r="T485" s="229">
        <f>S485*H485</f>
        <v>0</v>
      </c>
      <c r="U485" s="39"/>
      <c r="V485" s="39"/>
      <c r="W485" s="39"/>
      <c r="X485" s="39"/>
      <c r="Y485" s="39"/>
      <c r="Z485" s="39"/>
      <c r="AA485" s="39"/>
      <c r="AB485" s="39"/>
      <c r="AC485" s="39"/>
      <c r="AD485" s="39"/>
      <c r="AE485" s="39"/>
      <c r="AR485" s="230" t="s">
        <v>301</v>
      </c>
      <c r="AT485" s="230" t="s">
        <v>170</v>
      </c>
      <c r="AU485" s="230" t="s">
        <v>87</v>
      </c>
      <c r="AY485" s="18" t="s">
        <v>167</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301</v>
      </c>
      <c r="BM485" s="230" t="s">
        <v>555</v>
      </c>
    </row>
    <row r="486" s="2" customFormat="1">
      <c r="A486" s="39"/>
      <c r="B486" s="40"/>
      <c r="C486" s="41"/>
      <c r="D486" s="232" t="s">
        <v>177</v>
      </c>
      <c r="E486" s="41"/>
      <c r="F486" s="233" t="s">
        <v>556</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177</v>
      </c>
      <c r="AU486" s="18" t="s">
        <v>87</v>
      </c>
    </row>
    <row r="487" s="2" customFormat="1">
      <c r="A487" s="39"/>
      <c r="B487" s="40"/>
      <c r="C487" s="41"/>
      <c r="D487" s="232" t="s">
        <v>179</v>
      </c>
      <c r="E487" s="41"/>
      <c r="F487" s="236" t="s">
        <v>557</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179</v>
      </c>
      <c r="AU487" s="18" t="s">
        <v>87</v>
      </c>
    </row>
    <row r="488" s="13" customFormat="1">
      <c r="A488" s="13"/>
      <c r="B488" s="237"/>
      <c r="C488" s="238"/>
      <c r="D488" s="232" t="s">
        <v>181</v>
      </c>
      <c r="E488" s="239" t="s">
        <v>40</v>
      </c>
      <c r="F488" s="240" t="s">
        <v>509</v>
      </c>
      <c r="G488" s="238"/>
      <c r="H488" s="239" t="s">
        <v>40</v>
      </c>
      <c r="I488" s="241"/>
      <c r="J488" s="238"/>
      <c r="K488" s="238"/>
      <c r="L488" s="242"/>
      <c r="M488" s="243"/>
      <c r="N488" s="244"/>
      <c r="O488" s="244"/>
      <c r="P488" s="244"/>
      <c r="Q488" s="244"/>
      <c r="R488" s="244"/>
      <c r="S488" s="244"/>
      <c r="T488" s="245"/>
      <c r="U488" s="13"/>
      <c r="V488" s="13"/>
      <c r="W488" s="13"/>
      <c r="X488" s="13"/>
      <c r="Y488" s="13"/>
      <c r="Z488" s="13"/>
      <c r="AA488" s="13"/>
      <c r="AB488" s="13"/>
      <c r="AC488" s="13"/>
      <c r="AD488" s="13"/>
      <c r="AE488" s="13"/>
      <c r="AT488" s="246" t="s">
        <v>181</v>
      </c>
      <c r="AU488" s="246" t="s">
        <v>87</v>
      </c>
      <c r="AV488" s="13" t="s">
        <v>85</v>
      </c>
      <c r="AW488" s="13" t="s">
        <v>38</v>
      </c>
      <c r="AX488" s="13" t="s">
        <v>77</v>
      </c>
      <c r="AY488" s="246" t="s">
        <v>167</v>
      </c>
    </row>
    <row r="489" s="14" customFormat="1">
      <c r="A489" s="14"/>
      <c r="B489" s="247"/>
      <c r="C489" s="248"/>
      <c r="D489" s="232" t="s">
        <v>181</v>
      </c>
      <c r="E489" s="249" t="s">
        <v>40</v>
      </c>
      <c r="F489" s="250" t="s">
        <v>532</v>
      </c>
      <c r="G489" s="248"/>
      <c r="H489" s="251">
        <v>9.5999999999999996</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181</v>
      </c>
      <c r="AU489" s="257" t="s">
        <v>87</v>
      </c>
      <c r="AV489" s="14" t="s">
        <v>87</v>
      </c>
      <c r="AW489" s="14" t="s">
        <v>38</v>
      </c>
      <c r="AX489" s="14" t="s">
        <v>77</v>
      </c>
      <c r="AY489" s="257" t="s">
        <v>167</v>
      </c>
    </row>
    <row r="490" s="13" customFormat="1">
      <c r="A490" s="13"/>
      <c r="B490" s="237"/>
      <c r="C490" s="238"/>
      <c r="D490" s="232" t="s">
        <v>181</v>
      </c>
      <c r="E490" s="239" t="s">
        <v>40</v>
      </c>
      <c r="F490" s="240" t="s">
        <v>533</v>
      </c>
      <c r="G490" s="238"/>
      <c r="H490" s="239" t="s">
        <v>40</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181</v>
      </c>
      <c r="AU490" s="246" t="s">
        <v>87</v>
      </c>
      <c r="AV490" s="13" t="s">
        <v>85</v>
      </c>
      <c r="AW490" s="13" t="s">
        <v>38</v>
      </c>
      <c r="AX490" s="13" t="s">
        <v>77</v>
      </c>
      <c r="AY490" s="246" t="s">
        <v>167</v>
      </c>
    </row>
    <row r="491" s="14" customFormat="1">
      <c r="A491" s="14"/>
      <c r="B491" s="247"/>
      <c r="C491" s="248"/>
      <c r="D491" s="232" t="s">
        <v>181</v>
      </c>
      <c r="E491" s="249" t="s">
        <v>40</v>
      </c>
      <c r="F491" s="250" t="s">
        <v>534</v>
      </c>
      <c r="G491" s="248"/>
      <c r="H491" s="251">
        <v>4.5999999999999996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181</v>
      </c>
      <c r="AU491" s="257" t="s">
        <v>87</v>
      </c>
      <c r="AV491" s="14" t="s">
        <v>87</v>
      </c>
      <c r="AW491" s="14" t="s">
        <v>38</v>
      </c>
      <c r="AX491" s="14" t="s">
        <v>77</v>
      </c>
      <c r="AY491" s="257" t="s">
        <v>167</v>
      </c>
    </row>
    <row r="492" s="14" customFormat="1">
      <c r="A492" s="14"/>
      <c r="B492" s="247"/>
      <c r="C492" s="248"/>
      <c r="D492" s="232" t="s">
        <v>181</v>
      </c>
      <c r="E492" s="249" t="s">
        <v>40</v>
      </c>
      <c r="F492" s="250" t="s">
        <v>535</v>
      </c>
      <c r="G492" s="248"/>
      <c r="H492" s="251">
        <v>3.6000000000000001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181</v>
      </c>
      <c r="AU492" s="257" t="s">
        <v>87</v>
      </c>
      <c r="AV492" s="14" t="s">
        <v>87</v>
      </c>
      <c r="AW492" s="14" t="s">
        <v>38</v>
      </c>
      <c r="AX492" s="14" t="s">
        <v>77</v>
      </c>
      <c r="AY492" s="257" t="s">
        <v>167</v>
      </c>
    </row>
    <row r="493" s="14" customFormat="1">
      <c r="A493" s="14"/>
      <c r="B493" s="247"/>
      <c r="C493" s="248"/>
      <c r="D493" s="232" t="s">
        <v>181</v>
      </c>
      <c r="E493" s="249" t="s">
        <v>40</v>
      </c>
      <c r="F493" s="250" t="s">
        <v>536</v>
      </c>
      <c r="G493" s="248"/>
      <c r="H493" s="251">
        <v>0.59999999999999998</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181</v>
      </c>
      <c r="AU493" s="257" t="s">
        <v>87</v>
      </c>
      <c r="AV493" s="14" t="s">
        <v>87</v>
      </c>
      <c r="AW493" s="14" t="s">
        <v>38</v>
      </c>
      <c r="AX493" s="14" t="s">
        <v>77</v>
      </c>
      <c r="AY493" s="257" t="s">
        <v>167</v>
      </c>
    </row>
    <row r="494" s="15" customFormat="1">
      <c r="A494" s="15"/>
      <c r="B494" s="258"/>
      <c r="C494" s="259"/>
      <c r="D494" s="232" t="s">
        <v>181</v>
      </c>
      <c r="E494" s="260" t="s">
        <v>40</v>
      </c>
      <c r="F494" s="261" t="s">
        <v>184</v>
      </c>
      <c r="G494" s="259"/>
      <c r="H494" s="262">
        <v>18.399999999999999</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181</v>
      </c>
      <c r="AU494" s="268" t="s">
        <v>87</v>
      </c>
      <c r="AV494" s="15" t="s">
        <v>175</v>
      </c>
      <c r="AW494" s="15" t="s">
        <v>38</v>
      </c>
      <c r="AX494" s="15" t="s">
        <v>85</v>
      </c>
      <c r="AY494" s="268" t="s">
        <v>167</v>
      </c>
    </row>
    <row r="495" s="2" customFormat="1" ht="24" customHeight="1">
      <c r="A495" s="39"/>
      <c r="B495" s="40"/>
      <c r="C495" s="219" t="s">
        <v>558</v>
      </c>
      <c r="D495" s="219" t="s">
        <v>170</v>
      </c>
      <c r="E495" s="220" t="s">
        <v>559</v>
      </c>
      <c r="F495" s="221" t="s">
        <v>560</v>
      </c>
      <c r="G495" s="222" t="s">
        <v>561</v>
      </c>
      <c r="H495" s="223">
        <v>1</v>
      </c>
      <c r="I495" s="224"/>
      <c r="J495" s="225">
        <f>ROUND(I495*H495,2)</f>
        <v>0</v>
      </c>
      <c r="K495" s="221" t="s">
        <v>174</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301</v>
      </c>
      <c r="AT495" s="230" t="s">
        <v>170</v>
      </c>
      <c r="AU495" s="230" t="s">
        <v>87</v>
      </c>
      <c r="AY495" s="18" t="s">
        <v>167</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301</v>
      </c>
      <c r="BM495" s="230" t="s">
        <v>562</v>
      </c>
    </row>
    <row r="496" s="2" customFormat="1">
      <c r="A496" s="39"/>
      <c r="B496" s="40"/>
      <c r="C496" s="41"/>
      <c r="D496" s="232" t="s">
        <v>177</v>
      </c>
      <c r="E496" s="41"/>
      <c r="F496" s="233" t="s">
        <v>563</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177</v>
      </c>
      <c r="AU496" s="18" t="s">
        <v>87</v>
      </c>
    </row>
    <row r="497" s="2" customFormat="1">
      <c r="A497" s="39"/>
      <c r="B497" s="40"/>
      <c r="C497" s="41"/>
      <c r="D497" s="232" t="s">
        <v>179</v>
      </c>
      <c r="E497" s="41"/>
      <c r="F497" s="236" t="s">
        <v>564</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179</v>
      </c>
      <c r="AU497" s="18" t="s">
        <v>87</v>
      </c>
    </row>
    <row r="498" s="2" customFormat="1" ht="36" customHeight="1">
      <c r="A498" s="39"/>
      <c r="B498" s="40"/>
      <c r="C498" s="219" t="s">
        <v>565</v>
      </c>
      <c r="D498" s="219" t="s">
        <v>170</v>
      </c>
      <c r="E498" s="220" t="s">
        <v>566</v>
      </c>
      <c r="F498" s="221" t="s">
        <v>567</v>
      </c>
      <c r="G498" s="222" t="s">
        <v>187</v>
      </c>
      <c r="H498" s="223">
        <v>18.399999999999999</v>
      </c>
      <c r="I498" s="224"/>
      <c r="J498" s="225">
        <f>ROUND(I498*H498,2)</f>
        <v>0</v>
      </c>
      <c r="K498" s="221" t="s">
        <v>174</v>
      </c>
      <c r="L498" s="45"/>
      <c r="M498" s="226" t="s">
        <v>40</v>
      </c>
      <c r="N498" s="227" t="s">
        <v>48</v>
      </c>
      <c r="O498" s="85"/>
      <c r="P498" s="228">
        <f>O498*H498</f>
        <v>0</v>
      </c>
      <c r="Q498" s="228">
        <v>0.00024000000000000001</v>
      </c>
      <c r="R498" s="228">
        <f>Q498*H498</f>
        <v>0.0044159999999999998</v>
      </c>
      <c r="S498" s="228">
        <v>0</v>
      </c>
      <c r="T498" s="229">
        <f>S498*H498</f>
        <v>0</v>
      </c>
      <c r="U498" s="39"/>
      <c r="V498" s="39"/>
      <c r="W498" s="39"/>
      <c r="X498" s="39"/>
      <c r="Y498" s="39"/>
      <c r="Z498" s="39"/>
      <c r="AA498" s="39"/>
      <c r="AB498" s="39"/>
      <c r="AC498" s="39"/>
      <c r="AD498" s="39"/>
      <c r="AE498" s="39"/>
      <c r="AR498" s="230" t="s">
        <v>301</v>
      </c>
      <c r="AT498" s="230" t="s">
        <v>170</v>
      </c>
      <c r="AU498" s="230" t="s">
        <v>87</v>
      </c>
      <c r="AY498" s="18" t="s">
        <v>167</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301</v>
      </c>
      <c r="BM498" s="230" t="s">
        <v>568</v>
      </c>
    </row>
    <row r="499" s="2" customFormat="1">
      <c r="A499" s="39"/>
      <c r="B499" s="40"/>
      <c r="C499" s="41"/>
      <c r="D499" s="232" t="s">
        <v>177</v>
      </c>
      <c r="E499" s="41"/>
      <c r="F499" s="233" t="s">
        <v>569</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177</v>
      </c>
      <c r="AU499" s="18" t="s">
        <v>87</v>
      </c>
    </row>
    <row r="500" s="2" customFormat="1">
      <c r="A500" s="39"/>
      <c r="B500" s="40"/>
      <c r="C500" s="41"/>
      <c r="D500" s="232" t="s">
        <v>179</v>
      </c>
      <c r="E500" s="41"/>
      <c r="F500" s="236" t="s">
        <v>570</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179</v>
      </c>
      <c r="AU500" s="18" t="s">
        <v>87</v>
      </c>
    </row>
    <row r="501" s="13" customFormat="1">
      <c r="A501" s="13"/>
      <c r="B501" s="237"/>
      <c r="C501" s="238"/>
      <c r="D501" s="232" t="s">
        <v>181</v>
      </c>
      <c r="E501" s="239" t="s">
        <v>40</v>
      </c>
      <c r="F501" s="240" t="s">
        <v>509</v>
      </c>
      <c r="G501" s="238"/>
      <c r="H501" s="239" t="s">
        <v>40</v>
      </c>
      <c r="I501" s="241"/>
      <c r="J501" s="238"/>
      <c r="K501" s="238"/>
      <c r="L501" s="242"/>
      <c r="M501" s="243"/>
      <c r="N501" s="244"/>
      <c r="O501" s="244"/>
      <c r="P501" s="244"/>
      <c r="Q501" s="244"/>
      <c r="R501" s="244"/>
      <c r="S501" s="244"/>
      <c r="T501" s="245"/>
      <c r="U501" s="13"/>
      <c r="V501" s="13"/>
      <c r="W501" s="13"/>
      <c r="X501" s="13"/>
      <c r="Y501" s="13"/>
      <c r="Z501" s="13"/>
      <c r="AA501" s="13"/>
      <c r="AB501" s="13"/>
      <c r="AC501" s="13"/>
      <c r="AD501" s="13"/>
      <c r="AE501" s="13"/>
      <c r="AT501" s="246" t="s">
        <v>181</v>
      </c>
      <c r="AU501" s="246" t="s">
        <v>87</v>
      </c>
      <c r="AV501" s="13" t="s">
        <v>85</v>
      </c>
      <c r="AW501" s="13" t="s">
        <v>38</v>
      </c>
      <c r="AX501" s="13" t="s">
        <v>77</v>
      </c>
      <c r="AY501" s="246" t="s">
        <v>167</v>
      </c>
    </row>
    <row r="502" s="14" customFormat="1">
      <c r="A502" s="14"/>
      <c r="B502" s="247"/>
      <c r="C502" s="248"/>
      <c r="D502" s="232" t="s">
        <v>181</v>
      </c>
      <c r="E502" s="249" t="s">
        <v>40</v>
      </c>
      <c r="F502" s="250" t="s">
        <v>532</v>
      </c>
      <c r="G502" s="248"/>
      <c r="H502" s="251">
        <v>9.5999999999999996</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181</v>
      </c>
      <c r="AU502" s="257" t="s">
        <v>87</v>
      </c>
      <c r="AV502" s="14" t="s">
        <v>87</v>
      </c>
      <c r="AW502" s="14" t="s">
        <v>38</v>
      </c>
      <c r="AX502" s="14" t="s">
        <v>77</v>
      </c>
      <c r="AY502" s="257" t="s">
        <v>167</v>
      </c>
    </row>
    <row r="503" s="13" customFormat="1">
      <c r="A503" s="13"/>
      <c r="B503" s="237"/>
      <c r="C503" s="238"/>
      <c r="D503" s="232" t="s">
        <v>181</v>
      </c>
      <c r="E503" s="239" t="s">
        <v>40</v>
      </c>
      <c r="F503" s="240" t="s">
        <v>533</v>
      </c>
      <c r="G503" s="238"/>
      <c r="H503" s="239" t="s">
        <v>40</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181</v>
      </c>
      <c r="AU503" s="246" t="s">
        <v>87</v>
      </c>
      <c r="AV503" s="13" t="s">
        <v>85</v>
      </c>
      <c r="AW503" s="13" t="s">
        <v>38</v>
      </c>
      <c r="AX503" s="13" t="s">
        <v>77</v>
      </c>
      <c r="AY503" s="246" t="s">
        <v>167</v>
      </c>
    </row>
    <row r="504" s="14" customFormat="1">
      <c r="A504" s="14"/>
      <c r="B504" s="247"/>
      <c r="C504" s="248"/>
      <c r="D504" s="232" t="s">
        <v>181</v>
      </c>
      <c r="E504" s="249" t="s">
        <v>40</v>
      </c>
      <c r="F504" s="250" t="s">
        <v>534</v>
      </c>
      <c r="G504" s="248"/>
      <c r="H504" s="251">
        <v>4.5999999999999996</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181</v>
      </c>
      <c r="AU504" s="257" t="s">
        <v>87</v>
      </c>
      <c r="AV504" s="14" t="s">
        <v>87</v>
      </c>
      <c r="AW504" s="14" t="s">
        <v>38</v>
      </c>
      <c r="AX504" s="14" t="s">
        <v>77</v>
      </c>
      <c r="AY504" s="257" t="s">
        <v>167</v>
      </c>
    </row>
    <row r="505" s="14" customFormat="1">
      <c r="A505" s="14"/>
      <c r="B505" s="247"/>
      <c r="C505" s="248"/>
      <c r="D505" s="232" t="s">
        <v>181</v>
      </c>
      <c r="E505" s="249" t="s">
        <v>40</v>
      </c>
      <c r="F505" s="250" t="s">
        <v>535</v>
      </c>
      <c r="G505" s="248"/>
      <c r="H505" s="251">
        <v>3.6000000000000001</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181</v>
      </c>
      <c r="AU505" s="257" t="s">
        <v>87</v>
      </c>
      <c r="AV505" s="14" t="s">
        <v>87</v>
      </c>
      <c r="AW505" s="14" t="s">
        <v>38</v>
      </c>
      <c r="AX505" s="14" t="s">
        <v>77</v>
      </c>
      <c r="AY505" s="257" t="s">
        <v>167</v>
      </c>
    </row>
    <row r="506" s="14" customFormat="1">
      <c r="A506" s="14"/>
      <c r="B506" s="247"/>
      <c r="C506" s="248"/>
      <c r="D506" s="232" t="s">
        <v>181</v>
      </c>
      <c r="E506" s="249" t="s">
        <v>40</v>
      </c>
      <c r="F506" s="250" t="s">
        <v>536</v>
      </c>
      <c r="G506" s="248"/>
      <c r="H506" s="251">
        <v>0.59999999999999998</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181</v>
      </c>
      <c r="AU506" s="257" t="s">
        <v>87</v>
      </c>
      <c r="AV506" s="14" t="s">
        <v>87</v>
      </c>
      <c r="AW506" s="14" t="s">
        <v>38</v>
      </c>
      <c r="AX506" s="14" t="s">
        <v>77</v>
      </c>
      <c r="AY506" s="257" t="s">
        <v>167</v>
      </c>
    </row>
    <row r="507" s="15" customFormat="1">
      <c r="A507" s="15"/>
      <c r="B507" s="258"/>
      <c r="C507" s="259"/>
      <c r="D507" s="232" t="s">
        <v>181</v>
      </c>
      <c r="E507" s="260" t="s">
        <v>40</v>
      </c>
      <c r="F507" s="261" t="s">
        <v>184</v>
      </c>
      <c r="G507" s="259"/>
      <c r="H507" s="262">
        <v>18.399999999999999</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181</v>
      </c>
      <c r="AU507" s="268" t="s">
        <v>87</v>
      </c>
      <c r="AV507" s="15" t="s">
        <v>175</v>
      </c>
      <c r="AW507" s="15" t="s">
        <v>38</v>
      </c>
      <c r="AX507" s="15" t="s">
        <v>85</v>
      </c>
      <c r="AY507" s="268" t="s">
        <v>167</v>
      </c>
    </row>
    <row r="508" s="2" customFormat="1" ht="16.5" customHeight="1">
      <c r="A508" s="39"/>
      <c r="B508" s="40"/>
      <c r="C508" s="219" t="s">
        <v>571</v>
      </c>
      <c r="D508" s="219" t="s">
        <v>170</v>
      </c>
      <c r="E508" s="220" t="s">
        <v>572</v>
      </c>
      <c r="F508" s="221" t="s">
        <v>573</v>
      </c>
      <c r="G508" s="222" t="s">
        <v>291</v>
      </c>
      <c r="H508" s="223">
        <v>7</v>
      </c>
      <c r="I508" s="224"/>
      <c r="J508" s="225">
        <f>ROUND(I508*H508,2)</f>
        <v>0</v>
      </c>
      <c r="K508" s="221" t="s">
        <v>174</v>
      </c>
      <c r="L508" s="45"/>
      <c r="M508" s="226" t="s">
        <v>40</v>
      </c>
      <c r="N508" s="227" t="s">
        <v>48</v>
      </c>
      <c r="O508" s="85"/>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301</v>
      </c>
      <c r="AT508" s="230" t="s">
        <v>170</v>
      </c>
      <c r="AU508" s="230" t="s">
        <v>87</v>
      </c>
      <c r="AY508" s="18" t="s">
        <v>167</v>
      </c>
      <c r="BE508" s="231">
        <f>IF(N508="základní",J508,0)</f>
        <v>0</v>
      </c>
      <c r="BF508" s="231">
        <f>IF(N508="snížená",J508,0)</f>
        <v>0</v>
      </c>
      <c r="BG508" s="231">
        <f>IF(N508="zákl. přenesená",J508,0)</f>
        <v>0</v>
      </c>
      <c r="BH508" s="231">
        <f>IF(N508="sníž. přenesená",J508,0)</f>
        <v>0</v>
      </c>
      <c r="BI508" s="231">
        <f>IF(N508="nulová",J508,0)</f>
        <v>0</v>
      </c>
      <c r="BJ508" s="18" t="s">
        <v>85</v>
      </c>
      <c r="BK508" s="231">
        <f>ROUND(I508*H508,2)</f>
        <v>0</v>
      </c>
      <c r="BL508" s="18" t="s">
        <v>301</v>
      </c>
      <c r="BM508" s="230" t="s">
        <v>574</v>
      </c>
    </row>
    <row r="509" s="2" customFormat="1">
      <c r="A509" s="39"/>
      <c r="B509" s="40"/>
      <c r="C509" s="41"/>
      <c r="D509" s="232" t="s">
        <v>177</v>
      </c>
      <c r="E509" s="41"/>
      <c r="F509" s="233" t="s">
        <v>575</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177</v>
      </c>
      <c r="AU509" s="18" t="s">
        <v>87</v>
      </c>
    </row>
    <row r="510" s="2" customFormat="1">
      <c r="A510" s="39"/>
      <c r="B510" s="40"/>
      <c r="C510" s="41"/>
      <c r="D510" s="232" t="s">
        <v>179</v>
      </c>
      <c r="E510" s="41"/>
      <c r="F510" s="236" t="s">
        <v>576</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179</v>
      </c>
      <c r="AU510" s="18" t="s">
        <v>87</v>
      </c>
    </row>
    <row r="511" s="2" customFormat="1" ht="24" customHeight="1">
      <c r="A511" s="39"/>
      <c r="B511" s="40"/>
      <c r="C511" s="219" t="s">
        <v>577</v>
      </c>
      <c r="D511" s="219" t="s">
        <v>170</v>
      </c>
      <c r="E511" s="220" t="s">
        <v>578</v>
      </c>
      <c r="F511" s="221" t="s">
        <v>579</v>
      </c>
      <c r="G511" s="222" t="s">
        <v>291</v>
      </c>
      <c r="H511" s="223">
        <v>2</v>
      </c>
      <c r="I511" s="224"/>
      <c r="J511" s="225">
        <f>ROUND(I511*H511,2)</f>
        <v>0</v>
      </c>
      <c r="K511" s="221" t="s">
        <v>174</v>
      </c>
      <c r="L511" s="45"/>
      <c r="M511" s="226" t="s">
        <v>40</v>
      </c>
      <c r="N511" s="227" t="s">
        <v>48</v>
      </c>
      <c r="O511" s="85"/>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301</v>
      </c>
      <c r="AT511" s="230" t="s">
        <v>170</v>
      </c>
      <c r="AU511" s="230" t="s">
        <v>87</v>
      </c>
      <c r="AY511" s="18" t="s">
        <v>167</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301</v>
      </c>
      <c r="BM511" s="230" t="s">
        <v>580</v>
      </c>
    </row>
    <row r="512" s="2" customFormat="1">
      <c r="A512" s="39"/>
      <c r="B512" s="40"/>
      <c r="C512" s="41"/>
      <c r="D512" s="232" t="s">
        <v>177</v>
      </c>
      <c r="E512" s="41"/>
      <c r="F512" s="233" t="s">
        <v>581</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177</v>
      </c>
      <c r="AU512" s="18" t="s">
        <v>87</v>
      </c>
    </row>
    <row r="513" s="2" customFormat="1">
      <c r="A513" s="39"/>
      <c r="B513" s="40"/>
      <c r="C513" s="41"/>
      <c r="D513" s="232" t="s">
        <v>179</v>
      </c>
      <c r="E513" s="41"/>
      <c r="F513" s="236" t="s">
        <v>582</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179</v>
      </c>
      <c r="AU513" s="18" t="s">
        <v>87</v>
      </c>
    </row>
    <row r="514" s="2" customFormat="1" ht="16.5" customHeight="1">
      <c r="A514" s="39"/>
      <c r="B514" s="40"/>
      <c r="C514" s="219" t="s">
        <v>583</v>
      </c>
      <c r="D514" s="219" t="s">
        <v>170</v>
      </c>
      <c r="E514" s="220" t="s">
        <v>584</v>
      </c>
      <c r="F514" s="221" t="s">
        <v>585</v>
      </c>
      <c r="G514" s="222" t="s">
        <v>291</v>
      </c>
      <c r="H514" s="223">
        <v>3</v>
      </c>
      <c r="I514" s="224"/>
      <c r="J514" s="225">
        <f>ROUND(I514*H514,2)</f>
        <v>0</v>
      </c>
      <c r="K514" s="221" t="s">
        <v>174</v>
      </c>
      <c r="L514" s="45"/>
      <c r="M514" s="226" t="s">
        <v>40</v>
      </c>
      <c r="N514" s="227" t="s">
        <v>48</v>
      </c>
      <c r="O514" s="85"/>
      <c r="P514" s="228">
        <f>O514*H514</f>
        <v>0</v>
      </c>
      <c r="Q514" s="228">
        <v>0.0013600000000000001</v>
      </c>
      <c r="R514" s="228">
        <f>Q514*H514</f>
        <v>0.0040800000000000003</v>
      </c>
      <c r="S514" s="228">
        <v>0</v>
      </c>
      <c r="T514" s="229">
        <f>S514*H514</f>
        <v>0</v>
      </c>
      <c r="U514" s="39"/>
      <c r="V514" s="39"/>
      <c r="W514" s="39"/>
      <c r="X514" s="39"/>
      <c r="Y514" s="39"/>
      <c r="Z514" s="39"/>
      <c r="AA514" s="39"/>
      <c r="AB514" s="39"/>
      <c r="AC514" s="39"/>
      <c r="AD514" s="39"/>
      <c r="AE514" s="39"/>
      <c r="AR514" s="230" t="s">
        <v>301</v>
      </c>
      <c r="AT514" s="230" t="s">
        <v>170</v>
      </c>
      <c r="AU514" s="230" t="s">
        <v>87</v>
      </c>
      <c r="AY514" s="18" t="s">
        <v>167</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301</v>
      </c>
      <c r="BM514" s="230" t="s">
        <v>586</v>
      </c>
    </row>
    <row r="515" s="2" customFormat="1">
      <c r="A515" s="39"/>
      <c r="B515" s="40"/>
      <c r="C515" s="41"/>
      <c r="D515" s="232" t="s">
        <v>177</v>
      </c>
      <c r="E515" s="41"/>
      <c r="F515" s="233" t="s">
        <v>587</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177</v>
      </c>
      <c r="AU515" s="18" t="s">
        <v>87</v>
      </c>
    </row>
    <row r="516" s="2" customFormat="1" ht="24" customHeight="1">
      <c r="A516" s="39"/>
      <c r="B516" s="40"/>
      <c r="C516" s="219" t="s">
        <v>588</v>
      </c>
      <c r="D516" s="219" t="s">
        <v>170</v>
      </c>
      <c r="E516" s="220" t="s">
        <v>589</v>
      </c>
      <c r="F516" s="221" t="s">
        <v>590</v>
      </c>
      <c r="G516" s="222" t="s">
        <v>187</v>
      </c>
      <c r="H516" s="223">
        <v>18.399999999999999</v>
      </c>
      <c r="I516" s="224"/>
      <c r="J516" s="225">
        <f>ROUND(I516*H516,2)</f>
        <v>0</v>
      </c>
      <c r="K516" s="221" t="s">
        <v>174</v>
      </c>
      <c r="L516" s="45"/>
      <c r="M516" s="226" t="s">
        <v>40</v>
      </c>
      <c r="N516" s="227" t="s">
        <v>48</v>
      </c>
      <c r="O516" s="85"/>
      <c r="P516" s="228">
        <f>O516*H516</f>
        <v>0</v>
      </c>
      <c r="Q516" s="228">
        <v>0.00040000000000000002</v>
      </c>
      <c r="R516" s="228">
        <f>Q516*H516</f>
        <v>0.0073599999999999994</v>
      </c>
      <c r="S516" s="228">
        <v>0</v>
      </c>
      <c r="T516" s="229">
        <f>S516*H516</f>
        <v>0</v>
      </c>
      <c r="U516" s="39"/>
      <c r="V516" s="39"/>
      <c r="W516" s="39"/>
      <c r="X516" s="39"/>
      <c r="Y516" s="39"/>
      <c r="Z516" s="39"/>
      <c r="AA516" s="39"/>
      <c r="AB516" s="39"/>
      <c r="AC516" s="39"/>
      <c r="AD516" s="39"/>
      <c r="AE516" s="39"/>
      <c r="AR516" s="230" t="s">
        <v>301</v>
      </c>
      <c r="AT516" s="230" t="s">
        <v>170</v>
      </c>
      <c r="AU516" s="230" t="s">
        <v>87</v>
      </c>
      <c r="AY516" s="18" t="s">
        <v>167</v>
      </c>
      <c r="BE516" s="231">
        <f>IF(N516="základní",J516,0)</f>
        <v>0</v>
      </c>
      <c r="BF516" s="231">
        <f>IF(N516="snížená",J516,0)</f>
        <v>0</v>
      </c>
      <c r="BG516" s="231">
        <f>IF(N516="zákl. přenesená",J516,0)</f>
        <v>0</v>
      </c>
      <c r="BH516" s="231">
        <f>IF(N516="sníž. přenesená",J516,0)</f>
        <v>0</v>
      </c>
      <c r="BI516" s="231">
        <f>IF(N516="nulová",J516,0)</f>
        <v>0</v>
      </c>
      <c r="BJ516" s="18" t="s">
        <v>85</v>
      </c>
      <c r="BK516" s="231">
        <f>ROUND(I516*H516,2)</f>
        <v>0</v>
      </c>
      <c r="BL516" s="18" t="s">
        <v>301</v>
      </c>
      <c r="BM516" s="230" t="s">
        <v>591</v>
      </c>
    </row>
    <row r="517" s="2" customFormat="1">
      <c r="A517" s="39"/>
      <c r="B517" s="40"/>
      <c r="C517" s="41"/>
      <c r="D517" s="232" t="s">
        <v>177</v>
      </c>
      <c r="E517" s="41"/>
      <c r="F517" s="233" t="s">
        <v>592</v>
      </c>
      <c r="G517" s="41"/>
      <c r="H517" s="41"/>
      <c r="I517" s="137"/>
      <c r="J517" s="41"/>
      <c r="K517" s="41"/>
      <c r="L517" s="45"/>
      <c r="M517" s="234"/>
      <c r="N517" s="235"/>
      <c r="O517" s="85"/>
      <c r="P517" s="85"/>
      <c r="Q517" s="85"/>
      <c r="R517" s="85"/>
      <c r="S517" s="85"/>
      <c r="T517" s="86"/>
      <c r="U517" s="39"/>
      <c r="V517" s="39"/>
      <c r="W517" s="39"/>
      <c r="X517" s="39"/>
      <c r="Y517" s="39"/>
      <c r="Z517" s="39"/>
      <c r="AA517" s="39"/>
      <c r="AB517" s="39"/>
      <c r="AC517" s="39"/>
      <c r="AD517" s="39"/>
      <c r="AE517" s="39"/>
      <c r="AT517" s="18" t="s">
        <v>177</v>
      </c>
      <c r="AU517" s="18" t="s">
        <v>87</v>
      </c>
    </row>
    <row r="518" s="2" customFormat="1">
      <c r="A518" s="39"/>
      <c r="B518" s="40"/>
      <c r="C518" s="41"/>
      <c r="D518" s="232" t="s">
        <v>179</v>
      </c>
      <c r="E518" s="41"/>
      <c r="F518" s="236" t="s">
        <v>593</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179</v>
      </c>
      <c r="AU518" s="18" t="s">
        <v>87</v>
      </c>
    </row>
    <row r="519" s="13" customFormat="1">
      <c r="A519" s="13"/>
      <c r="B519" s="237"/>
      <c r="C519" s="238"/>
      <c r="D519" s="232" t="s">
        <v>181</v>
      </c>
      <c r="E519" s="239" t="s">
        <v>40</v>
      </c>
      <c r="F519" s="240" t="s">
        <v>509</v>
      </c>
      <c r="G519" s="238"/>
      <c r="H519" s="239" t="s">
        <v>40</v>
      </c>
      <c r="I519" s="241"/>
      <c r="J519" s="238"/>
      <c r="K519" s="238"/>
      <c r="L519" s="242"/>
      <c r="M519" s="243"/>
      <c r="N519" s="244"/>
      <c r="O519" s="244"/>
      <c r="P519" s="244"/>
      <c r="Q519" s="244"/>
      <c r="R519" s="244"/>
      <c r="S519" s="244"/>
      <c r="T519" s="245"/>
      <c r="U519" s="13"/>
      <c r="V519" s="13"/>
      <c r="W519" s="13"/>
      <c r="X519" s="13"/>
      <c r="Y519" s="13"/>
      <c r="Z519" s="13"/>
      <c r="AA519" s="13"/>
      <c r="AB519" s="13"/>
      <c r="AC519" s="13"/>
      <c r="AD519" s="13"/>
      <c r="AE519" s="13"/>
      <c r="AT519" s="246" t="s">
        <v>181</v>
      </c>
      <c r="AU519" s="246" t="s">
        <v>87</v>
      </c>
      <c r="AV519" s="13" t="s">
        <v>85</v>
      </c>
      <c r="AW519" s="13" t="s">
        <v>38</v>
      </c>
      <c r="AX519" s="13" t="s">
        <v>77</v>
      </c>
      <c r="AY519" s="246" t="s">
        <v>167</v>
      </c>
    </row>
    <row r="520" s="14" customFormat="1">
      <c r="A520" s="14"/>
      <c r="B520" s="247"/>
      <c r="C520" s="248"/>
      <c r="D520" s="232" t="s">
        <v>181</v>
      </c>
      <c r="E520" s="249" t="s">
        <v>40</v>
      </c>
      <c r="F520" s="250" t="s">
        <v>532</v>
      </c>
      <c r="G520" s="248"/>
      <c r="H520" s="251">
        <v>9.5999999999999996</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181</v>
      </c>
      <c r="AU520" s="257" t="s">
        <v>87</v>
      </c>
      <c r="AV520" s="14" t="s">
        <v>87</v>
      </c>
      <c r="AW520" s="14" t="s">
        <v>38</v>
      </c>
      <c r="AX520" s="14" t="s">
        <v>77</v>
      </c>
      <c r="AY520" s="257" t="s">
        <v>167</v>
      </c>
    </row>
    <row r="521" s="13" customFormat="1">
      <c r="A521" s="13"/>
      <c r="B521" s="237"/>
      <c r="C521" s="238"/>
      <c r="D521" s="232" t="s">
        <v>181</v>
      </c>
      <c r="E521" s="239" t="s">
        <v>40</v>
      </c>
      <c r="F521" s="240" t="s">
        <v>533</v>
      </c>
      <c r="G521" s="238"/>
      <c r="H521" s="239" t="s">
        <v>40</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181</v>
      </c>
      <c r="AU521" s="246" t="s">
        <v>87</v>
      </c>
      <c r="AV521" s="13" t="s">
        <v>85</v>
      </c>
      <c r="AW521" s="13" t="s">
        <v>38</v>
      </c>
      <c r="AX521" s="13" t="s">
        <v>77</v>
      </c>
      <c r="AY521" s="246" t="s">
        <v>167</v>
      </c>
    </row>
    <row r="522" s="14" customFormat="1">
      <c r="A522" s="14"/>
      <c r="B522" s="247"/>
      <c r="C522" s="248"/>
      <c r="D522" s="232" t="s">
        <v>181</v>
      </c>
      <c r="E522" s="249" t="s">
        <v>40</v>
      </c>
      <c r="F522" s="250" t="s">
        <v>534</v>
      </c>
      <c r="G522" s="248"/>
      <c r="H522" s="251">
        <v>4.5999999999999996</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181</v>
      </c>
      <c r="AU522" s="257" t="s">
        <v>87</v>
      </c>
      <c r="AV522" s="14" t="s">
        <v>87</v>
      </c>
      <c r="AW522" s="14" t="s">
        <v>38</v>
      </c>
      <c r="AX522" s="14" t="s">
        <v>77</v>
      </c>
      <c r="AY522" s="257" t="s">
        <v>167</v>
      </c>
    </row>
    <row r="523" s="14" customFormat="1">
      <c r="A523" s="14"/>
      <c r="B523" s="247"/>
      <c r="C523" s="248"/>
      <c r="D523" s="232" t="s">
        <v>181</v>
      </c>
      <c r="E523" s="249" t="s">
        <v>40</v>
      </c>
      <c r="F523" s="250" t="s">
        <v>535</v>
      </c>
      <c r="G523" s="248"/>
      <c r="H523" s="251">
        <v>3.6000000000000001</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181</v>
      </c>
      <c r="AU523" s="257" t="s">
        <v>87</v>
      </c>
      <c r="AV523" s="14" t="s">
        <v>87</v>
      </c>
      <c r="AW523" s="14" t="s">
        <v>38</v>
      </c>
      <c r="AX523" s="14" t="s">
        <v>77</v>
      </c>
      <c r="AY523" s="257" t="s">
        <v>167</v>
      </c>
    </row>
    <row r="524" s="14" customFormat="1">
      <c r="A524" s="14"/>
      <c r="B524" s="247"/>
      <c r="C524" s="248"/>
      <c r="D524" s="232" t="s">
        <v>181</v>
      </c>
      <c r="E524" s="249" t="s">
        <v>40</v>
      </c>
      <c r="F524" s="250" t="s">
        <v>536</v>
      </c>
      <c r="G524" s="248"/>
      <c r="H524" s="251">
        <v>0.59999999999999998</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181</v>
      </c>
      <c r="AU524" s="257" t="s">
        <v>87</v>
      </c>
      <c r="AV524" s="14" t="s">
        <v>87</v>
      </c>
      <c r="AW524" s="14" t="s">
        <v>38</v>
      </c>
      <c r="AX524" s="14" t="s">
        <v>77</v>
      </c>
      <c r="AY524" s="257" t="s">
        <v>167</v>
      </c>
    </row>
    <row r="525" s="15" customFormat="1">
      <c r="A525" s="15"/>
      <c r="B525" s="258"/>
      <c r="C525" s="259"/>
      <c r="D525" s="232" t="s">
        <v>181</v>
      </c>
      <c r="E525" s="260" t="s">
        <v>40</v>
      </c>
      <c r="F525" s="261" t="s">
        <v>184</v>
      </c>
      <c r="G525" s="259"/>
      <c r="H525" s="262">
        <v>18.399999999999999</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181</v>
      </c>
      <c r="AU525" s="268" t="s">
        <v>87</v>
      </c>
      <c r="AV525" s="15" t="s">
        <v>175</v>
      </c>
      <c r="AW525" s="15" t="s">
        <v>38</v>
      </c>
      <c r="AX525" s="15" t="s">
        <v>85</v>
      </c>
      <c r="AY525" s="268" t="s">
        <v>167</v>
      </c>
    </row>
    <row r="526" s="2" customFormat="1" ht="16.5" customHeight="1">
      <c r="A526" s="39"/>
      <c r="B526" s="40"/>
      <c r="C526" s="219" t="s">
        <v>594</v>
      </c>
      <c r="D526" s="219" t="s">
        <v>170</v>
      </c>
      <c r="E526" s="220" t="s">
        <v>595</v>
      </c>
      <c r="F526" s="221" t="s">
        <v>596</v>
      </c>
      <c r="G526" s="222" t="s">
        <v>187</v>
      </c>
      <c r="H526" s="223">
        <v>18.399999999999999</v>
      </c>
      <c r="I526" s="224"/>
      <c r="J526" s="225">
        <f>ROUND(I526*H526,2)</f>
        <v>0</v>
      </c>
      <c r="K526" s="221" t="s">
        <v>174</v>
      </c>
      <c r="L526" s="45"/>
      <c r="M526" s="226" t="s">
        <v>40</v>
      </c>
      <c r="N526" s="227" t="s">
        <v>48</v>
      </c>
      <c r="O526" s="85"/>
      <c r="P526" s="228">
        <f>O526*H526</f>
        <v>0</v>
      </c>
      <c r="Q526" s="228">
        <v>1.0000000000000001E-05</v>
      </c>
      <c r="R526" s="228">
        <f>Q526*H526</f>
        <v>0.000184</v>
      </c>
      <c r="S526" s="228">
        <v>0</v>
      </c>
      <c r="T526" s="229">
        <f>S526*H526</f>
        <v>0</v>
      </c>
      <c r="U526" s="39"/>
      <c r="V526" s="39"/>
      <c r="W526" s="39"/>
      <c r="X526" s="39"/>
      <c r="Y526" s="39"/>
      <c r="Z526" s="39"/>
      <c r="AA526" s="39"/>
      <c r="AB526" s="39"/>
      <c r="AC526" s="39"/>
      <c r="AD526" s="39"/>
      <c r="AE526" s="39"/>
      <c r="AR526" s="230" t="s">
        <v>301</v>
      </c>
      <c r="AT526" s="230" t="s">
        <v>170</v>
      </c>
      <c r="AU526" s="230" t="s">
        <v>87</v>
      </c>
      <c r="AY526" s="18" t="s">
        <v>167</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301</v>
      </c>
      <c r="BM526" s="230" t="s">
        <v>597</v>
      </c>
    </row>
    <row r="527" s="2" customFormat="1">
      <c r="A527" s="39"/>
      <c r="B527" s="40"/>
      <c r="C527" s="41"/>
      <c r="D527" s="232" t="s">
        <v>177</v>
      </c>
      <c r="E527" s="41"/>
      <c r="F527" s="233" t="s">
        <v>598</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177</v>
      </c>
      <c r="AU527" s="18" t="s">
        <v>87</v>
      </c>
    </row>
    <row r="528" s="2" customFormat="1">
      <c r="A528" s="39"/>
      <c r="B528" s="40"/>
      <c r="C528" s="41"/>
      <c r="D528" s="232" t="s">
        <v>179</v>
      </c>
      <c r="E528" s="41"/>
      <c r="F528" s="236" t="s">
        <v>593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179</v>
      </c>
      <c r="AU528" s="18" t="s">
        <v>87</v>
      </c>
    </row>
    <row r="529" s="13" customFormat="1">
      <c r="A529" s="13"/>
      <c r="B529" s="237"/>
      <c r="C529" s="238"/>
      <c r="D529" s="232" t="s">
        <v>181</v>
      </c>
      <c r="E529" s="239" t="s">
        <v>40</v>
      </c>
      <c r="F529" s="240" t="s">
        <v>509</v>
      </c>
      <c r="G529" s="238"/>
      <c r="H529" s="239" t="s">
        <v>40</v>
      </c>
      <c r="I529" s="241"/>
      <c r="J529" s="238"/>
      <c r="K529" s="238"/>
      <c r="L529" s="242"/>
      <c r="M529" s="243"/>
      <c r="N529" s="244"/>
      <c r="O529" s="244"/>
      <c r="P529" s="244"/>
      <c r="Q529" s="244"/>
      <c r="R529" s="244"/>
      <c r="S529" s="244"/>
      <c r="T529" s="245"/>
      <c r="U529" s="13"/>
      <c r="V529" s="13"/>
      <c r="W529" s="13"/>
      <c r="X529" s="13"/>
      <c r="Y529" s="13"/>
      <c r="Z529" s="13"/>
      <c r="AA529" s="13"/>
      <c r="AB529" s="13"/>
      <c r="AC529" s="13"/>
      <c r="AD529" s="13"/>
      <c r="AE529" s="13"/>
      <c r="AT529" s="246" t="s">
        <v>181</v>
      </c>
      <c r="AU529" s="246" t="s">
        <v>87</v>
      </c>
      <c r="AV529" s="13" t="s">
        <v>85</v>
      </c>
      <c r="AW529" s="13" t="s">
        <v>38</v>
      </c>
      <c r="AX529" s="13" t="s">
        <v>77</v>
      </c>
      <c r="AY529" s="246" t="s">
        <v>167</v>
      </c>
    </row>
    <row r="530" s="14" customFormat="1">
      <c r="A530" s="14"/>
      <c r="B530" s="247"/>
      <c r="C530" s="248"/>
      <c r="D530" s="232" t="s">
        <v>181</v>
      </c>
      <c r="E530" s="249" t="s">
        <v>40</v>
      </c>
      <c r="F530" s="250" t="s">
        <v>532</v>
      </c>
      <c r="G530" s="248"/>
      <c r="H530" s="251">
        <v>9.5999999999999996</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181</v>
      </c>
      <c r="AU530" s="257" t="s">
        <v>87</v>
      </c>
      <c r="AV530" s="14" t="s">
        <v>87</v>
      </c>
      <c r="AW530" s="14" t="s">
        <v>38</v>
      </c>
      <c r="AX530" s="14" t="s">
        <v>77</v>
      </c>
      <c r="AY530" s="257" t="s">
        <v>167</v>
      </c>
    </row>
    <row r="531" s="13" customFormat="1">
      <c r="A531" s="13"/>
      <c r="B531" s="237"/>
      <c r="C531" s="238"/>
      <c r="D531" s="232" t="s">
        <v>181</v>
      </c>
      <c r="E531" s="239" t="s">
        <v>40</v>
      </c>
      <c r="F531" s="240" t="s">
        <v>533</v>
      </c>
      <c r="G531" s="238"/>
      <c r="H531" s="239" t="s">
        <v>40</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181</v>
      </c>
      <c r="AU531" s="246" t="s">
        <v>87</v>
      </c>
      <c r="AV531" s="13" t="s">
        <v>85</v>
      </c>
      <c r="AW531" s="13" t="s">
        <v>38</v>
      </c>
      <c r="AX531" s="13" t="s">
        <v>77</v>
      </c>
      <c r="AY531" s="246" t="s">
        <v>167</v>
      </c>
    </row>
    <row r="532" s="14" customFormat="1">
      <c r="A532" s="14"/>
      <c r="B532" s="247"/>
      <c r="C532" s="248"/>
      <c r="D532" s="232" t="s">
        <v>181</v>
      </c>
      <c r="E532" s="249" t="s">
        <v>40</v>
      </c>
      <c r="F532" s="250" t="s">
        <v>534</v>
      </c>
      <c r="G532" s="248"/>
      <c r="H532" s="251">
        <v>4.5999999999999996</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181</v>
      </c>
      <c r="AU532" s="257" t="s">
        <v>87</v>
      </c>
      <c r="AV532" s="14" t="s">
        <v>87</v>
      </c>
      <c r="AW532" s="14" t="s">
        <v>38</v>
      </c>
      <c r="AX532" s="14" t="s">
        <v>77</v>
      </c>
      <c r="AY532" s="257" t="s">
        <v>167</v>
      </c>
    </row>
    <row r="533" s="14" customFormat="1">
      <c r="A533" s="14"/>
      <c r="B533" s="247"/>
      <c r="C533" s="248"/>
      <c r="D533" s="232" t="s">
        <v>181</v>
      </c>
      <c r="E533" s="249" t="s">
        <v>40</v>
      </c>
      <c r="F533" s="250" t="s">
        <v>535</v>
      </c>
      <c r="G533" s="248"/>
      <c r="H533" s="251">
        <v>3.6000000000000001</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181</v>
      </c>
      <c r="AU533" s="257" t="s">
        <v>87</v>
      </c>
      <c r="AV533" s="14" t="s">
        <v>87</v>
      </c>
      <c r="AW533" s="14" t="s">
        <v>38</v>
      </c>
      <c r="AX533" s="14" t="s">
        <v>77</v>
      </c>
      <c r="AY533" s="257" t="s">
        <v>167</v>
      </c>
    </row>
    <row r="534" s="14" customFormat="1">
      <c r="A534" s="14"/>
      <c r="B534" s="247"/>
      <c r="C534" s="248"/>
      <c r="D534" s="232" t="s">
        <v>181</v>
      </c>
      <c r="E534" s="249" t="s">
        <v>40</v>
      </c>
      <c r="F534" s="250" t="s">
        <v>536</v>
      </c>
      <c r="G534" s="248"/>
      <c r="H534" s="251">
        <v>0.59999999999999998</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181</v>
      </c>
      <c r="AU534" s="257" t="s">
        <v>87</v>
      </c>
      <c r="AV534" s="14" t="s">
        <v>87</v>
      </c>
      <c r="AW534" s="14" t="s">
        <v>38</v>
      </c>
      <c r="AX534" s="14" t="s">
        <v>77</v>
      </c>
      <c r="AY534" s="257" t="s">
        <v>167</v>
      </c>
    </row>
    <row r="535" s="15" customFormat="1">
      <c r="A535" s="15"/>
      <c r="B535" s="258"/>
      <c r="C535" s="259"/>
      <c r="D535" s="232" t="s">
        <v>181</v>
      </c>
      <c r="E535" s="260" t="s">
        <v>40</v>
      </c>
      <c r="F535" s="261" t="s">
        <v>184</v>
      </c>
      <c r="G535" s="259"/>
      <c r="H535" s="262">
        <v>18.399999999999999</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181</v>
      </c>
      <c r="AU535" s="268" t="s">
        <v>87</v>
      </c>
      <c r="AV535" s="15" t="s">
        <v>175</v>
      </c>
      <c r="AW535" s="15" t="s">
        <v>38</v>
      </c>
      <c r="AX535" s="15" t="s">
        <v>85</v>
      </c>
      <c r="AY535" s="268" t="s">
        <v>167</v>
      </c>
    </row>
    <row r="536" s="2" customFormat="1" ht="24" customHeight="1">
      <c r="A536" s="39"/>
      <c r="B536" s="40"/>
      <c r="C536" s="219" t="s">
        <v>599</v>
      </c>
      <c r="D536" s="219" t="s">
        <v>170</v>
      </c>
      <c r="E536" s="220" t="s">
        <v>600</v>
      </c>
      <c r="F536" s="221" t="s">
        <v>601</v>
      </c>
      <c r="G536" s="222" t="s">
        <v>398</v>
      </c>
      <c r="H536" s="223">
        <v>9.0239999999999991</v>
      </c>
      <c r="I536" s="224"/>
      <c r="J536" s="225">
        <f>ROUND(I536*H536,2)</f>
        <v>0</v>
      </c>
      <c r="K536" s="221" t="s">
        <v>174</v>
      </c>
      <c r="L536" s="45"/>
      <c r="M536" s="226" t="s">
        <v>40</v>
      </c>
      <c r="N536" s="227" t="s">
        <v>48</v>
      </c>
      <c r="O536" s="85"/>
      <c r="P536" s="228">
        <f>O536*H536</f>
        <v>0</v>
      </c>
      <c r="Q536" s="228">
        <v>0</v>
      </c>
      <c r="R536" s="228">
        <f>Q536*H536</f>
        <v>0</v>
      </c>
      <c r="S536" s="228">
        <v>0</v>
      </c>
      <c r="T536" s="229">
        <f>S536*H536</f>
        <v>0</v>
      </c>
      <c r="U536" s="39"/>
      <c r="V536" s="39"/>
      <c r="W536" s="39"/>
      <c r="X536" s="39"/>
      <c r="Y536" s="39"/>
      <c r="Z536" s="39"/>
      <c r="AA536" s="39"/>
      <c r="AB536" s="39"/>
      <c r="AC536" s="39"/>
      <c r="AD536" s="39"/>
      <c r="AE536" s="39"/>
      <c r="AR536" s="230" t="s">
        <v>301</v>
      </c>
      <c r="AT536" s="230" t="s">
        <v>170</v>
      </c>
      <c r="AU536" s="230" t="s">
        <v>87</v>
      </c>
      <c r="AY536" s="18" t="s">
        <v>167</v>
      </c>
      <c r="BE536" s="231">
        <f>IF(N536="základní",J536,0)</f>
        <v>0</v>
      </c>
      <c r="BF536" s="231">
        <f>IF(N536="snížená",J536,0)</f>
        <v>0</v>
      </c>
      <c r="BG536" s="231">
        <f>IF(N536="zákl. přenesená",J536,0)</f>
        <v>0</v>
      </c>
      <c r="BH536" s="231">
        <f>IF(N536="sníž. přenesená",J536,0)</f>
        <v>0</v>
      </c>
      <c r="BI536" s="231">
        <f>IF(N536="nulová",J536,0)</f>
        <v>0</v>
      </c>
      <c r="BJ536" s="18" t="s">
        <v>85</v>
      </c>
      <c r="BK536" s="231">
        <f>ROUND(I536*H536,2)</f>
        <v>0</v>
      </c>
      <c r="BL536" s="18" t="s">
        <v>301</v>
      </c>
      <c r="BM536" s="230" t="s">
        <v>602</v>
      </c>
    </row>
    <row r="537" s="2" customFormat="1">
      <c r="A537" s="39"/>
      <c r="B537" s="40"/>
      <c r="C537" s="41"/>
      <c r="D537" s="232" t="s">
        <v>177</v>
      </c>
      <c r="E537" s="41"/>
      <c r="F537" s="233" t="s">
        <v>603</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177</v>
      </c>
      <c r="AU537" s="18" t="s">
        <v>87</v>
      </c>
    </row>
    <row r="538" s="2" customFormat="1" ht="24" customHeight="1">
      <c r="A538" s="39"/>
      <c r="B538" s="40"/>
      <c r="C538" s="219" t="s">
        <v>604</v>
      </c>
      <c r="D538" s="219" t="s">
        <v>170</v>
      </c>
      <c r="E538" s="220" t="s">
        <v>605</v>
      </c>
      <c r="F538" s="221" t="s">
        <v>606</v>
      </c>
      <c r="G538" s="222" t="s">
        <v>398</v>
      </c>
      <c r="H538" s="223">
        <v>0.032000000000000001</v>
      </c>
      <c r="I538" s="224"/>
      <c r="J538" s="225">
        <f>ROUND(I538*H538,2)</f>
        <v>0</v>
      </c>
      <c r="K538" s="221" t="s">
        <v>174</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301</v>
      </c>
      <c r="AT538" s="230" t="s">
        <v>170</v>
      </c>
      <c r="AU538" s="230" t="s">
        <v>87</v>
      </c>
      <c r="AY538" s="18" t="s">
        <v>167</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301</v>
      </c>
      <c r="BM538" s="230" t="s">
        <v>607</v>
      </c>
    </row>
    <row r="539" s="2" customFormat="1">
      <c r="A539" s="39"/>
      <c r="B539" s="40"/>
      <c r="C539" s="41"/>
      <c r="D539" s="232" t="s">
        <v>177</v>
      </c>
      <c r="E539" s="41"/>
      <c r="F539" s="233" t="s">
        <v>608</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177</v>
      </c>
      <c r="AU539" s="18" t="s">
        <v>87</v>
      </c>
    </row>
    <row r="540" s="2" customFormat="1">
      <c r="A540" s="39"/>
      <c r="B540" s="40"/>
      <c r="C540" s="41"/>
      <c r="D540" s="232" t="s">
        <v>179</v>
      </c>
      <c r="E540" s="41"/>
      <c r="F540" s="236" t="s">
        <v>609</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179</v>
      </c>
      <c r="AU540" s="18" t="s">
        <v>87</v>
      </c>
    </row>
    <row r="541" s="2" customFormat="1" ht="24" customHeight="1">
      <c r="A541" s="39"/>
      <c r="B541" s="40"/>
      <c r="C541" s="219" t="s">
        <v>610</v>
      </c>
      <c r="D541" s="219" t="s">
        <v>170</v>
      </c>
      <c r="E541" s="220" t="s">
        <v>611</v>
      </c>
      <c r="F541" s="221" t="s">
        <v>612</v>
      </c>
      <c r="G541" s="222" t="s">
        <v>398</v>
      </c>
      <c r="H541" s="223">
        <v>0.032000000000000001</v>
      </c>
      <c r="I541" s="224"/>
      <c r="J541" s="225">
        <f>ROUND(I541*H541,2)</f>
        <v>0</v>
      </c>
      <c r="K541" s="221" t="s">
        <v>174</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301</v>
      </c>
      <c r="AT541" s="230" t="s">
        <v>170</v>
      </c>
      <c r="AU541" s="230" t="s">
        <v>87</v>
      </c>
      <c r="AY541" s="18" t="s">
        <v>167</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301</v>
      </c>
      <c r="BM541" s="230" t="s">
        <v>613</v>
      </c>
    </row>
    <row r="542" s="2" customFormat="1">
      <c r="A542" s="39"/>
      <c r="B542" s="40"/>
      <c r="C542" s="41"/>
      <c r="D542" s="232" t="s">
        <v>177</v>
      </c>
      <c r="E542" s="41"/>
      <c r="F542" s="233" t="s">
        <v>614</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177</v>
      </c>
      <c r="AU542" s="18" t="s">
        <v>87</v>
      </c>
    </row>
    <row r="543" s="2" customFormat="1">
      <c r="A543" s="39"/>
      <c r="B543" s="40"/>
      <c r="C543" s="41"/>
      <c r="D543" s="232" t="s">
        <v>179</v>
      </c>
      <c r="E543" s="41"/>
      <c r="F543" s="236" t="s">
        <v>609</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179</v>
      </c>
      <c r="AU543" s="18" t="s">
        <v>87</v>
      </c>
    </row>
    <row r="544" s="12" customFormat="1" ht="22.8" customHeight="1">
      <c r="A544" s="12"/>
      <c r="B544" s="203"/>
      <c r="C544" s="204"/>
      <c r="D544" s="205" t="s">
        <v>76</v>
      </c>
      <c r="E544" s="217" t="s">
        <v>615</v>
      </c>
      <c r="F544" s="217" t="s">
        <v>616</v>
      </c>
      <c r="G544" s="204"/>
      <c r="H544" s="204"/>
      <c r="I544" s="207"/>
      <c r="J544" s="218">
        <f>BK544</f>
        <v>0</v>
      </c>
      <c r="K544" s="204"/>
      <c r="L544" s="209"/>
      <c r="M544" s="210"/>
      <c r="N544" s="211"/>
      <c r="O544" s="211"/>
      <c r="P544" s="212">
        <f>SUM(P545:P591)</f>
        <v>0</v>
      </c>
      <c r="Q544" s="211"/>
      <c r="R544" s="212">
        <f>SUM(R545:R591)</f>
        <v>0.11957000000000002</v>
      </c>
      <c r="S544" s="211"/>
      <c r="T544" s="213">
        <f>SUM(T545:T591)</f>
        <v>0.038790000000000005</v>
      </c>
      <c r="U544" s="12"/>
      <c r="V544" s="12"/>
      <c r="W544" s="12"/>
      <c r="X544" s="12"/>
      <c r="Y544" s="12"/>
      <c r="Z544" s="12"/>
      <c r="AA544" s="12"/>
      <c r="AB544" s="12"/>
      <c r="AC544" s="12"/>
      <c r="AD544" s="12"/>
      <c r="AE544" s="12"/>
      <c r="AR544" s="214" t="s">
        <v>87</v>
      </c>
      <c r="AT544" s="215" t="s">
        <v>76</v>
      </c>
      <c r="AU544" s="215" t="s">
        <v>85</v>
      </c>
      <c r="AY544" s="214" t="s">
        <v>167</v>
      </c>
      <c r="BK544" s="216">
        <f>SUM(BK545:BK591)</f>
        <v>0</v>
      </c>
    </row>
    <row r="545" s="2" customFormat="1" ht="16.5" customHeight="1">
      <c r="A545" s="39"/>
      <c r="B545" s="40"/>
      <c r="C545" s="219" t="s">
        <v>617</v>
      </c>
      <c r="D545" s="219" t="s">
        <v>170</v>
      </c>
      <c r="E545" s="220" t="s">
        <v>618</v>
      </c>
      <c r="F545" s="221" t="s">
        <v>619</v>
      </c>
      <c r="G545" s="222" t="s">
        <v>561</v>
      </c>
      <c r="H545" s="223">
        <v>1</v>
      </c>
      <c r="I545" s="224"/>
      <c r="J545" s="225">
        <f>ROUND(I545*H545,2)</f>
        <v>0</v>
      </c>
      <c r="K545" s="221" t="s">
        <v>174</v>
      </c>
      <c r="L545" s="45"/>
      <c r="M545" s="226" t="s">
        <v>40</v>
      </c>
      <c r="N545" s="227" t="s">
        <v>48</v>
      </c>
      <c r="O545" s="85"/>
      <c r="P545" s="228">
        <f>O545*H545</f>
        <v>0</v>
      </c>
      <c r="Q545" s="228">
        <v>0</v>
      </c>
      <c r="R545" s="228">
        <f>Q545*H545</f>
        <v>0</v>
      </c>
      <c r="S545" s="228">
        <v>0.01933</v>
      </c>
      <c r="T545" s="229">
        <f>S545*H545</f>
        <v>0.01933</v>
      </c>
      <c r="U545" s="39"/>
      <c r="V545" s="39"/>
      <c r="W545" s="39"/>
      <c r="X545" s="39"/>
      <c r="Y545" s="39"/>
      <c r="Z545" s="39"/>
      <c r="AA545" s="39"/>
      <c r="AB545" s="39"/>
      <c r="AC545" s="39"/>
      <c r="AD545" s="39"/>
      <c r="AE545" s="39"/>
      <c r="AR545" s="230" t="s">
        <v>301</v>
      </c>
      <c r="AT545" s="230" t="s">
        <v>170</v>
      </c>
      <c r="AU545" s="230" t="s">
        <v>87</v>
      </c>
      <c r="AY545" s="18" t="s">
        <v>167</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301</v>
      </c>
      <c r="BM545" s="230" t="s">
        <v>620</v>
      </c>
    </row>
    <row r="546" s="2" customFormat="1">
      <c r="A546" s="39"/>
      <c r="B546" s="40"/>
      <c r="C546" s="41"/>
      <c r="D546" s="232" t="s">
        <v>177</v>
      </c>
      <c r="E546" s="41"/>
      <c r="F546" s="233" t="s">
        <v>621</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177</v>
      </c>
      <c r="AU546" s="18" t="s">
        <v>87</v>
      </c>
    </row>
    <row r="547" s="2" customFormat="1" ht="24" customHeight="1">
      <c r="A547" s="39"/>
      <c r="B547" s="40"/>
      <c r="C547" s="219" t="s">
        <v>622</v>
      </c>
      <c r="D547" s="219" t="s">
        <v>170</v>
      </c>
      <c r="E547" s="220" t="s">
        <v>623</v>
      </c>
      <c r="F547" s="221" t="s">
        <v>624</v>
      </c>
      <c r="G547" s="222" t="s">
        <v>561</v>
      </c>
      <c r="H547" s="223">
        <v>1</v>
      </c>
      <c r="I547" s="224"/>
      <c r="J547" s="225">
        <f>ROUND(I547*H547,2)</f>
        <v>0</v>
      </c>
      <c r="K547" s="221" t="s">
        <v>174</v>
      </c>
      <c r="L547" s="45"/>
      <c r="M547" s="226" t="s">
        <v>40</v>
      </c>
      <c r="N547" s="227" t="s">
        <v>48</v>
      </c>
      <c r="O547" s="85"/>
      <c r="P547" s="228">
        <f>O547*H547</f>
        <v>0</v>
      </c>
      <c r="Q547" s="228">
        <v>0.023199999999999998</v>
      </c>
      <c r="R547" s="228">
        <f>Q547*H547</f>
        <v>0.023199999999999998</v>
      </c>
      <c r="S547" s="228">
        <v>0</v>
      </c>
      <c r="T547" s="229">
        <f>S547*H547</f>
        <v>0</v>
      </c>
      <c r="U547" s="39"/>
      <c r="V547" s="39"/>
      <c r="W547" s="39"/>
      <c r="X547" s="39"/>
      <c r="Y547" s="39"/>
      <c r="Z547" s="39"/>
      <c r="AA547" s="39"/>
      <c r="AB547" s="39"/>
      <c r="AC547" s="39"/>
      <c r="AD547" s="39"/>
      <c r="AE547" s="39"/>
      <c r="AR547" s="230" t="s">
        <v>301</v>
      </c>
      <c r="AT547" s="230" t="s">
        <v>170</v>
      </c>
      <c r="AU547" s="230" t="s">
        <v>87</v>
      </c>
      <c r="AY547" s="18" t="s">
        <v>167</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301</v>
      </c>
      <c r="BM547" s="230" t="s">
        <v>625</v>
      </c>
    </row>
    <row r="548" s="2" customFormat="1">
      <c r="A548" s="39"/>
      <c r="B548" s="40"/>
      <c r="C548" s="41"/>
      <c r="D548" s="232" t="s">
        <v>177</v>
      </c>
      <c r="E548" s="41"/>
      <c r="F548" s="233" t="s">
        <v>626</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177</v>
      </c>
      <c r="AU548" s="18" t="s">
        <v>87</v>
      </c>
    </row>
    <row r="549" s="2" customFormat="1">
      <c r="A549" s="39"/>
      <c r="B549" s="40"/>
      <c r="C549" s="41"/>
      <c r="D549" s="232" t="s">
        <v>179</v>
      </c>
      <c r="E549" s="41"/>
      <c r="F549" s="236" t="s">
        <v>627</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179</v>
      </c>
      <c r="AU549" s="18" t="s">
        <v>87</v>
      </c>
    </row>
    <row r="550" s="2" customFormat="1" ht="16.5" customHeight="1">
      <c r="A550" s="39"/>
      <c r="B550" s="40"/>
      <c r="C550" s="219" t="s">
        <v>628</v>
      </c>
      <c r="D550" s="219" t="s">
        <v>170</v>
      </c>
      <c r="E550" s="220" t="s">
        <v>629</v>
      </c>
      <c r="F550" s="221" t="s">
        <v>630</v>
      </c>
      <c r="G550" s="222" t="s">
        <v>561</v>
      </c>
      <c r="H550" s="223">
        <v>1</v>
      </c>
      <c r="I550" s="224"/>
      <c r="J550" s="225">
        <f>ROUND(I550*H550,2)</f>
        <v>0</v>
      </c>
      <c r="K550" s="221" t="s">
        <v>174</v>
      </c>
      <c r="L550" s="45"/>
      <c r="M550" s="226" t="s">
        <v>40</v>
      </c>
      <c r="N550" s="227" t="s">
        <v>48</v>
      </c>
      <c r="O550" s="85"/>
      <c r="P550" s="228">
        <f>O550*H550</f>
        <v>0</v>
      </c>
      <c r="Q550" s="228">
        <v>0</v>
      </c>
      <c r="R550" s="228">
        <f>Q550*H550</f>
        <v>0</v>
      </c>
      <c r="S550" s="228">
        <v>0.019460000000000002</v>
      </c>
      <c r="T550" s="229">
        <f>S550*H550</f>
        <v>0.019460000000000002</v>
      </c>
      <c r="U550" s="39"/>
      <c r="V550" s="39"/>
      <c r="W550" s="39"/>
      <c r="X550" s="39"/>
      <c r="Y550" s="39"/>
      <c r="Z550" s="39"/>
      <c r="AA550" s="39"/>
      <c r="AB550" s="39"/>
      <c r="AC550" s="39"/>
      <c r="AD550" s="39"/>
      <c r="AE550" s="39"/>
      <c r="AR550" s="230" t="s">
        <v>301</v>
      </c>
      <c r="AT550" s="230" t="s">
        <v>170</v>
      </c>
      <c r="AU550" s="230" t="s">
        <v>87</v>
      </c>
      <c r="AY550" s="18" t="s">
        <v>167</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301</v>
      </c>
      <c r="BM550" s="230" t="s">
        <v>631</v>
      </c>
    </row>
    <row r="551" s="2" customFormat="1">
      <c r="A551" s="39"/>
      <c r="B551" s="40"/>
      <c r="C551" s="41"/>
      <c r="D551" s="232" t="s">
        <v>177</v>
      </c>
      <c r="E551" s="41"/>
      <c r="F551" s="233" t="s">
        <v>632</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177</v>
      </c>
      <c r="AU551" s="18" t="s">
        <v>87</v>
      </c>
    </row>
    <row r="552" s="2" customFormat="1" ht="24" customHeight="1">
      <c r="A552" s="39"/>
      <c r="B552" s="40"/>
      <c r="C552" s="219" t="s">
        <v>633</v>
      </c>
      <c r="D552" s="219" t="s">
        <v>170</v>
      </c>
      <c r="E552" s="220" t="s">
        <v>634</v>
      </c>
      <c r="F552" s="221" t="s">
        <v>635</v>
      </c>
      <c r="G552" s="222" t="s">
        <v>561</v>
      </c>
      <c r="H552" s="223">
        <v>1</v>
      </c>
      <c r="I552" s="224"/>
      <c r="J552" s="225">
        <f>ROUND(I552*H552,2)</f>
        <v>0</v>
      </c>
      <c r="K552" s="221" t="s">
        <v>174</v>
      </c>
      <c r="L552" s="45"/>
      <c r="M552" s="226" t="s">
        <v>40</v>
      </c>
      <c r="N552" s="227" t="s">
        <v>48</v>
      </c>
      <c r="O552" s="85"/>
      <c r="P552" s="228">
        <f>O552*H552</f>
        <v>0</v>
      </c>
      <c r="Q552" s="228">
        <v>0.02775</v>
      </c>
      <c r="R552" s="228">
        <f>Q552*H552</f>
        <v>0.02775</v>
      </c>
      <c r="S552" s="228">
        <v>0</v>
      </c>
      <c r="T552" s="229">
        <f>S552*H552</f>
        <v>0</v>
      </c>
      <c r="U552" s="39"/>
      <c r="V552" s="39"/>
      <c r="W552" s="39"/>
      <c r="X552" s="39"/>
      <c r="Y552" s="39"/>
      <c r="Z552" s="39"/>
      <c r="AA552" s="39"/>
      <c r="AB552" s="39"/>
      <c r="AC552" s="39"/>
      <c r="AD552" s="39"/>
      <c r="AE552" s="39"/>
      <c r="AR552" s="230" t="s">
        <v>301</v>
      </c>
      <c r="AT552" s="230" t="s">
        <v>170</v>
      </c>
      <c r="AU552" s="230" t="s">
        <v>87</v>
      </c>
      <c r="AY552" s="18" t="s">
        <v>167</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301</v>
      </c>
      <c r="BM552" s="230" t="s">
        <v>636</v>
      </c>
    </row>
    <row r="553" s="2" customFormat="1">
      <c r="A553" s="39"/>
      <c r="B553" s="40"/>
      <c r="C553" s="41"/>
      <c r="D553" s="232" t="s">
        <v>177</v>
      </c>
      <c r="E553" s="41"/>
      <c r="F553" s="233" t="s">
        <v>637</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177</v>
      </c>
      <c r="AU553" s="18" t="s">
        <v>87</v>
      </c>
    </row>
    <row r="554" s="2" customFormat="1">
      <c r="A554" s="39"/>
      <c r="B554" s="40"/>
      <c r="C554" s="41"/>
      <c r="D554" s="232" t="s">
        <v>179</v>
      </c>
      <c r="E554" s="41"/>
      <c r="F554" s="236" t="s">
        <v>638</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179</v>
      </c>
      <c r="AU554" s="18" t="s">
        <v>87</v>
      </c>
    </row>
    <row r="555" s="2" customFormat="1" ht="16.5" customHeight="1">
      <c r="A555" s="39"/>
      <c r="B555" s="40"/>
      <c r="C555" s="219" t="s">
        <v>639</v>
      </c>
      <c r="D555" s="219" t="s">
        <v>170</v>
      </c>
      <c r="E555" s="220" t="s">
        <v>640</v>
      </c>
      <c r="F555" s="221" t="s">
        <v>641</v>
      </c>
      <c r="G555" s="222" t="s">
        <v>561</v>
      </c>
      <c r="H555" s="223">
        <v>1</v>
      </c>
      <c r="I555" s="224"/>
      <c r="J555" s="225">
        <f>ROUND(I555*H555,2)</f>
        <v>0</v>
      </c>
      <c r="K555" s="221" t="s">
        <v>174</v>
      </c>
      <c r="L555" s="45"/>
      <c r="M555" s="226" t="s">
        <v>40</v>
      </c>
      <c r="N555" s="227" t="s">
        <v>48</v>
      </c>
      <c r="O555" s="85"/>
      <c r="P555" s="228">
        <f>O555*H555</f>
        <v>0</v>
      </c>
      <c r="Q555" s="228">
        <v>0.01452</v>
      </c>
      <c r="R555" s="228">
        <f>Q555*H555</f>
        <v>0.01452</v>
      </c>
      <c r="S555" s="228">
        <v>0</v>
      </c>
      <c r="T555" s="229">
        <f>S555*H555</f>
        <v>0</v>
      </c>
      <c r="U555" s="39"/>
      <c r="V555" s="39"/>
      <c r="W555" s="39"/>
      <c r="X555" s="39"/>
      <c r="Y555" s="39"/>
      <c r="Z555" s="39"/>
      <c r="AA555" s="39"/>
      <c r="AB555" s="39"/>
      <c r="AC555" s="39"/>
      <c r="AD555" s="39"/>
      <c r="AE555" s="39"/>
      <c r="AR555" s="230" t="s">
        <v>301</v>
      </c>
      <c r="AT555" s="230" t="s">
        <v>170</v>
      </c>
      <c r="AU555" s="230" t="s">
        <v>87</v>
      </c>
      <c r="AY555" s="18" t="s">
        <v>167</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301</v>
      </c>
      <c r="BM555" s="230" t="s">
        <v>642</v>
      </c>
    </row>
    <row r="556" s="2" customFormat="1">
      <c r="A556" s="39"/>
      <c r="B556" s="40"/>
      <c r="C556" s="41"/>
      <c r="D556" s="232" t="s">
        <v>177</v>
      </c>
      <c r="E556" s="41"/>
      <c r="F556" s="233" t="s">
        <v>643</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177</v>
      </c>
      <c r="AU556" s="18" t="s">
        <v>87</v>
      </c>
    </row>
    <row r="557" s="2" customFormat="1">
      <c r="A557" s="39"/>
      <c r="B557" s="40"/>
      <c r="C557" s="41"/>
      <c r="D557" s="232" t="s">
        <v>179</v>
      </c>
      <c r="E557" s="41"/>
      <c r="F557" s="236" t="s">
        <v>644</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179</v>
      </c>
      <c r="AU557" s="18" t="s">
        <v>87</v>
      </c>
    </row>
    <row r="558" s="2" customFormat="1" ht="24" customHeight="1">
      <c r="A558" s="39"/>
      <c r="B558" s="40"/>
      <c r="C558" s="219" t="s">
        <v>645</v>
      </c>
      <c r="D558" s="219" t="s">
        <v>170</v>
      </c>
      <c r="E558" s="220" t="s">
        <v>646</v>
      </c>
      <c r="F558" s="221" t="s">
        <v>647</v>
      </c>
      <c r="G558" s="222" t="s">
        <v>561</v>
      </c>
      <c r="H558" s="223">
        <v>1</v>
      </c>
      <c r="I558" s="224"/>
      <c r="J558" s="225">
        <f>ROUND(I558*H558,2)</f>
        <v>0</v>
      </c>
      <c r="K558" s="221" t="s">
        <v>174</v>
      </c>
      <c r="L558" s="45"/>
      <c r="M558" s="226" t="s">
        <v>40</v>
      </c>
      <c r="N558" s="227" t="s">
        <v>48</v>
      </c>
      <c r="O558" s="85"/>
      <c r="P558" s="228">
        <f>O558*H558</f>
        <v>0</v>
      </c>
      <c r="Q558" s="228">
        <v>0.034209999999999997</v>
      </c>
      <c r="R558" s="228">
        <f>Q558*H558</f>
        <v>0.034209999999999997</v>
      </c>
      <c r="S558" s="228">
        <v>0</v>
      </c>
      <c r="T558" s="229">
        <f>S558*H558</f>
        <v>0</v>
      </c>
      <c r="U558" s="39"/>
      <c r="V558" s="39"/>
      <c r="W558" s="39"/>
      <c r="X558" s="39"/>
      <c r="Y558" s="39"/>
      <c r="Z558" s="39"/>
      <c r="AA558" s="39"/>
      <c r="AB558" s="39"/>
      <c r="AC558" s="39"/>
      <c r="AD558" s="39"/>
      <c r="AE558" s="39"/>
      <c r="AR558" s="230" t="s">
        <v>301</v>
      </c>
      <c r="AT558" s="230" t="s">
        <v>170</v>
      </c>
      <c r="AU558" s="230" t="s">
        <v>87</v>
      </c>
      <c r="AY558" s="18" t="s">
        <v>167</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301</v>
      </c>
      <c r="BM558" s="230" t="s">
        <v>648</v>
      </c>
    </row>
    <row r="559" s="2" customFormat="1">
      <c r="A559" s="39"/>
      <c r="B559" s="40"/>
      <c r="C559" s="41"/>
      <c r="D559" s="232" t="s">
        <v>177</v>
      </c>
      <c r="E559" s="41"/>
      <c r="F559" s="233" t="s">
        <v>649</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177</v>
      </c>
      <c r="AU559" s="18" t="s">
        <v>87</v>
      </c>
    </row>
    <row r="560" s="2" customFormat="1">
      <c r="A560" s="39"/>
      <c r="B560" s="40"/>
      <c r="C560" s="41"/>
      <c r="D560" s="232" t="s">
        <v>179</v>
      </c>
      <c r="E560" s="41"/>
      <c r="F560" s="236" t="s">
        <v>650</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179</v>
      </c>
      <c r="AU560" s="18" t="s">
        <v>87</v>
      </c>
    </row>
    <row r="561" s="2" customFormat="1" ht="24" customHeight="1">
      <c r="A561" s="39"/>
      <c r="B561" s="40"/>
      <c r="C561" s="219" t="s">
        <v>651</v>
      </c>
      <c r="D561" s="219" t="s">
        <v>170</v>
      </c>
      <c r="E561" s="220" t="s">
        <v>652</v>
      </c>
      <c r="F561" s="221" t="s">
        <v>653</v>
      </c>
      <c r="G561" s="222" t="s">
        <v>561</v>
      </c>
      <c r="H561" s="223">
        <v>1</v>
      </c>
      <c r="I561" s="224"/>
      <c r="J561" s="225">
        <f>ROUND(I561*H561,2)</f>
        <v>0</v>
      </c>
      <c r="K561" s="221" t="s">
        <v>174</v>
      </c>
      <c r="L561" s="45"/>
      <c r="M561" s="226" t="s">
        <v>40</v>
      </c>
      <c r="N561" s="227" t="s">
        <v>48</v>
      </c>
      <c r="O561" s="85"/>
      <c r="P561" s="228">
        <f>O561*H561</f>
        <v>0</v>
      </c>
      <c r="Q561" s="228">
        <v>0.0024199999999999998</v>
      </c>
      <c r="R561" s="228">
        <f>Q561*H561</f>
        <v>0.0024199999999999998</v>
      </c>
      <c r="S561" s="228">
        <v>0</v>
      </c>
      <c r="T561" s="229">
        <f>S561*H561</f>
        <v>0</v>
      </c>
      <c r="U561" s="39"/>
      <c r="V561" s="39"/>
      <c r="W561" s="39"/>
      <c r="X561" s="39"/>
      <c r="Y561" s="39"/>
      <c r="Z561" s="39"/>
      <c r="AA561" s="39"/>
      <c r="AB561" s="39"/>
      <c r="AC561" s="39"/>
      <c r="AD561" s="39"/>
      <c r="AE561" s="39"/>
      <c r="AR561" s="230" t="s">
        <v>301</v>
      </c>
      <c r="AT561" s="230" t="s">
        <v>170</v>
      </c>
      <c r="AU561" s="230" t="s">
        <v>87</v>
      </c>
      <c r="AY561" s="18" t="s">
        <v>167</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301</v>
      </c>
      <c r="BM561" s="230" t="s">
        <v>654</v>
      </c>
    </row>
    <row r="562" s="2" customFormat="1">
      <c r="A562" s="39"/>
      <c r="B562" s="40"/>
      <c r="C562" s="41"/>
      <c r="D562" s="232" t="s">
        <v>177</v>
      </c>
      <c r="E562" s="41"/>
      <c r="F562" s="233" t="s">
        <v>653</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177</v>
      </c>
      <c r="AU562" s="18" t="s">
        <v>87</v>
      </c>
    </row>
    <row r="563" s="2" customFormat="1" ht="24" customHeight="1">
      <c r="A563" s="39"/>
      <c r="B563" s="40"/>
      <c r="C563" s="219" t="s">
        <v>655</v>
      </c>
      <c r="D563" s="219" t="s">
        <v>170</v>
      </c>
      <c r="E563" s="220" t="s">
        <v>656</v>
      </c>
      <c r="F563" s="221" t="s">
        <v>657</v>
      </c>
      <c r="G563" s="222" t="s">
        <v>561</v>
      </c>
      <c r="H563" s="223">
        <v>1</v>
      </c>
      <c r="I563" s="224"/>
      <c r="J563" s="225">
        <f>ROUND(I563*H563,2)</f>
        <v>0</v>
      </c>
      <c r="K563" s="221" t="s">
        <v>174</v>
      </c>
      <c r="L563" s="45"/>
      <c r="M563" s="226" t="s">
        <v>40</v>
      </c>
      <c r="N563" s="227" t="s">
        <v>48</v>
      </c>
      <c r="O563" s="85"/>
      <c r="P563" s="228">
        <f>O563*H563</f>
        <v>0</v>
      </c>
      <c r="Q563" s="228">
        <v>0.00051999999999999995</v>
      </c>
      <c r="R563" s="228">
        <f>Q563*H563</f>
        <v>0.00051999999999999995</v>
      </c>
      <c r="S563" s="228">
        <v>0</v>
      </c>
      <c r="T563" s="229">
        <f>S563*H563</f>
        <v>0</v>
      </c>
      <c r="U563" s="39"/>
      <c r="V563" s="39"/>
      <c r="W563" s="39"/>
      <c r="X563" s="39"/>
      <c r="Y563" s="39"/>
      <c r="Z563" s="39"/>
      <c r="AA563" s="39"/>
      <c r="AB563" s="39"/>
      <c r="AC563" s="39"/>
      <c r="AD563" s="39"/>
      <c r="AE563" s="39"/>
      <c r="AR563" s="230" t="s">
        <v>301</v>
      </c>
      <c r="AT563" s="230" t="s">
        <v>170</v>
      </c>
      <c r="AU563" s="230" t="s">
        <v>87</v>
      </c>
      <c r="AY563" s="18" t="s">
        <v>167</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301</v>
      </c>
      <c r="BM563" s="230" t="s">
        <v>658</v>
      </c>
    </row>
    <row r="564" s="2" customFormat="1">
      <c r="A564" s="39"/>
      <c r="B564" s="40"/>
      <c r="C564" s="41"/>
      <c r="D564" s="232" t="s">
        <v>177</v>
      </c>
      <c r="E564" s="41"/>
      <c r="F564" s="233" t="s">
        <v>659</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177</v>
      </c>
      <c r="AU564" s="18" t="s">
        <v>87</v>
      </c>
    </row>
    <row r="565" s="2" customFormat="1" ht="24" customHeight="1">
      <c r="A565" s="39"/>
      <c r="B565" s="40"/>
      <c r="C565" s="219" t="s">
        <v>660</v>
      </c>
      <c r="D565" s="219" t="s">
        <v>170</v>
      </c>
      <c r="E565" s="220" t="s">
        <v>661</v>
      </c>
      <c r="F565" s="221" t="s">
        <v>662</v>
      </c>
      <c r="G565" s="222" t="s">
        <v>561</v>
      </c>
      <c r="H565" s="223">
        <v>1</v>
      </c>
      <c r="I565" s="224"/>
      <c r="J565" s="225">
        <f>ROUND(I565*H565,2)</f>
        <v>0</v>
      </c>
      <c r="K565" s="221" t="s">
        <v>174</v>
      </c>
      <c r="L565" s="45"/>
      <c r="M565" s="226" t="s">
        <v>40</v>
      </c>
      <c r="N565" s="227" t="s">
        <v>48</v>
      </c>
      <c r="O565" s="85"/>
      <c r="P565" s="228">
        <f>O565*H565</f>
        <v>0</v>
      </c>
      <c r="Q565" s="228">
        <v>0.0011000000000000001</v>
      </c>
      <c r="R565" s="228">
        <f>Q565*H565</f>
        <v>0.0011000000000000001</v>
      </c>
      <c r="S565" s="228">
        <v>0</v>
      </c>
      <c r="T565" s="229">
        <f>S565*H565</f>
        <v>0</v>
      </c>
      <c r="U565" s="39"/>
      <c r="V565" s="39"/>
      <c r="W565" s="39"/>
      <c r="X565" s="39"/>
      <c r="Y565" s="39"/>
      <c r="Z565" s="39"/>
      <c r="AA565" s="39"/>
      <c r="AB565" s="39"/>
      <c r="AC565" s="39"/>
      <c r="AD565" s="39"/>
      <c r="AE565" s="39"/>
      <c r="AR565" s="230" t="s">
        <v>301</v>
      </c>
      <c r="AT565" s="230" t="s">
        <v>170</v>
      </c>
      <c r="AU565" s="230" t="s">
        <v>87</v>
      </c>
      <c r="AY565" s="18" t="s">
        <v>167</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301</v>
      </c>
      <c r="BM565" s="230" t="s">
        <v>663</v>
      </c>
    </row>
    <row r="566" s="2" customFormat="1">
      <c r="A566" s="39"/>
      <c r="B566" s="40"/>
      <c r="C566" s="41"/>
      <c r="D566" s="232" t="s">
        <v>177</v>
      </c>
      <c r="E566" s="41"/>
      <c r="F566" s="233" t="s">
        <v>662</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177</v>
      </c>
      <c r="AU566" s="18" t="s">
        <v>87</v>
      </c>
    </row>
    <row r="567" s="2" customFormat="1" ht="16.5" customHeight="1">
      <c r="A567" s="39"/>
      <c r="B567" s="40"/>
      <c r="C567" s="219" t="s">
        <v>664</v>
      </c>
      <c r="D567" s="219" t="s">
        <v>170</v>
      </c>
      <c r="E567" s="220" t="s">
        <v>665</v>
      </c>
      <c r="F567" s="221" t="s">
        <v>666</v>
      </c>
      <c r="G567" s="222" t="s">
        <v>561</v>
      </c>
      <c r="H567" s="223">
        <v>2</v>
      </c>
      <c r="I567" s="224"/>
      <c r="J567" s="225">
        <f>ROUND(I567*H567,2)</f>
        <v>0</v>
      </c>
      <c r="K567" s="221" t="s">
        <v>174</v>
      </c>
      <c r="L567" s="45"/>
      <c r="M567" s="226" t="s">
        <v>40</v>
      </c>
      <c r="N567" s="227" t="s">
        <v>48</v>
      </c>
      <c r="O567" s="85"/>
      <c r="P567" s="228">
        <f>O567*H567</f>
        <v>0</v>
      </c>
      <c r="Q567" s="228">
        <v>0.00189</v>
      </c>
      <c r="R567" s="228">
        <f>Q567*H567</f>
        <v>0.0037799999999999999</v>
      </c>
      <c r="S567" s="228">
        <v>0</v>
      </c>
      <c r="T567" s="229">
        <f>S567*H567</f>
        <v>0</v>
      </c>
      <c r="U567" s="39"/>
      <c r="V567" s="39"/>
      <c r="W567" s="39"/>
      <c r="X567" s="39"/>
      <c r="Y567" s="39"/>
      <c r="Z567" s="39"/>
      <c r="AA567" s="39"/>
      <c r="AB567" s="39"/>
      <c r="AC567" s="39"/>
      <c r="AD567" s="39"/>
      <c r="AE567" s="39"/>
      <c r="AR567" s="230" t="s">
        <v>301</v>
      </c>
      <c r="AT567" s="230" t="s">
        <v>170</v>
      </c>
      <c r="AU567" s="230" t="s">
        <v>87</v>
      </c>
      <c r="AY567" s="18" t="s">
        <v>167</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301</v>
      </c>
      <c r="BM567" s="230" t="s">
        <v>667</v>
      </c>
    </row>
    <row r="568" s="2" customFormat="1">
      <c r="A568" s="39"/>
      <c r="B568" s="40"/>
      <c r="C568" s="41"/>
      <c r="D568" s="232" t="s">
        <v>177</v>
      </c>
      <c r="E568" s="41"/>
      <c r="F568" s="233" t="s">
        <v>668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177</v>
      </c>
      <c r="AU568" s="18" t="s">
        <v>87</v>
      </c>
    </row>
    <row r="569" s="14" customFormat="1">
      <c r="A569" s="14"/>
      <c r="B569" s="247"/>
      <c r="C569" s="248"/>
      <c r="D569" s="232" t="s">
        <v>181</v>
      </c>
      <c r="E569" s="249" t="s">
        <v>40</v>
      </c>
      <c r="F569" s="250" t="s">
        <v>87</v>
      </c>
      <c r="G569" s="248"/>
      <c r="H569" s="251">
        <v>2</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181</v>
      </c>
      <c r="AU569" s="257" t="s">
        <v>87</v>
      </c>
      <c r="AV569" s="14" t="s">
        <v>87</v>
      </c>
      <c r="AW569" s="14" t="s">
        <v>38</v>
      </c>
      <c r="AX569" s="14" t="s">
        <v>77</v>
      </c>
      <c r="AY569" s="257" t="s">
        <v>167</v>
      </c>
    </row>
    <row r="570" s="15" customFormat="1">
      <c r="A570" s="15"/>
      <c r="B570" s="258"/>
      <c r="C570" s="259"/>
      <c r="D570" s="232" t="s">
        <v>181</v>
      </c>
      <c r="E570" s="260" t="s">
        <v>40</v>
      </c>
      <c r="F570" s="261" t="s">
        <v>184</v>
      </c>
      <c r="G570" s="259"/>
      <c r="H570" s="262">
        <v>2</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181</v>
      </c>
      <c r="AU570" s="268" t="s">
        <v>87</v>
      </c>
      <c r="AV570" s="15" t="s">
        <v>175</v>
      </c>
      <c r="AW570" s="15" t="s">
        <v>38</v>
      </c>
      <c r="AX570" s="15" t="s">
        <v>85</v>
      </c>
      <c r="AY570" s="268" t="s">
        <v>167</v>
      </c>
    </row>
    <row r="571" s="2" customFormat="1" ht="24" customHeight="1">
      <c r="A571" s="39"/>
      <c r="B571" s="40"/>
      <c r="C571" s="219" t="s">
        <v>669</v>
      </c>
      <c r="D571" s="219" t="s">
        <v>170</v>
      </c>
      <c r="E571" s="220" t="s">
        <v>670</v>
      </c>
      <c r="F571" s="221" t="s">
        <v>671</v>
      </c>
      <c r="G571" s="222" t="s">
        <v>561</v>
      </c>
      <c r="H571" s="223">
        <v>1</v>
      </c>
      <c r="I571" s="224"/>
      <c r="J571" s="225">
        <f>ROUND(I571*H571,2)</f>
        <v>0</v>
      </c>
      <c r="K571" s="221" t="s">
        <v>174</v>
      </c>
      <c r="L571" s="45"/>
      <c r="M571" s="226" t="s">
        <v>40</v>
      </c>
      <c r="N571" s="227" t="s">
        <v>48</v>
      </c>
      <c r="O571" s="85"/>
      <c r="P571" s="228">
        <f>O571*H571</f>
        <v>0</v>
      </c>
      <c r="Q571" s="228">
        <v>0.0019599999999999999</v>
      </c>
      <c r="R571" s="228">
        <f>Q571*H571</f>
        <v>0.0019599999999999999</v>
      </c>
      <c r="S571" s="228">
        <v>0</v>
      </c>
      <c r="T571" s="229">
        <f>S571*H571</f>
        <v>0</v>
      </c>
      <c r="U571" s="39"/>
      <c r="V571" s="39"/>
      <c r="W571" s="39"/>
      <c r="X571" s="39"/>
      <c r="Y571" s="39"/>
      <c r="Z571" s="39"/>
      <c r="AA571" s="39"/>
      <c r="AB571" s="39"/>
      <c r="AC571" s="39"/>
      <c r="AD571" s="39"/>
      <c r="AE571" s="39"/>
      <c r="AR571" s="230" t="s">
        <v>301</v>
      </c>
      <c r="AT571" s="230" t="s">
        <v>170</v>
      </c>
      <c r="AU571" s="230" t="s">
        <v>87</v>
      </c>
      <c r="AY571" s="18" t="s">
        <v>167</v>
      </c>
      <c r="BE571" s="231">
        <f>IF(N571="základní",J571,0)</f>
        <v>0</v>
      </c>
      <c r="BF571" s="231">
        <f>IF(N571="snížená",J571,0)</f>
        <v>0</v>
      </c>
      <c r="BG571" s="231">
        <f>IF(N571="zákl. přenesená",J571,0)</f>
        <v>0</v>
      </c>
      <c r="BH571" s="231">
        <f>IF(N571="sníž. přenesená",J571,0)</f>
        <v>0</v>
      </c>
      <c r="BI571" s="231">
        <f>IF(N571="nulová",J571,0)</f>
        <v>0</v>
      </c>
      <c r="BJ571" s="18" t="s">
        <v>85</v>
      </c>
      <c r="BK571" s="231">
        <f>ROUND(I571*H571,2)</f>
        <v>0</v>
      </c>
      <c r="BL571" s="18" t="s">
        <v>301</v>
      </c>
      <c r="BM571" s="230" t="s">
        <v>672</v>
      </c>
    </row>
    <row r="572" s="2" customFormat="1">
      <c r="A572" s="39"/>
      <c r="B572" s="40"/>
      <c r="C572" s="41"/>
      <c r="D572" s="232" t="s">
        <v>177</v>
      </c>
      <c r="E572" s="41"/>
      <c r="F572" s="233" t="s">
        <v>673</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177</v>
      </c>
      <c r="AU572" s="18" t="s">
        <v>87</v>
      </c>
    </row>
    <row r="573" s="2" customFormat="1">
      <c r="A573" s="39"/>
      <c r="B573" s="40"/>
      <c r="C573" s="41"/>
      <c r="D573" s="232" t="s">
        <v>179</v>
      </c>
      <c r="E573" s="41"/>
      <c r="F573" s="236" t="s">
        <v>674</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179</v>
      </c>
      <c r="AU573" s="18" t="s">
        <v>87</v>
      </c>
    </row>
    <row r="574" s="2" customFormat="1" ht="16.5" customHeight="1">
      <c r="A574" s="39"/>
      <c r="B574" s="40"/>
      <c r="C574" s="219" t="s">
        <v>675</v>
      </c>
      <c r="D574" s="219" t="s">
        <v>170</v>
      </c>
      <c r="E574" s="220" t="s">
        <v>676</v>
      </c>
      <c r="F574" s="221" t="s">
        <v>677</v>
      </c>
      <c r="G574" s="222" t="s">
        <v>561</v>
      </c>
      <c r="H574" s="223">
        <v>1</v>
      </c>
      <c r="I574" s="224"/>
      <c r="J574" s="225">
        <f>ROUND(I574*H574,2)</f>
        <v>0</v>
      </c>
      <c r="K574" s="221" t="s">
        <v>174</v>
      </c>
      <c r="L574" s="45"/>
      <c r="M574" s="226" t="s">
        <v>40</v>
      </c>
      <c r="N574" s="227" t="s">
        <v>48</v>
      </c>
      <c r="O574" s="85"/>
      <c r="P574" s="228">
        <f>O574*H574</f>
        <v>0</v>
      </c>
      <c r="Q574" s="228">
        <v>0.0018400000000000001</v>
      </c>
      <c r="R574" s="228">
        <f>Q574*H574</f>
        <v>0.0018400000000000001</v>
      </c>
      <c r="S574" s="228">
        <v>0</v>
      </c>
      <c r="T574" s="229">
        <f>S574*H574</f>
        <v>0</v>
      </c>
      <c r="U574" s="39"/>
      <c r="V574" s="39"/>
      <c r="W574" s="39"/>
      <c r="X574" s="39"/>
      <c r="Y574" s="39"/>
      <c r="Z574" s="39"/>
      <c r="AA574" s="39"/>
      <c r="AB574" s="39"/>
      <c r="AC574" s="39"/>
      <c r="AD574" s="39"/>
      <c r="AE574" s="39"/>
      <c r="AR574" s="230" t="s">
        <v>301</v>
      </c>
      <c r="AT574" s="230" t="s">
        <v>170</v>
      </c>
      <c r="AU574" s="230" t="s">
        <v>87</v>
      </c>
      <c r="AY574" s="18" t="s">
        <v>167</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301</v>
      </c>
      <c r="BM574" s="230" t="s">
        <v>678</v>
      </c>
    </row>
    <row r="575" s="2" customFormat="1">
      <c r="A575" s="39"/>
      <c r="B575" s="40"/>
      <c r="C575" s="41"/>
      <c r="D575" s="232" t="s">
        <v>177</v>
      </c>
      <c r="E575" s="41"/>
      <c r="F575" s="233" t="s">
        <v>679</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177</v>
      </c>
      <c r="AU575" s="18" t="s">
        <v>87</v>
      </c>
    </row>
    <row r="576" s="2" customFormat="1">
      <c r="A576" s="39"/>
      <c r="B576" s="40"/>
      <c r="C576" s="41"/>
      <c r="D576" s="232" t="s">
        <v>179</v>
      </c>
      <c r="E576" s="41"/>
      <c r="F576" s="236" t="s">
        <v>680</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179</v>
      </c>
      <c r="AU576" s="18" t="s">
        <v>87</v>
      </c>
    </row>
    <row r="577" s="2" customFormat="1" ht="24" customHeight="1">
      <c r="A577" s="39"/>
      <c r="B577" s="40"/>
      <c r="C577" s="219" t="s">
        <v>681</v>
      </c>
      <c r="D577" s="219" t="s">
        <v>170</v>
      </c>
      <c r="E577" s="220" t="s">
        <v>682</v>
      </c>
      <c r="F577" s="221" t="s">
        <v>683</v>
      </c>
      <c r="G577" s="222" t="s">
        <v>561</v>
      </c>
      <c r="H577" s="223">
        <v>1</v>
      </c>
      <c r="I577" s="224"/>
      <c r="J577" s="225">
        <f>ROUND(I577*H577,2)</f>
        <v>0</v>
      </c>
      <c r="K577" s="221" t="s">
        <v>174</v>
      </c>
      <c r="L577" s="45"/>
      <c r="M577" s="226" t="s">
        <v>40</v>
      </c>
      <c r="N577" s="227" t="s">
        <v>48</v>
      </c>
      <c r="O577" s="85"/>
      <c r="P577" s="228">
        <f>O577*H577</f>
        <v>0</v>
      </c>
      <c r="Q577" s="228">
        <v>0.0019599999999999999</v>
      </c>
      <c r="R577" s="228">
        <f>Q577*H577</f>
        <v>0.0019599999999999999</v>
      </c>
      <c r="S577" s="228">
        <v>0</v>
      </c>
      <c r="T577" s="229">
        <f>S577*H577</f>
        <v>0</v>
      </c>
      <c r="U577" s="39"/>
      <c r="V577" s="39"/>
      <c r="W577" s="39"/>
      <c r="X577" s="39"/>
      <c r="Y577" s="39"/>
      <c r="Z577" s="39"/>
      <c r="AA577" s="39"/>
      <c r="AB577" s="39"/>
      <c r="AC577" s="39"/>
      <c r="AD577" s="39"/>
      <c r="AE577" s="39"/>
      <c r="AR577" s="230" t="s">
        <v>301</v>
      </c>
      <c r="AT577" s="230" t="s">
        <v>170</v>
      </c>
      <c r="AU577" s="230" t="s">
        <v>87</v>
      </c>
      <c r="AY577" s="18" t="s">
        <v>167</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301</v>
      </c>
      <c r="BM577" s="230" t="s">
        <v>684</v>
      </c>
    </row>
    <row r="578" s="2" customFormat="1">
      <c r="A578" s="39"/>
      <c r="B578" s="40"/>
      <c r="C578" s="41"/>
      <c r="D578" s="232" t="s">
        <v>177</v>
      </c>
      <c r="E578" s="41"/>
      <c r="F578" s="233" t="s">
        <v>685</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177</v>
      </c>
      <c r="AU578" s="18" t="s">
        <v>87</v>
      </c>
    </row>
    <row r="579" s="2" customFormat="1" ht="16.5" customHeight="1">
      <c r="A579" s="39"/>
      <c r="B579" s="40"/>
      <c r="C579" s="219" t="s">
        <v>686</v>
      </c>
      <c r="D579" s="219" t="s">
        <v>170</v>
      </c>
      <c r="E579" s="220" t="s">
        <v>687</v>
      </c>
      <c r="F579" s="221" t="s">
        <v>688</v>
      </c>
      <c r="G579" s="222" t="s">
        <v>291</v>
      </c>
      <c r="H579" s="223">
        <v>1</v>
      </c>
      <c r="I579" s="224"/>
      <c r="J579" s="225">
        <f>ROUND(I579*H579,2)</f>
        <v>0</v>
      </c>
      <c r="K579" s="221" t="s">
        <v>174</v>
      </c>
      <c r="L579" s="45"/>
      <c r="M579" s="226" t="s">
        <v>40</v>
      </c>
      <c r="N579" s="227" t="s">
        <v>48</v>
      </c>
      <c r="O579" s="85"/>
      <c r="P579" s="228">
        <f>O579*H579</f>
        <v>0</v>
      </c>
      <c r="Q579" s="228">
        <v>0.00031</v>
      </c>
      <c r="R579" s="228">
        <f>Q579*H579</f>
        <v>0.00031</v>
      </c>
      <c r="S579" s="228">
        <v>0</v>
      </c>
      <c r="T579" s="229">
        <f>S579*H579</f>
        <v>0</v>
      </c>
      <c r="U579" s="39"/>
      <c r="V579" s="39"/>
      <c r="W579" s="39"/>
      <c r="X579" s="39"/>
      <c r="Y579" s="39"/>
      <c r="Z579" s="39"/>
      <c r="AA579" s="39"/>
      <c r="AB579" s="39"/>
      <c r="AC579" s="39"/>
      <c r="AD579" s="39"/>
      <c r="AE579" s="39"/>
      <c r="AR579" s="230" t="s">
        <v>301</v>
      </c>
      <c r="AT579" s="230" t="s">
        <v>170</v>
      </c>
      <c r="AU579" s="230" t="s">
        <v>87</v>
      </c>
      <c r="AY579" s="18" t="s">
        <v>167</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301</v>
      </c>
      <c r="BM579" s="230" t="s">
        <v>689</v>
      </c>
    </row>
    <row r="580" s="2" customFormat="1">
      <c r="A580" s="39"/>
      <c r="B580" s="40"/>
      <c r="C580" s="41"/>
      <c r="D580" s="232" t="s">
        <v>177</v>
      </c>
      <c r="E580" s="41"/>
      <c r="F580" s="233" t="s">
        <v>688</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177</v>
      </c>
      <c r="AU580" s="18" t="s">
        <v>87</v>
      </c>
    </row>
    <row r="581" s="2" customFormat="1" ht="24" customHeight="1">
      <c r="A581" s="39"/>
      <c r="B581" s="40"/>
      <c r="C581" s="269" t="s">
        <v>690</v>
      </c>
      <c r="D581" s="269" t="s">
        <v>297</v>
      </c>
      <c r="E581" s="270" t="s">
        <v>691</v>
      </c>
      <c r="F581" s="271" t="s">
        <v>692</v>
      </c>
      <c r="G581" s="272" t="s">
        <v>291</v>
      </c>
      <c r="H581" s="273">
        <v>1</v>
      </c>
      <c r="I581" s="274"/>
      <c r="J581" s="275">
        <f>ROUND(I581*H581,2)</f>
        <v>0</v>
      </c>
      <c r="K581" s="271" t="s">
        <v>174</v>
      </c>
      <c r="L581" s="276"/>
      <c r="M581" s="277" t="s">
        <v>40</v>
      </c>
      <c r="N581" s="278" t="s">
        <v>48</v>
      </c>
      <c r="O581" s="85"/>
      <c r="P581" s="228">
        <f>O581*H581</f>
        <v>0</v>
      </c>
      <c r="Q581" s="228">
        <v>0.0060000000000000001</v>
      </c>
      <c r="R581" s="228">
        <f>Q581*H581</f>
        <v>0.0060000000000000001</v>
      </c>
      <c r="S581" s="228">
        <v>0</v>
      </c>
      <c r="T581" s="229">
        <f>S581*H581</f>
        <v>0</v>
      </c>
      <c r="U581" s="39"/>
      <c r="V581" s="39"/>
      <c r="W581" s="39"/>
      <c r="X581" s="39"/>
      <c r="Y581" s="39"/>
      <c r="Z581" s="39"/>
      <c r="AA581" s="39"/>
      <c r="AB581" s="39"/>
      <c r="AC581" s="39"/>
      <c r="AD581" s="39"/>
      <c r="AE581" s="39"/>
      <c r="AR581" s="230" t="s">
        <v>407</v>
      </c>
      <c r="AT581" s="230" t="s">
        <v>297</v>
      </c>
      <c r="AU581" s="230" t="s">
        <v>87</v>
      </c>
      <c r="AY581" s="18" t="s">
        <v>167</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301</v>
      </c>
      <c r="BM581" s="230" t="s">
        <v>693</v>
      </c>
    </row>
    <row r="582" s="2" customFormat="1">
      <c r="A582" s="39"/>
      <c r="B582" s="40"/>
      <c r="C582" s="41"/>
      <c r="D582" s="232" t="s">
        <v>177</v>
      </c>
      <c r="E582" s="41"/>
      <c r="F582" s="233" t="s">
        <v>692</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177</v>
      </c>
      <c r="AU582" s="18" t="s">
        <v>87</v>
      </c>
    </row>
    <row r="583" s="2" customFormat="1" ht="24" customHeight="1">
      <c r="A583" s="39"/>
      <c r="B583" s="40"/>
      <c r="C583" s="219" t="s">
        <v>694</v>
      </c>
      <c r="D583" s="219" t="s">
        <v>170</v>
      </c>
      <c r="E583" s="220" t="s">
        <v>695</v>
      </c>
      <c r="F583" s="221" t="s">
        <v>696</v>
      </c>
      <c r="G583" s="222" t="s">
        <v>398</v>
      </c>
      <c r="H583" s="223">
        <v>0.12</v>
      </c>
      <c r="I583" s="224"/>
      <c r="J583" s="225">
        <f>ROUND(I583*H583,2)</f>
        <v>0</v>
      </c>
      <c r="K583" s="221" t="s">
        <v>174</v>
      </c>
      <c r="L583" s="45"/>
      <c r="M583" s="226" t="s">
        <v>40</v>
      </c>
      <c r="N583" s="227" t="s">
        <v>48</v>
      </c>
      <c r="O583" s="85"/>
      <c r="P583" s="228">
        <f>O583*H583</f>
        <v>0</v>
      </c>
      <c r="Q583" s="228">
        <v>0</v>
      </c>
      <c r="R583" s="228">
        <f>Q583*H583</f>
        <v>0</v>
      </c>
      <c r="S583" s="228">
        <v>0</v>
      </c>
      <c r="T583" s="229">
        <f>S583*H583</f>
        <v>0</v>
      </c>
      <c r="U583" s="39"/>
      <c r="V583" s="39"/>
      <c r="W583" s="39"/>
      <c r="X583" s="39"/>
      <c r="Y583" s="39"/>
      <c r="Z583" s="39"/>
      <c r="AA583" s="39"/>
      <c r="AB583" s="39"/>
      <c r="AC583" s="39"/>
      <c r="AD583" s="39"/>
      <c r="AE583" s="39"/>
      <c r="AR583" s="230" t="s">
        <v>301</v>
      </c>
      <c r="AT583" s="230" t="s">
        <v>170</v>
      </c>
      <c r="AU583" s="230" t="s">
        <v>87</v>
      </c>
      <c r="AY583" s="18" t="s">
        <v>167</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301</v>
      </c>
      <c r="BM583" s="230" t="s">
        <v>697</v>
      </c>
    </row>
    <row r="584" s="2" customFormat="1">
      <c r="A584" s="39"/>
      <c r="B584" s="40"/>
      <c r="C584" s="41"/>
      <c r="D584" s="232" t="s">
        <v>177</v>
      </c>
      <c r="E584" s="41"/>
      <c r="F584" s="233" t="s">
        <v>698</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177</v>
      </c>
      <c r="AU584" s="18" t="s">
        <v>87</v>
      </c>
    </row>
    <row r="585" s="2" customFormat="1">
      <c r="A585" s="39"/>
      <c r="B585" s="40"/>
      <c r="C585" s="41"/>
      <c r="D585" s="232" t="s">
        <v>179</v>
      </c>
      <c r="E585" s="41"/>
      <c r="F585" s="236" t="s">
        <v>699</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179</v>
      </c>
      <c r="AU585" s="18" t="s">
        <v>87</v>
      </c>
    </row>
    <row r="586" s="2" customFormat="1" ht="24" customHeight="1">
      <c r="A586" s="39"/>
      <c r="B586" s="40"/>
      <c r="C586" s="219" t="s">
        <v>700</v>
      </c>
      <c r="D586" s="219" t="s">
        <v>170</v>
      </c>
      <c r="E586" s="220" t="s">
        <v>701</v>
      </c>
      <c r="F586" s="221" t="s">
        <v>702</v>
      </c>
      <c r="G586" s="222" t="s">
        <v>398</v>
      </c>
      <c r="H586" s="223">
        <v>0.12</v>
      </c>
      <c r="I586" s="224"/>
      <c r="J586" s="225">
        <f>ROUND(I586*H586,2)</f>
        <v>0</v>
      </c>
      <c r="K586" s="221" t="s">
        <v>174</v>
      </c>
      <c r="L586" s="45"/>
      <c r="M586" s="226" t="s">
        <v>40</v>
      </c>
      <c r="N586" s="227" t="s">
        <v>48</v>
      </c>
      <c r="O586" s="85"/>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301</v>
      </c>
      <c r="AT586" s="230" t="s">
        <v>170</v>
      </c>
      <c r="AU586" s="230" t="s">
        <v>87</v>
      </c>
      <c r="AY586" s="18" t="s">
        <v>167</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301</v>
      </c>
      <c r="BM586" s="230" t="s">
        <v>703</v>
      </c>
    </row>
    <row r="587" s="2" customFormat="1">
      <c r="A587" s="39"/>
      <c r="B587" s="40"/>
      <c r="C587" s="41"/>
      <c r="D587" s="232" t="s">
        <v>177</v>
      </c>
      <c r="E587" s="41"/>
      <c r="F587" s="233" t="s">
        <v>704</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177</v>
      </c>
      <c r="AU587" s="18" t="s">
        <v>87</v>
      </c>
    </row>
    <row r="588" s="2" customFormat="1">
      <c r="A588" s="39"/>
      <c r="B588" s="40"/>
      <c r="C588" s="41"/>
      <c r="D588" s="232" t="s">
        <v>179</v>
      </c>
      <c r="E588" s="41"/>
      <c r="F588" s="236" t="s">
        <v>699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179</v>
      </c>
      <c r="AU588" s="18" t="s">
        <v>87</v>
      </c>
    </row>
    <row r="589" s="2" customFormat="1" ht="24" customHeight="1">
      <c r="A589" s="39"/>
      <c r="B589" s="40"/>
      <c r="C589" s="219" t="s">
        <v>705</v>
      </c>
      <c r="D589" s="219" t="s">
        <v>170</v>
      </c>
      <c r="E589" s="220" t="s">
        <v>706</v>
      </c>
      <c r="F589" s="221" t="s">
        <v>707</v>
      </c>
      <c r="G589" s="222" t="s">
        <v>398</v>
      </c>
      <c r="H589" s="223">
        <v>0.12</v>
      </c>
      <c r="I589" s="224"/>
      <c r="J589" s="225">
        <f>ROUND(I589*H589,2)</f>
        <v>0</v>
      </c>
      <c r="K589" s="221" t="s">
        <v>174</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301</v>
      </c>
      <c r="AT589" s="230" t="s">
        <v>170</v>
      </c>
      <c r="AU589" s="230" t="s">
        <v>87</v>
      </c>
      <c r="AY589" s="18" t="s">
        <v>167</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301</v>
      </c>
      <c r="BM589" s="230" t="s">
        <v>708</v>
      </c>
    </row>
    <row r="590" s="2" customFormat="1">
      <c r="A590" s="39"/>
      <c r="B590" s="40"/>
      <c r="C590" s="41"/>
      <c r="D590" s="232" t="s">
        <v>177</v>
      </c>
      <c r="E590" s="41"/>
      <c r="F590" s="233" t="s">
        <v>709</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177</v>
      </c>
      <c r="AU590" s="18" t="s">
        <v>87</v>
      </c>
    </row>
    <row r="591" s="2" customFormat="1">
      <c r="A591" s="39"/>
      <c r="B591" s="40"/>
      <c r="C591" s="41"/>
      <c r="D591" s="232" t="s">
        <v>179</v>
      </c>
      <c r="E591" s="41"/>
      <c r="F591" s="236" t="s">
        <v>699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179</v>
      </c>
      <c r="AU591" s="18" t="s">
        <v>87</v>
      </c>
    </row>
    <row r="592" s="12" customFormat="1" ht="22.8" customHeight="1">
      <c r="A592" s="12"/>
      <c r="B592" s="203"/>
      <c r="C592" s="204"/>
      <c r="D592" s="205" t="s">
        <v>76</v>
      </c>
      <c r="E592" s="217" t="s">
        <v>710</v>
      </c>
      <c r="F592" s="217" t="s">
        <v>711</v>
      </c>
      <c r="G592" s="204"/>
      <c r="H592" s="204"/>
      <c r="I592" s="207"/>
      <c r="J592" s="218">
        <f>BK592</f>
        <v>0</v>
      </c>
      <c r="K592" s="204"/>
      <c r="L592" s="209"/>
      <c r="M592" s="210"/>
      <c r="N592" s="211"/>
      <c r="O592" s="211"/>
      <c r="P592" s="212">
        <f>SUM(P593:P619)</f>
        <v>0</v>
      </c>
      <c r="Q592" s="211"/>
      <c r="R592" s="212">
        <f>SUM(R593:R619)</f>
        <v>0.013397999999999999</v>
      </c>
      <c r="S592" s="211"/>
      <c r="T592" s="213">
        <f>SUM(T593:T619)</f>
        <v>0.044195999999999999</v>
      </c>
      <c r="U592" s="12"/>
      <c r="V592" s="12"/>
      <c r="W592" s="12"/>
      <c r="X592" s="12"/>
      <c r="Y592" s="12"/>
      <c r="Z592" s="12"/>
      <c r="AA592" s="12"/>
      <c r="AB592" s="12"/>
      <c r="AC592" s="12"/>
      <c r="AD592" s="12"/>
      <c r="AE592" s="12"/>
      <c r="AR592" s="214" t="s">
        <v>87</v>
      </c>
      <c r="AT592" s="215" t="s">
        <v>76</v>
      </c>
      <c r="AU592" s="215" t="s">
        <v>85</v>
      </c>
      <c r="AY592" s="214" t="s">
        <v>167</v>
      </c>
      <c r="BK592" s="216">
        <f>SUM(BK593:BK619)</f>
        <v>0</v>
      </c>
    </row>
    <row r="593" s="2" customFormat="1" ht="16.5" customHeight="1">
      <c r="A593" s="39"/>
      <c r="B593" s="40"/>
      <c r="C593" s="219" t="s">
        <v>712</v>
      </c>
      <c r="D593" s="219" t="s">
        <v>170</v>
      </c>
      <c r="E593" s="220" t="s">
        <v>713</v>
      </c>
      <c r="F593" s="221" t="s">
        <v>714</v>
      </c>
      <c r="G593" s="222" t="s">
        <v>187</v>
      </c>
      <c r="H593" s="223">
        <v>17.399999999999999</v>
      </c>
      <c r="I593" s="224"/>
      <c r="J593" s="225">
        <f>ROUND(I593*H593,2)</f>
        <v>0</v>
      </c>
      <c r="K593" s="221" t="s">
        <v>174</v>
      </c>
      <c r="L593" s="45"/>
      <c r="M593" s="226" t="s">
        <v>40</v>
      </c>
      <c r="N593" s="227" t="s">
        <v>48</v>
      </c>
      <c r="O593" s="85"/>
      <c r="P593" s="228">
        <f>O593*H593</f>
        <v>0</v>
      </c>
      <c r="Q593" s="228">
        <v>4.0000000000000003E-05</v>
      </c>
      <c r="R593" s="228">
        <f>Q593*H593</f>
        <v>0.000696</v>
      </c>
      <c r="S593" s="228">
        <v>0.0025400000000000002</v>
      </c>
      <c r="T593" s="229">
        <f>S593*H593</f>
        <v>0.044195999999999999</v>
      </c>
      <c r="U593" s="39"/>
      <c r="V593" s="39"/>
      <c r="W593" s="39"/>
      <c r="X593" s="39"/>
      <c r="Y593" s="39"/>
      <c r="Z593" s="39"/>
      <c r="AA593" s="39"/>
      <c r="AB593" s="39"/>
      <c r="AC593" s="39"/>
      <c r="AD593" s="39"/>
      <c r="AE593" s="39"/>
      <c r="AR593" s="230" t="s">
        <v>301</v>
      </c>
      <c r="AT593" s="230" t="s">
        <v>170</v>
      </c>
      <c r="AU593" s="230" t="s">
        <v>87</v>
      </c>
      <c r="AY593" s="18" t="s">
        <v>167</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301</v>
      </c>
      <c r="BM593" s="230" t="s">
        <v>715</v>
      </c>
    </row>
    <row r="594" s="2" customFormat="1">
      <c r="A594" s="39"/>
      <c r="B594" s="40"/>
      <c r="C594" s="41"/>
      <c r="D594" s="232" t="s">
        <v>177</v>
      </c>
      <c r="E594" s="41"/>
      <c r="F594" s="233" t="s">
        <v>716</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177</v>
      </c>
      <c r="AU594" s="18" t="s">
        <v>87</v>
      </c>
    </row>
    <row r="595" s="14" customFormat="1">
      <c r="A595" s="14"/>
      <c r="B595" s="247"/>
      <c r="C595" s="248"/>
      <c r="D595" s="232" t="s">
        <v>181</v>
      </c>
      <c r="E595" s="249" t="s">
        <v>40</v>
      </c>
      <c r="F595" s="250" t="s">
        <v>717</v>
      </c>
      <c r="G595" s="248"/>
      <c r="H595" s="251">
        <v>11</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181</v>
      </c>
      <c r="AU595" s="257" t="s">
        <v>87</v>
      </c>
      <c r="AV595" s="14" t="s">
        <v>87</v>
      </c>
      <c r="AW595" s="14" t="s">
        <v>38</v>
      </c>
      <c r="AX595" s="14" t="s">
        <v>77</v>
      </c>
      <c r="AY595" s="257" t="s">
        <v>167</v>
      </c>
    </row>
    <row r="596" s="14" customFormat="1">
      <c r="A596" s="14"/>
      <c r="B596" s="247"/>
      <c r="C596" s="248"/>
      <c r="D596" s="232" t="s">
        <v>181</v>
      </c>
      <c r="E596" s="249" t="s">
        <v>40</v>
      </c>
      <c r="F596" s="250" t="s">
        <v>480</v>
      </c>
      <c r="G596" s="248"/>
      <c r="H596" s="251">
        <v>6.4000000000000004</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181</v>
      </c>
      <c r="AU596" s="257" t="s">
        <v>87</v>
      </c>
      <c r="AV596" s="14" t="s">
        <v>87</v>
      </c>
      <c r="AW596" s="14" t="s">
        <v>38</v>
      </c>
      <c r="AX596" s="14" t="s">
        <v>77</v>
      </c>
      <c r="AY596" s="257" t="s">
        <v>167</v>
      </c>
    </row>
    <row r="597" s="15" customFormat="1">
      <c r="A597" s="15"/>
      <c r="B597" s="258"/>
      <c r="C597" s="259"/>
      <c r="D597" s="232" t="s">
        <v>181</v>
      </c>
      <c r="E597" s="260" t="s">
        <v>40</v>
      </c>
      <c r="F597" s="261" t="s">
        <v>184</v>
      </c>
      <c r="G597" s="259"/>
      <c r="H597" s="262">
        <v>17.399999999999999</v>
      </c>
      <c r="I597" s="263"/>
      <c r="J597" s="259"/>
      <c r="K597" s="259"/>
      <c r="L597" s="264"/>
      <c r="M597" s="265"/>
      <c r="N597" s="266"/>
      <c r="O597" s="266"/>
      <c r="P597" s="266"/>
      <c r="Q597" s="266"/>
      <c r="R597" s="266"/>
      <c r="S597" s="266"/>
      <c r="T597" s="267"/>
      <c r="U597" s="15"/>
      <c r="V597" s="15"/>
      <c r="W597" s="15"/>
      <c r="X597" s="15"/>
      <c r="Y597" s="15"/>
      <c r="Z597" s="15"/>
      <c r="AA597" s="15"/>
      <c r="AB597" s="15"/>
      <c r="AC597" s="15"/>
      <c r="AD597" s="15"/>
      <c r="AE597" s="15"/>
      <c r="AT597" s="268" t="s">
        <v>181</v>
      </c>
      <c r="AU597" s="268" t="s">
        <v>87</v>
      </c>
      <c r="AV597" s="15" t="s">
        <v>175</v>
      </c>
      <c r="AW597" s="15" t="s">
        <v>38</v>
      </c>
      <c r="AX597" s="15" t="s">
        <v>85</v>
      </c>
      <c r="AY597" s="268" t="s">
        <v>167</v>
      </c>
    </row>
    <row r="598" s="2" customFormat="1" ht="24" customHeight="1">
      <c r="A598" s="39"/>
      <c r="B598" s="40"/>
      <c r="C598" s="219" t="s">
        <v>718</v>
      </c>
      <c r="D598" s="219" t="s">
        <v>170</v>
      </c>
      <c r="E598" s="220" t="s">
        <v>719</v>
      </c>
      <c r="F598" s="221" t="s">
        <v>720</v>
      </c>
      <c r="G598" s="222" t="s">
        <v>187</v>
      </c>
      <c r="H598" s="223">
        <v>17.399999999999999</v>
      </c>
      <c r="I598" s="224"/>
      <c r="J598" s="225">
        <f>ROUND(I598*H598,2)</f>
        <v>0</v>
      </c>
      <c r="K598" s="221" t="s">
        <v>174</v>
      </c>
      <c r="L598" s="45"/>
      <c r="M598" s="226" t="s">
        <v>40</v>
      </c>
      <c r="N598" s="227" t="s">
        <v>48</v>
      </c>
      <c r="O598" s="85"/>
      <c r="P598" s="228">
        <f>O598*H598</f>
        <v>0</v>
      </c>
      <c r="Q598" s="228">
        <v>0.00056999999999999998</v>
      </c>
      <c r="R598" s="228">
        <f>Q598*H598</f>
        <v>0.009917999999999998</v>
      </c>
      <c r="S598" s="228">
        <v>0</v>
      </c>
      <c r="T598" s="229">
        <f>S598*H598</f>
        <v>0</v>
      </c>
      <c r="U598" s="39"/>
      <c r="V598" s="39"/>
      <c r="W598" s="39"/>
      <c r="X598" s="39"/>
      <c r="Y598" s="39"/>
      <c r="Z598" s="39"/>
      <c r="AA598" s="39"/>
      <c r="AB598" s="39"/>
      <c r="AC598" s="39"/>
      <c r="AD598" s="39"/>
      <c r="AE598" s="39"/>
      <c r="AR598" s="230" t="s">
        <v>301</v>
      </c>
      <c r="AT598" s="230" t="s">
        <v>170</v>
      </c>
      <c r="AU598" s="230" t="s">
        <v>87</v>
      </c>
      <c r="AY598" s="18" t="s">
        <v>167</v>
      </c>
      <c r="BE598" s="231">
        <f>IF(N598="základní",J598,0)</f>
        <v>0</v>
      </c>
      <c r="BF598" s="231">
        <f>IF(N598="snížená",J598,0)</f>
        <v>0</v>
      </c>
      <c r="BG598" s="231">
        <f>IF(N598="zákl. přenesená",J598,0)</f>
        <v>0</v>
      </c>
      <c r="BH598" s="231">
        <f>IF(N598="sníž. přenesená",J598,0)</f>
        <v>0</v>
      </c>
      <c r="BI598" s="231">
        <f>IF(N598="nulová",J598,0)</f>
        <v>0</v>
      </c>
      <c r="BJ598" s="18" t="s">
        <v>85</v>
      </c>
      <c r="BK598" s="231">
        <f>ROUND(I598*H598,2)</f>
        <v>0</v>
      </c>
      <c r="BL598" s="18" t="s">
        <v>301</v>
      </c>
      <c r="BM598" s="230" t="s">
        <v>721</v>
      </c>
    </row>
    <row r="599" s="2" customFormat="1">
      <c r="A599" s="39"/>
      <c r="B599" s="40"/>
      <c r="C599" s="41"/>
      <c r="D599" s="232" t="s">
        <v>177</v>
      </c>
      <c r="E599" s="41"/>
      <c r="F599" s="233" t="s">
        <v>722</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177</v>
      </c>
      <c r="AU599" s="18" t="s">
        <v>87</v>
      </c>
    </row>
    <row r="600" s="14" customFormat="1">
      <c r="A600" s="14"/>
      <c r="B600" s="247"/>
      <c r="C600" s="248"/>
      <c r="D600" s="232" t="s">
        <v>181</v>
      </c>
      <c r="E600" s="249" t="s">
        <v>40</v>
      </c>
      <c r="F600" s="250" t="s">
        <v>717</v>
      </c>
      <c r="G600" s="248"/>
      <c r="H600" s="251">
        <v>11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181</v>
      </c>
      <c r="AU600" s="257" t="s">
        <v>87</v>
      </c>
      <c r="AV600" s="14" t="s">
        <v>87</v>
      </c>
      <c r="AW600" s="14" t="s">
        <v>38</v>
      </c>
      <c r="AX600" s="14" t="s">
        <v>77</v>
      </c>
      <c r="AY600" s="257" t="s">
        <v>167</v>
      </c>
    </row>
    <row r="601" s="14" customFormat="1">
      <c r="A601" s="14"/>
      <c r="B601" s="247"/>
      <c r="C601" s="248"/>
      <c r="D601" s="232" t="s">
        <v>181</v>
      </c>
      <c r="E601" s="249" t="s">
        <v>40</v>
      </c>
      <c r="F601" s="250" t="s">
        <v>480</v>
      </c>
      <c r="G601" s="248"/>
      <c r="H601" s="251">
        <v>6.4000000000000004</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181</v>
      </c>
      <c r="AU601" s="257" t="s">
        <v>87</v>
      </c>
      <c r="AV601" s="14" t="s">
        <v>87</v>
      </c>
      <c r="AW601" s="14" t="s">
        <v>38</v>
      </c>
      <c r="AX601" s="14" t="s">
        <v>77</v>
      </c>
      <c r="AY601" s="257" t="s">
        <v>167</v>
      </c>
    </row>
    <row r="602" s="15" customFormat="1">
      <c r="A602" s="15"/>
      <c r="B602" s="258"/>
      <c r="C602" s="259"/>
      <c r="D602" s="232" t="s">
        <v>181</v>
      </c>
      <c r="E602" s="260" t="s">
        <v>40</v>
      </c>
      <c r="F602" s="261" t="s">
        <v>184</v>
      </c>
      <c r="G602" s="259"/>
      <c r="H602" s="262">
        <v>17.399999999999999</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181</v>
      </c>
      <c r="AU602" s="268" t="s">
        <v>87</v>
      </c>
      <c r="AV602" s="15" t="s">
        <v>175</v>
      </c>
      <c r="AW602" s="15" t="s">
        <v>38</v>
      </c>
      <c r="AX602" s="15" t="s">
        <v>85</v>
      </c>
      <c r="AY602" s="268" t="s">
        <v>167</v>
      </c>
    </row>
    <row r="603" s="2" customFormat="1" ht="16.5" customHeight="1">
      <c r="A603" s="39"/>
      <c r="B603" s="40"/>
      <c r="C603" s="219" t="s">
        <v>723</v>
      </c>
      <c r="D603" s="219" t="s">
        <v>170</v>
      </c>
      <c r="E603" s="220" t="s">
        <v>724</v>
      </c>
      <c r="F603" s="221" t="s">
        <v>725</v>
      </c>
      <c r="G603" s="222" t="s">
        <v>187</v>
      </c>
      <c r="H603" s="223">
        <v>17.399999999999999</v>
      </c>
      <c r="I603" s="224"/>
      <c r="J603" s="225">
        <f>ROUND(I603*H603,2)</f>
        <v>0</v>
      </c>
      <c r="K603" s="221" t="s">
        <v>174</v>
      </c>
      <c r="L603" s="45"/>
      <c r="M603" s="226" t="s">
        <v>40</v>
      </c>
      <c r="N603" s="227" t="s">
        <v>48</v>
      </c>
      <c r="O603" s="85"/>
      <c r="P603" s="228">
        <f>O603*H603</f>
        <v>0</v>
      </c>
      <c r="Q603" s="228">
        <v>0</v>
      </c>
      <c r="R603" s="228">
        <f>Q603*H603</f>
        <v>0</v>
      </c>
      <c r="S603" s="228">
        <v>0</v>
      </c>
      <c r="T603" s="229">
        <f>S603*H603</f>
        <v>0</v>
      </c>
      <c r="U603" s="39"/>
      <c r="V603" s="39"/>
      <c r="W603" s="39"/>
      <c r="X603" s="39"/>
      <c r="Y603" s="39"/>
      <c r="Z603" s="39"/>
      <c r="AA603" s="39"/>
      <c r="AB603" s="39"/>
      <c r="AC603" s="39"/>
      <c r="AD603" s="39"/>
      <c r="AE603" s="39"/>
      <c r="AR603" s="230" t="s">
        <v>301</v>
      </c>
      <c r="AT603" s="230" t="s">
        <v>170</v>
      </c>
      <c r="AU603" s="230" t="s">
        <v>87</v>
      </c>
      <c r="AY603" s="18" t="s">
        <v>167</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301</v>
      </c>
      <c r="BM603" s="230" t="s">
        <v>726</v>
      </c>
    </row>
    <row r="604" s="2" customFormat="1">
      <c r="A604" s="39"/>
      <c r="B604" s="40"/>
      <c r="C604" s="41"/>
      <c r="D604" s="232" t="s">
        <v>177</v>
      </c>
      <c r="E604" s="41"/>
      <c r="F604" s="233" t="s">
        <v>727</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177</v>
      </c>
      <c r="AU604" s="18" t="s">
        <v>87</v>
      </c>
    </row>
    <row r="605" s="14" customFormat="1">
      <c r="A605" s="14"/>
      <c r="B605" s="247"/>
      <c r="C605" s="248"/>
      <c r="D605" s="232" t="s">
        <v>181</v>
      </c>
      <c r="E605" s="249" t="s">
        <v>40</v>
      </c>
      <c r="F605" s="250" t="s">
        <v>717</v>
      </c>
      <c r="G605" s="248"/>
      <c r="H605" s="251">
        <v>11</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181</v>
      </c>
      <c r="AU605" s="257" t="s">
        <v>87</v>
      </c>
      <c r="AV605" s="14" t="s">
        <v>87</v>
      </c>
      <c r="AW605" s="14" t="s">
        <v>38</v>
      </c>
      <c r="AX605" s="14" t="s">
        <v>77</v>
      </c>
      <c r="AY605" s="257" t="s">
        <v>167</v>
      </c>
    </row>
    <row r="606" s="14" customFormat="1">
      <c r="A606" s="14"/>
      <c r="B606" s="247"/>
      <c r="C606" s="248"/>
      <c r="D606" s="232" t="s">
        <v>181</v>
      </c>
      <c r="E606" s="249" t="s">
        <v>40</v>
      </c>
      <c r="F606" s="250" t="s">
        <v>480</v>
      </c>
      <c r="G606" s="248"/>
      <c r="H606" s="251">
        <v>6.4000000000000004</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181</v>
      </c>
      <c r="AU606" s="257" t="s">
        <v>87</v>
      </c>
      <c r="AV606" s="14" t="s">
        <v>87</v>
      </c>
      <c r="AW606" s="14" t="s">
        <v>38</v>
      </c>
      <c r="AX606" s="14" t="s">
        <v>77</v>
      </c>
      <c r="AY606" s="257" t="s">
        <v>167</v>
      </c>
    </row>
    <row r="607" s="15" customFormat="1">
      <c r="A607" s="15"/>
      <c r="B607" s="258"/>
      <c r="C607" s="259"/>
      <c r="D607" s="232" t="s">
        <v>181</v>
      </c>
      <c r="E607" s="260" t="s">
        <v>40</v>
      </c>
      <c r="F607" s="261" t="s">
        <v>184</v>
      </c>
      <c r="G607" s="259"/>
      <c r="H607" s="262">
        <v>17.399999999999999</v>
      </c>
      <c r="I607" s="263"/>
      <c r="J607" s="259"/>
      <c r="K607" s="259"/>
      <c r="L607" s="264"/>
      <c r="M607" s="265"/>
      <c r="N607" s="266"/>
      <c r="O607" s="266"/>
      <c r="P607" s="266"/>
      <c r="Q607" s="266"/>
      <c r="R607" s="266"/>
      <c r="S607" s="266"/>
      <c r="T607" s="267"/>
      <c r="U607" s="15"/>
      <c r="V607" s="15"/>
      <c r="W607" s="15"/>
      <c r="X607" s="15"/>
      <c r="Y607" s="15"/>
      <c r="Z607" s="15"/>
      <c r="AA607" s="15"/>
      <c r="AB607" s="15"/>
      <c r="AC607" s="15"/>
      <c r="AD607" s="15"/>
      <c r="AE607" s="15"/>
      <c r="AT607" s="268" t="s">
        <v>181</v>
      </c>
      <c r="AU607" s="268" t="s">
        <v>87</v>
      </c>
      <c r="AV607" s="15" t="s">
        <v>175</v>
      </c>
      <c r="AW607" s="15" t="s">
        <v>38</v>
      </c>
      <c r="AX607" s="15" t="s">
        <v>85</v>
      </c>
      <c r="AY607" s="268" t="s">
        <v>167</v>
      </c>
    </row>
    <row r="608" s="2" customFormat="1" ht="24" customHeight="1">
      <c r="A608" s="39"/>
      <c r="B608" s="40"/>
      <c r="C608" s="219" t="s">
        <v>728</v>
      </c>
      <c r="D608" s="219" t="s">
        <v>170</v>
      </c>
      <c r="E608" s="220" t="s">
        <v>729</v>
      </c>
      <c r="F608" s="221" t="s">
        <v>730</v>
      </c>
      <c r="G608" s="222" t="s">
        <v>187</v>
      </c>
      <c r="H608" s="223">
        <v>17.399999999999999</v>
      </c>
      <c r="I608" s="224"/>
      <c r="J608" s="225">
        <f>ROUND(I608*H608,2)</f>
        <v>0</v>
      </c>
      <c r="K608" s="221" t="s">
        <v>174</v>
      </c>
      <c r="L608" s="45"/>
      <c r="M608" s="226" t="s">
        <v>40</v>
      </c>
      <c r="N608" s="227" t="s">
        <v>48</v>
      </c>
      <c r="O608" s="85"/>
      <c r="P608" s="228">
        <f>O608*H608</f>
        <v>0</v>
      </c>
      <c r="Q608" s="228">
        <v>0.00016000000000000001</v>
      </c>
      <c r="R608" s="228">
        <f>Q608*H608</f>
        <v>0.002784</v>
      </c>
      <c r="S608" s="228">
        <v>0</v>
      </c>
      <c r="T608" s="229">
        <f>S608*H608</f>
        <v>0</v>
      </c>
      <c r="U608" s="39"/>
      <c r="V608" s="39"/>
      <c r="W608" s="39"/>
      <c r="X608" s="39"/>
      <c r="Y608" s="39"/>
      <c r="Z608" s="39"/>
      <c r="AA608" s="39"/>
      <c r="AB608" s="39"/>
      <c r="AC608" s="39"/>
      <c r="AD608" s="39"/>
      <c r="AE608" s="39"/>
      <c r="AR608" s="230" t="s">
        <v>301</v>
      </c>
      <c r="AT608" s="230" t="s">
        <v>170</v>
      </c>
      <c r="AU608" s="230" t="s">
        <v>87</v>
      </c>
      <c r="AY608" s="18" t="s">
        <v>167</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301</v>
      </c>
      <c r="BM608" s="230" t="s">
        <v>731</v>
      </c>
    </row>
    <row r="609" s="2" customFormat="1">
      <c r="A609" s="39"/>
      <c r="B609" s="40"/>
      <c r="C609" s="41"/>
      <c r="D609" s="232" t="s">
        <v>177</v>
      </c>
      <c r="E609" s="41"/>
      <c r="F609" s="233" t="s">
        <v>732</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177</v>
      </c>
      <c r="AU609" s="18" t="s">
        <v>87</v>
      </c>
    </row>
    <row r="610" s="2" customFormat="1">
      <c r="A610" s="39"/>
      <c r="B610" s="40"/>
      <c r="C610" s="41"/>
      <c r="D610" s="232" t="s">
        <v>179</v>
      </c>
      <c r="E610" s="41"/>
      <c r="F610" s="236" t="s">
        <v>570</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179</v>
      </c>
      <c r="AU610" s="18" t="s">
        <v>87</v>
      </c>
    </row>
    <row r="611" s="14" customFormat="1">
      <c r="A611" s="14"/>
      <c r="B611" s="247"/>
      <c r="C611" s="248"/>
      <c r="D611" s="232" t="s">
        <v>181</v>
      </c>
      <c r="E611" s="249" t="s">
        <v>40</v>
      </c>
      <c r="F611" s="250" t="s">
        <v>717</v>
      </c>
      <c r="G611" s="248"/>
      <c r="H611" s="251">
        <v>11</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181</v>
      </c>
      <c r="AU611" s="257" t="s">
        <v>87</v>
      </c>
      <c r="AV611" s="14" t="s">
        <v>87</v>
      </c>
      <c r="AW611" s="14" t="s">
        <v>38</v>
      </c>
      <c r="AX611" s="14" t="s">
        <v>77</v>
      </c>
      <c r="AY611" s="257" t="s">
        <v>167</v>
      </c>
    </row>
    <row r="612" s="14" customFormat="1">
      <c r="A612" s="14"/>
      <c r="B612" s="247"/>
      <c r="C612" s="248"/>
      <c r="D612" s="232" t="s">
        <v>181</v>
      </c>
      <c r="E612" s="249" t="s">
        <v>40</v>
      </c>
      <c r="F612" s="250" t="s">
        <v>480</v>
      </c>
      <c r="G612" s="248"/>
      <c r="H612" s="251">
        <v>6.4000000000000004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181</v>
      </c>
      <c r="AU612" s="257" t="s">
        <v>87</v>
      </c>
      <c r="AV612" s="14" t="s">
        <v>87</v>
      </c>
      <c r="AW612" s="14" t="s">
        <v>38</v>
      </c>
      <c r="AX612" s="14" t="s">
        <v>77</v>
      </c>
      <c r="AY612" s="257" t="s">
        <v>167</v>
      </c>
    </row>
    <row r="613" s="15" customFormat="1">
      <c r="A613" s="15"/>
      <c r="B613" s="258"/>
      <c r="C613" s="259"/>
      <c r="D613" s="232" t="s">
        <v>181</v>
      </c>
      <c r="E613" s="260" t="s">
        <v>40</v>
      </c>
      <c r="F613" s="261" t="s">
        <v>184</v>
      </c>
      <c r="G613" s="259"/>
      <c r="H613" s="262">
        <v>17.399999999999999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181</v>
      </c>
      <c r="AU613" s="268" t="s">
        <v>87</v>
      </c>
      <c r="AV613" s="15" t="s">
        <v>175</v>
      </c>
      <c r="AW613" s="15" t="s">
        <v>38</v>
      </c>
      <c r="AX613" s="15" t="s">
        <v>85</v>
      </c>
      <c r="AY613" s="268" t="s">
        <v>167</v>
      </c>
    </row>
    <row r="614" s="2" customFormat="1" ht="24" customHeight="1">
      <c r="A614" s="39"/>
      <c r="B614" s="40"/>
      <c r="C614" s="219" t="s">
        <v>733</v>
      </c>
      <c r="D614" s="219" t="s">
        <v>170</v>
      </c>
      <c r="E614" s="220" t="s">
        <v>734</v>
      </c>
      <c r="F614" s="221" t="s">
        <v>735</v>
      </c>
      <c r="G614" s="222" t="s">
        <v>398</v>
      </c>
      <c r="H614" s="223">
        <v>0.012999999999999999</v>
      </c>
      <c r="I614" s="224"/>
      <c r="J614" s="225">
        <f>ROUND(I614*H614,2)</f>
        <v>0</v>
      </c>
      <c r="K614" s="221" t="s">
        <v>174</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301</v>
      </c>
      <c r="AT614" s="230" t="s">
        <v>170</v>
      </c>
      <c r="AU614" s="230" t="s">
        <v>87</v>
      </c>
      <c r="AY614" s="18" t="s">
        <v>167</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301</v>
      </c>
      <c r="BM614" s="230" t="s">
        <v>736</v>
      </c>
    </row>
    <row r="615" s="2" customFormat="1">
      <c r="A615" s="39"/>
      <c r="B615" s="40"/>
      <c r="C615" s="41"/>
      <c r="D615" s="232" t="s">
        <v>177</v>
      </c>
      <c r="E615" s="41"/>
      <c r="F615" s="233" t="s">
        <v>737</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177</v>
      </c>
      <c r="AU615" s="18" t="s">
        <v>87</v>
      </c>
    </row>
    <row r="616" s="2" customFormat="1">
      <c r="A616" s="39"/>
      <c r="B616" s="40"/>
      <c r="C616" s="41"/>
      <c r="D616" s="232" t="s">
        <v>179</v>
      </c>
      <c r="E616" s="41"/>
      <c r="F616" s="236" t="s">
        <v>472</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179</v>
      </c>
      <c r="AU616" s="18" t="s">
        <v>87</v>
      </c>
    </row>
    <row r="617" s="2" customFormat="1" ht="24" customHeight="1">
      <c r="A617" s="39"/>
      <c r="B617" s="40"/>
      <c r="C617" s="219" t="s">
        <v>738</v>
      </c>
      <c r="D617" s="219" t="s">
        <v>170</v>
      </c>
      <c r="E617" s="220" t="s">
        <v>739</v>
      </c>
      <c r="F617" s="221" t="s">
        <v>740</v>
      </c>
      <c r="G617" s="222" t="s">
        <v>398</v>
      </c>
      <c r="H617" s="223">
        <v>0.012999999999999999</v>
      </c>
      <c r="I617" s="224"/>
      <c r="J617" s="225">
        <f>ROUND(I617*H617,2)</f>
        <v>0</v>
      </c>
      <c r="K617" s="221" t="s">
        <v>174</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301</v>
      </c>
      <c r="AT617" s="230" t="s">
        <v>170</v>
      </c>
      <c r="AU617" s="230" t="s">
        <v>87</v>
      </c>
      <c r="AY617" s="18" t="s">
        <v>167</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301</v>
      </c>
      <c r="BM617" s="230" t="s">
        <v>741</v>
      </c>
    </row>
    <row r="618" s="2" customFormat="1">
      <c r="A618" s="39"/>
      <c r="B618" s="40"/>
      <c r="C618" s="41"/>
      <c r="D618" s="232" t="s">
        <v>177</v>
      </c>
      <c r="E618" s="41"/>
      <c r="F618" s="233" t="s">
        <v>742</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177</v>
      </c>
      <c r="AU618" s="18" t="s">
        <v>87</v>
      </c>
    </row>
    <row r="619" s="2" customFormat="1">
      <c r="A619" s="39"/>
      <c r="B619" s="40"/>
      <c r="C619" s="41"/>
      <c r="D619" s="232" t="s">
        <v>179</v>
      </c>
      <c r="E619" s="41"/>
      <c r="F619" s="236" t="s">
        <v>472</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179</v>
      </c>
      <c r="AU619" s="18" t="s">
        <v>87</v>
      </c>
    </row>
    <row r="620" s="12" customFormat="1" ht="22.8" customHeight="1">
      <c r="A620" s="12"/>
      <c r="B620" s="203"/>
      <c r="C620" s="204"/>
      <c r="D620" s="205" t="s">
        <v>76</v>
      </c>
      <c r="E620" s="217" t="s">
        <v>743</v>
      </c>
      <c r="F620" s="217" t="s">
        <v>744</v>
      </c>
      <c r="G620" s="204"/>
      <c r="H620" s="204"/>
      <c r="I620" s="207"/>
      <c r="J620" s="218">
        <f>BK620</f>
        <v>0</v>
      </c>
      <c r="K620" s="204"/>
      <c r="L620" s="209"/>
      <c r="M620" s="210"/>
      <c r="N620" s="211"/>
      <c r="O620" s="211"/>
      <c r="P620" s="212">
        <f>SUM(P621:P629)</f>
        <v>0</v>
      </c>
      <c r="Q620" s="211"/>
      <c r="R620" s="212">
        <f>SUM(R621:R629)</f>
        <v>0.00066</v>
      </c>
      <c r="S620" s="211"/>
      <c r="T620" s="213">
        <f>SUM(T621:T629)</f>
        <v>0</v>
      </c>
      <c r="U620" s="12"/>
      <c r="V620" s="12"/>
      <c r="W620" s="12"/>
      <c r="X620" s="12"/>
      <c r="Y620" s="12"/>
      <c r="Z620" s="12"/>
      <c r="AA620" s="12"/>
      <c r="AB620" s="12"/>
      <c r="AC620" s="12"/>
      <c r="AD620" s="12"/>
      <c r="AE620" s="12"/>
      <c r="AR620" s="214" t="s">
        <v>87</v>
      </c>
      <c r="AT620" s="215" t="s">
        <v>76</v>
      </c>
      <c r="AU620" s="215" t="s">
        <v>85</v>
      </c>
      <c r="AY620" s="214" t="s">
        <v>167</v>
      </c>
      <c r="BK620" s="216">
        <f>SUM(BK621:BK629)</f>
        <v>0</v>
      </c>
    </row>
    <row r="621" s="2" customFormat="1" ht="24" customHeight="1">
      <c r="A621" s="39"/>
      <c r="B621" s="40"/>
      <c r="C621" s="219" t="s">
        <v>745</v>
      </c>
      <c r="D621" s="219" t="s">
        <v>170</v>
      </c>
      <c r="E621" s="220" t="s">
        <v>746</v>
      </c>
      <c r="F621" s="221" t="s">
        <v>747</v>
      </c>
      <c r="G621" s="222" t="s">
        <v>291</v>
      </c>
      <c r="H621" s="223">
        <v>2</v>
      </c>
      <c r="I621" s="224"/>
      <c r="J621" s="225">
        <f>ROUND(I621*H621,2)</f>
        <v>0</v>
      </c>
      <c r="K621" s="221" t="s">
        <v>458</v>
      </c>
      <c r="L621" s="45"/>
      <c r="M621" s="226" t="s">
        <v>40</v>
      </c>
      <c r="N621" s="227" t="s">
        <v>48</v>
      </c>
      <c r="O621" s="85"/>
      <c r="P621" s="228">
        <f>O621*H621</f>
        <v>0</v>
      </c>
      <c r="Q621" s="228">
        <v>0.00023000000000000001</v>
      </c>
      <c r="R621" s="228">
        <f>Q621*H621</f>
        <v>0.00046000000000000001</v>
      </c>
      <c r="S621" s="228">
        <v>0</v>
      </c>
      <c r="T621" s="229">
        <f>S621*H621</f>
        <v>0</v>
      </c>
      <c r="U621" s="39"/>
      <c r="V621" s="39"/>
      <c r="W621" s="39"/>
      <c r="X621" s="39"/>
      <c r="Y621" s="39"/>
      <c r="Z621" s="39"/>
      <c r="AA621" s="39"/>
      <c r="AB621" s="39"/>
      <c r="AC621" s="39"/>
      <c r="AD621" s="39"/>
      <c r="AE621" s="39"/>
      <c r="AR621" s="230" t="s">
        <v>301</v>
      </c>
      <c r="AT621" s="230" t="s">
        <v>170</v>
      </c>
      <c r="AU621" s="230" t="s">
        <v>87</v>
      </c>
      <c r="AY621" s="18" t="s">
        <v>167</v>
      </c>
      <c r="BE621" s="231">
        <f>IF(N621="základní",J621,0)</f>
        <v>0</v>
      </c>
      <c r="BF621" s="231">
        <f>IF(N621="snížená",J621,0)</f>
        <v>0</v>
      </c>
      <c r="BG621" s="231">
        <f>IF(N621="zákl. přenesená",J621,0)</f>
        <v>0</v>
      </c>
      <c r="BH621" s="231">
        <f>IF(N621="sníž. přenesená",J621,0)</f>
        <v>0</v>
      </c>
      <c r="BI621" s="231">
        <f>IF(N621="nulová",J621,0)</f>
        <v>0</v>
      </c>
      <c r="BJ621" s="18" t="s">
        <v>85</v>
      </c>
      <c r="BK621" s="231">
        <f>ROUND(I621*H621,2)</f>
        <v>0</v>
      </c>
      <c r="BL621" s="18" t="s">
        <v>301</v>
      </c>
      <c r="BM621" s="230" t="s">
        <v>1420</v>
      </c>
    </row>
    <row r="622" s="2" customFormat="1">
      <c r="A622" s="39"/>
      <c r="B622" s="40"/>
      <c r="C622" s="41"/>
      <c r="D622" s="232" t="s">
        <v>177</v>
      </c>
      <c r="E622" s="41"/>
      <c r="F622" s="233" t="s">
        <v>749</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177</v>
      </c>
      <c r="AU622" s="18" t="s">
        <v>87</v>
      </c>
    </row>
    <row r="623" s="2" customFormat="1">
      <c r="A623" s="39"/>
      <c r="B623" s="40"/>
      <c r="C623" s="41"/>
      <c r="D623" s="232" t="s">
        <v>179</v>
      </c>
      <c r="E623" s="41"/>
      <c r="F623" s="236" t="s">
        <v>750</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179</v>
      </c>
      <c r="AU623" s="18" t="s">
        <v>87</v>
      </c>
    </row>
    <row r="624" s="2" customFormat="1" ht="24" customHeight="1">
      <c r="A624" s="39"/>
      <c r="B624" s="40"/>
      <c r="C624" s="219" t="s">
        <v>751</v>
      </c>
      <c r="D624" s="219" t="s">
        <v>170</v>
      </c>
      <c r="E624" s="220" t="s">
        <v>752</v>
      </c>
      <c r="F624" s="221" t="s">
        <v>753</v>
      </c>
      <c r="G624" s="222" t="s">
        <v>291</v>
      </c>
      <c r="H624" s="223">
        <v>2</v>
      </c>
      <c r="I624" s="224"/>
      <c r="J624" s="225">
        <f>ROUND(I624*H624,2)</f>
        <v>0</v>
      </c>
      <c r="K624" s="221" t="s">
        <v>458</v>
      </c>
      <c r="L624" s="45"/>
      <c r="M624" s="226" t="s">
        <v>40</v>
      </c>
      <c r="N624" s="227" t="s">
        <v>48</v>
      </c>
      <c r="O624" s="85"/>
      <c r="P624" s="228">
        <f>O624*H624</f>
        <v>0</v>
      </c>
      <c r="Q624" s="228">
        <v>0.00010000000000000001</v>
      </c>
      <c r="R624" s="228">
        <f>Q624*H624</f>
        <v>0.00020000000000000001</v>
      </c>
      <c r="S624" s="228">
        <v>0</v>
      </c>
      <c r="T624" s="229">
        <f>S624*H624</f>
        <v>0</v>
      </c>
      <c r="U624" s="39"/>
      <c r="V624" s="39"/>
      <c r="W624" s="39"/>
      <c r="X624" s="39"/>
      <c r="Y624" s="39"/>
      <c r="Z624" s="39"/>
      <c r="AA624" s="39"/>
      <c r="AB624" s="39"/>
      <c r="AC624" s="39"/>
      <c r="AD624" s="39"/>
      <c r="AE624" s="39"/>
      <c r="AR624" s="230" t="s">
        <v>301</v>
      </c>
      <c r="AT624" s="230" t="s">
        <v>170</v>
      </c>
      <c r="AU624" s="230" t="s">
        <v>87</v>
      </c>
      <c r="AY624" s="18" t="s">
        <v>167</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301</v>
      </c>
      <c r="BM624" s="230" t="s">
        <v>1421</v>
      </c>
    </row>
    <row r="625" s="2" customFormat="1">
      <c r="A625" s="39"/>
      <c r="B625" s="40"/>
      <c r="C625" s="41"/>
      <c r="D625" s="232" t="s">
        <v>177</v>
      </c>
      <c r="E625" s="41"/>
      <c r="F625" s="233" t="s">
        <v>755</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177</v>
      </c>
      <c r="AU625" s="18" t="s">
        <v>87</v>
      </c>
    </row>
    <row r="626" s="2" customFormat="1">
      <c r="A626" s="39"/>
      <c r="B626" s="40"/>
      <c r="C626" s="41"/>
      <c r="D626" s="232" t="s">
        <v>179</v>
      </c>
      <c r="E626" s="41"/>
      <c r="F626" s="236" t="s">
        <v>756</v>
      </c>
      <c r="G626" s="41"/>
      <c r="H626" s="41"/>
      <c r="I626" s="137"/>
      <c r="J626" s="41"/>
      <c r="K626" s="41"/>
      <c r="L626" s="45"/>
      <c r="M626" s="234"/>
      <c r="N626" s="235"/>
      <c r="O626" s="85"/>
      <c r="P626" s="85"/>
      <c r="Q626" s="85"/>
      <c r="R626" s="85"/>
      <c r="S626" s="85"/>
      <c r="T626" s="86"/>
      <c r="U626" s="39"/>
      <c r="V626" s="39"/>
      <c r="W626" s="39"/>
      <c r="X626" s="39"/>
      <c r="Y626" s="39"/>
      <c r="Z626" s="39"/>
      <c r="AA626" s="39"/>
      <c r="AB626" s="39"/>
      <c r="AC626" s="39"/>
      <c r="AD626" s="39"/>
      <c r="AE626" s="39"/>
      <c r="AT626" s="18" t="s">
        <v>179</v>
      </c>
      <c r="AU626" s="18" t="s">
        <v>87</v>
      </c>
    </row>
    <row r="627" s="2" customFormat="1" ht="24" customHeight="1">
      <c r="A627" s="39"/>
      <c r="B627" s="40"/>
      <c r="C627" s="219" t="s">
        <v>757</v>
      </c>
      <c r="D627" s="219" t="s">
        <v>170</v>
      </c>
      <c r="E627" s="220" t="s">
        <v>758</v>
      </c>
      <c r="F627" s="221" t="s">
        <v>759</v>
      </c>
      <c r="G627" s="222" t="s">
        <v>398</v>
      </c>
      <c r="H627" s="223">
        <v>0.001</v>
      </c>
      <c r="I627" s="224"/>
      <c r="J627" s="225">
        <f>ROUND(I627*H627,2)</f>
        <v>0</v>
      </c>
      <c r="K627" s="221" t="s">
        <v>458</v>
      </c>
      <c r="L627" s="45"/>
      <c r="M627" s="226" t="s">
        <v>40</v>
      </c>
      <c r="N627" s="227" t="s">
        <v>48</v>
      </c>
      <c r="O627" s="85"/>
      <c r="P627" s="228">
        <f>O627*H627</f>
        <v>0</v>
      </c>
      <c r="Q627" s="228">
        <v>0</v>
      </c>
      <c r="R627" s="228">
        <f>Q627*H627</f>
        <v>0</v>
      </c>
      <c r="S627" s="228">
        <v>0</v>
      </c>
      <c r="T627" s="229">
        <f>S627*H627</f>
        <v>0</v>
      </c>
      <c r="U627" s="39"/>
      <c r="V627" s="39"/>
      <c r="W627" s="39"/>
      <c r="X627" s="39"/>
      <c r="Y627" s="39"/>
      <c r="Z627" s="39"/>
      <c r="AA627" s="39"/>
      <c r="AB627" s="39"/>
      <c r="AC627" s="39"/>
      <c r="AD627" s="39"/>
      <c r="AE627" s="39"/>
      <c r="AR627" s="230" t="s">
        <v>301</v>
      </c>
      <c r="AT627" s="230" t="s">
        <v>170</v>
      </c>
      <c r="AU627" s="230" t="s">
        <v>87</v>
      </c>
      <c r="AY627" s="18" t="s">
        <v>167</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301</v>
      </c>
      <c r="BM627" s="230" t="s">
        <v>1422</v>
      </c>
    </row>
    <row r="628" s="2" customFormat="1">
      <c r="A628" s="39"/>
      <c r="B628" s="40"/>
      <c r="C628" s="41"/>
      <c r="D628" s="232" t="s">
        <v>177</v>
      </c>
      <c r="E628" s="41"/>
      <c r="F628" s="233" t="s">
        <v>761</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177</v>
      </c>
      <c r="AU628" s="18" t="s">
        <v>87</v>
      </c>
    </row>
    <row r="629" s="2" customFormat="1">
      <c r="A629" s="39"/>
      <c r="B629" s="40"/>
      <c r="C629" s="41"/>
      <c r="D629" s="232" t="s">
        <v>179</v>
      </c>
      <c r="E629" s="41"/>
      <c r="F629" s="236" t="s">
        <v>762</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179</v>
      </c>
      <c r="AU629" s="18" t="s">
        <v>87</v>
      </c>
    </row>
    <row r="630" s="12" customFormat="1" ht="22.8" customHeight="1">
      <c r="A630" s="12"/>
      <c r="B630" s="203"/>
      <c r="C630" s="204"/>
      <c r="D630" s="205" t="s">
        <v>76</v>
      </c>
      <c r="E630" s="217" t="s">
        <v>763</v>
      </c>
      <c r="F630" s="217" t="s">
        <v>764</v>
      </c>
      <c r="G630" s="204"/>
      <c r="H630" s="204"/>
      <c r="I630" s="207"/>
      <c r="J630" s="218">
        <f>BK630</f>
        <v>0</v>
      </c>
      <c r="K630" s="204"/>
      <c r="L630" s="209"/>
      <c r="M630" s="210"/>
      <c r="N630" s="211"/>
      <c r="O630" s="211"/>
      <c r="P630" s="212">
        <f>SUM(P631:P644)</f>
        <v>0</v>
      </c>
      <c r="Q630" s="211"/>
      <c r="R630" s="212">
        <f>SUM(R631:R644)</f>
        <v>0.073840000000000003</v>
      </c>
      <c r="S630" s="211"/>
      <c r="T630" s="213">
        <f>SUM(T631:T644)</f>
        <v>0.039983999999999999</v>
      </c>
      <c r="U630" s="12"/>
      <c r="V630" s="12"/>
      <c r="W630" s="12"/>
      <c r="X630" s="12"/>
      <c r="Y630" s="12"/>
      <c r="Z630" s="12"/>
      <c r="AA630" s="12"/>
      <c r="AB630" s="12"/>
      <c r="AC630" s="12"/>
      <c r="AD630" s="12"/>
      <c r="AE630" s="12"/>
      <c r="AR630" s="214" t="s">
        <v>87</v>
      </c>
      <c r="AT630" s="215" t="s">
        <v>76</v>
      </c>
      <c r="AU630" s="215" t="s">
        <v>85</v>
      </c>
      <c r="AY630" s="214" t="s">
        <v>167</v>
      </c>
      <c r="BK630" s="216">
        <f>SUM(BK631:BK644)</f>
        <v>0</v>
      </c>
    </row>
    <row r="631" s="2" customFormat="1" ht="16.5" customHeight="1">
      <c r="A631" s="39"/>
      <c r="B631" s="40"/>
      <c r="C631" s="219" t="s">
        <v>765</v>
      </c>
      <c r="D631" s="219" t="s">
        <v>170</v>
      </c>
      <c r="E631" s="220" t="s">
        <v>766</v>
      </c>
      <c r="F631" s="221" t="s">
        <v>767</v>
      </c>
      <c r="G631" s="222" t="s">
        <v>173</v>
      </c>
      <c r="H631" s="223">
        <v>1.6799999999999999</v>
      </c>
      <c r="I631" s="224"/>
      <c r="J631" s="225">
        <f>ROUND(I631*H631,2)</f>
        <v>0</v>
      </c>
      <c r="K631" s="221" t="s">
        <v>174</v>
      </c>
      <c r="L631" s="45"/>
      <c r="M631" s="226" t="s">
        <v>40</v>
      </c>
      <c r="N631" s="227" t="s">
        <v>48</v>
      </c>
      <c r="O631" s="85"/>
      <c r="P631" s="228">
        <f>O631*H631</f>
        <v>0</v>
      </c>
      <c r="Q631" s="228">
        <v>0</v>
      </c>
      <c r="R631" s="228">
        <f>Q631*H631</f>
        <v>0</v>
      </c>
      <c r="S631" s="228">
        <v>0.023800000000000002</v>
      </c>
      <c r="T631" s="229">
        <f>S631*H631</f>
        <v>0.039983999999999999</v>
      </c>
      <c r="U631" s="39"/>
      <c r="V631" s="39"/>
      <c r="W631" s="39"/>
      <c r="X631" s="39"/>
      <c r="Y631" s="39"/>
      <c r="Z631" s="39"/>
      <c r="AA631" s="39"/>
      <c r="AB631" s="39"/>
      <c r="AC631" s="39"/>
      <c r="AD631" s="39"/>
      <c r="AE631" s="39"/>
      <c r="AR631" s="230" t="s">
        <v>301</v>
      </c>
      <c r="AT631" s="230" t="s">
        <v>170</v>
      </c>
      <c r="AU631" s="230" t="s">
        <v>87</v>
      </c>
      <c r="AY631" s="18" t="s">
        <v>167</v>
      </c>
      <c r="BE631" s="231">
        <f>IF(N631="základní",J631,0)</f>
        <v>0</v>
      </c>
      <c r="BF631" s="231">
        <f>IF(N631="snížená",J631,0)</f>
        <v>0</v>
      </c>
      <c r="BG631" s="231">
        <f>IF(N631="zákl. přenesená",J631,0)</f>
        <v>0</v>
      </c>
      <c r="BH631" s="231">
        <f>IF(N631="sníž. přenesená",J631,0)</f>
        <v>0</v>
      </c>
      <c r="BI631" s="231">
        <f>IF(N631="nulová",J631,0)</f>
        <v>0</v>
      </c>
      <c r="BJ631" s="18" t="s">
        <v>85</v>
      </c>
      <c r="BK631" s="231">
        <f>ROUND(I631*H631,2)</f>
        <v>0</v>
      </c>
      <c r="BL631" s="18" t="s">
        <v>301</v>
      </c>
      <c r="BM631" s="230" t="s">
        <v>768</v>
      </c>
    </row>
    <row r="632" s="2" customFormat="1">
      <c r="A632" s="39"/>
      <c r="B632" s="40"/>
      <c r="C632" s="41"/>
      <c r="D632" s="232" t="s">
        <v>177</v>
      </c>
      <c r="E632" s="41"/>
      <c r="F632" s="233" t="s">
        <v>769</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177</v>
      </c>
      <c r="AU632" s="18" t="s">
        <v>87</v>
      </c>
    </row>
    <row r="633" s="14" customFormat="1">
      <c r="A633" s="14"/>
      <c r="B633" s="247"/>
      <c r="C633" s="248"/>
      <c r="D633" s="232" t="s">
        <v>181</v>
      </c>
      <c r="E633" s="249" t="s">
        <v>40</v>
      </c>
      <c r="F633" s="250" t="s">
        <v>770</v>
      </c>
      <c r="G633" s="248"/>
      <c r="H633" s="251">
        <v>1.6799999999999999</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181</v>
      </c>
      <c r="AU633" s="257" t="s">
        <v>87</v>
      </c>
      <c r="AV633" s="14" t="s">
        <v>87</v>
      </c>
      <c r="AW633" s="14" t="s">
        <v>38</v>
      </c>
      <c r="AX633" s="14" t="s">
        <v>77</v>
      </c>
      <c r="AY633" s="257" t="s">
        <v>167</v>
      </c>
    </row>
    <row r="634" s="15" customFormat="1">
      <c r="A634" s="15"/>
      <c r="B634" s="258"/>
      <c r="C634" s="259"/>
      <c r="D634" s="232" t="s">
        <v>181</v>
      </c>
      <c r="E634" s="260" t="s">
        <v>40</v>
      </c>
      <c r="F634" s="261" t="s">
        <v>184</v>
      </c>
      <c r="G634" s="259"/>
      <c r="H634" s="262">
        <v>1.6799999999999999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181</v>
      </c>
      <c r="AU634" s="268" t="s">
        <v>87</v>
      </c>
      <c r="AV634" s="15" t="s">
        <v>175</v>
      </c>
      <c r="AW634" s="15" t="s">
        <v>38</v>
      </c>
      <c r="AX634" s="15" t="s">
        <v>85</v>
      </c>
      <c r="AY634" s="268" t="s">
        <v>167</v>
      </c>
    </row>
    <row r="635" s="2" customFormat="1" ht="36" customHeight="1">
      <c r="A635" s="39"/>
      <c r="B635" s="40"/>
      <c r="C635" s="219" t="s">
        <v>771</v>
      </c>
      <c r="D635" s="219" t="s">
        <v>170</v>
      </c>
      <c r="E635" s="220" t="s">
        <v>772</v>
      </c>
      <c r="F635" s="221" t="s">
        <v>773</v>
      </c>
      <c r="G635" s="222" t="s">
        <v>291</v>
      </c>
      <c r="H635" s="223">
        <v>2</v>
      </c>
      <c r="I635" s="224"/>
      <c r="J635" s="225">
        <f>ROUND(I635*H635,2)</f>
        <v>0</v>
      </c>
      <c r="K635" s="221" t="s">
        <v>174</v>
      </c>
      <c r="L635" s="45"/>
      <c r="M635" s="226" t="s">
        <v>40</v>
      </c>
      <c r="N635" s="227" t="s">
        <v>48</v>
      </c>
      <c r="O635" s="85"/>
      <c r="P635" s="228">
        <f>O635*H635</f>
        <v>0</v>
      </c>
      <c r="Q635" s="228">
        <v>0.036920000000000001</v>
      </c>
      <c r="R635" s="228">
        <f>Q635*H635</f>
        <v>0.073840000000000003</v>
      </c>
      <c r="S635" s="228">
        <v>0</v>
      </c>
      <c r="T635" s="229">
        <f>S635*H635</f>
        <v>0</v>
      </c>
      <c r="U635" s="39"/>
      <c r="V635" s="39"/>
      <c r="W635" s="39"/>
      <c r="X635" s="39"/>
      <c r="Y635" s="39"/>
      <c r="Z635" s="39"/>
      <c r="AA635" s="39"/>
      <c r="AB635" s="39"/>
      <c r="AC635" s="39"/>
      <c r="AD635" s="39"/>
      <c r="AE635" s="39"/>
      <c r="AR635" s="230" t="s">
        <v>301</v>
      </c>
      <c r="AT635" s="230" t="s">
        <v>170</v>
      </c>
      <c r="AU635" s="230" t="s">
        <v>87</v>
      </c>
      <c r="AY635" s="18" t="s">
        <v>167</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301</v>
      </c>
      <c r="BM635" s="230" t="s">
        <v>774</v>
      </c>
    </row>
    <row r="636" s="2" customFormat="1">
      <c r="A636" s="39"/>
      <c r="B636" s="40"/>
      <c r="C636" s="41"/>
      <c r="D636" s="232" t="s">
        <v>177</v>
      </c>
      <c r="E636" s="41"/>
      <c r="F636" s="233" t="s">
        <v>775</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177</v>
      </c>
      <c r="AU636" s="18" t="s">
        <v>87</v>
      </c>
    </row>
    <row r="637" s="14" customFormat="1">
      <c r="A637" s="14"/>
      <c r="B637" s="247"/>
      <c r="C637" s="248"/>
      <c r="D637" s="232" t="s">
        <v>181</v>
      </c>
      <c r="E637" s="249" t="s">
        <v>40</v>
      </c>
      <c r="F637" s="250" t="s">
        <v>87</v>
      </c>
      <c r="G637" s="248"/>
      <c r="H637" s="251">
        <v>2</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181</v>
      </c>
      <c r="AU637" s="257" t="s">
        <v>87</v>
      </c>
      <c r="AV637" s="14" t="s">
        <v>87</v>
      </c>
      <c r="AW637" s="14" t="s">
        <v>38</v>
      </c>
      <c r="AX637" s="14" t="s">
        <v>77</v>
      </c>
      <c r="AY637" s="257" t="s">
        <v>167</v>
      </c>
    </row>
    <row r="638" s="15" customFormat="1">
      <c r="A638" s="15"/>
      <c r="B638" s="258"/>
      <c r="C638" s="259"/>
      <c r="D638" s="232" t="s">
        <v>181</v>
      </c>
      <c r="E638" s="260" t="s">
        <v>40</v>
      </c>
      <c r="F638" s="261" t="s">
        <v>184</v>
      </c>
      <c r="G638" s="259"/>
      <c r="H638" s="262">
        <v>2</v>
      </c>
      <c r="I638" s="263"/>
      <c r="J638" s="259"/>
      <c r="K638" s="259"/>
      <c r="L638" s="264"/>
      <c r="M638" s="265"/>
      <c r="N638" s="266"/>
      <c r="O638" s="266"/>
      <c r="P638" s="266"/>
      <c r="Q638" s="266"/>
      <c r="R638" s="266"/>
      <c r="S638" s="266"/>
      <c r="T638" s="267"/>
      <c r="U638" s="15"/>
      <c r="V638" s="15"/>
      <c r="W638" s="15"/>
      <c r="X638" s="15"/>
      <c r="Y638" s="15"/>
      <c r="Z638" s="15"/>
      <c r="AA638" s="15"/>
      <c r="AB638" s="15"/>
      <c r="AC638" s="15"/>
      <c r="AD638" s="15"/>
      <c r="AE638" s="15"/>
      <c r="AT638" s="268" t="s">
        <v>181</v>
      </c>
      <c r="AU638" s="268" t="s">
        <v>87</v>
      </c>
      <c r="AV638" s="15" t="s">
        <v>175</v>
      </c>
      <c r="AW638" s="15" t="s">
        <v>38</v>
      </c>
      <c r="AX638" s="15" t="s">
        <v>85</v>
      </c>
      <c r="AY638" s="268" t="s">
        <v>167</v>
      </c>
    </row>
    <row r="639" s="2" customFormat="1" ht="24" customHeight="1">
      <c r="A639" s="39"/>
      <c r="B639" s="40"/>
      <c r="C639" s="219" t="s">
        <v>776</v>
      </c>
      <c r="D639" s="219" t="s">
        <v>170</v>
      </c>
      <c r="E639" s="220" t="s">
        <v>777</v>
      </c>
      <c r="F639" s="221" t="s">
        <v>778</v>
      </c>
      <c r="G639" s="222" t="s">
        <v>398</v>
      </c>
      <c r="H639" s="223">
        <v>0.073999999999999996</v>
      </c>
      <c r="I639" s="224"/>
      <c r="J639" s="225">
        <f>ROUND(I639*H639,2)</f>
        <v>0</v>
      </c>
      <c r="K639" s="221" t="s">
        <v>174</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301</v>
      </c>
      <c r="AT639" s="230" t="s">
        <v>170</v>
      </c>
      <c r="AU639" s="230" t="s">
        <v>87</v>
      </c>
      <c r="AY639" s="18" t="s">
        <v>167</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301</v>
      </c>
      <c r="BM639" s="230" t="s">
        <v>779</v>
      </c>
    </row>
    <row r="640" s="2" customFormat="1">
      <c r="A640" s="39"/>
      <c r="B640" s="40"/>
      <c r="C640" s="41"/>
      <c r="D640" s="232" t="s">
        <v>177</v>
      </c>
      <c r="E640" s="41"/>
      <c r="F640" s="233" t="s">
        <v>780</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177</v>
      </c>
      <c r="AU640" s="18" t="s">
        <v>87</v>
      </c>
    </row>
    <row r="641" s="2" customFormat="1">
      <c r="A641" s="39"/>
      <c r="B641" s="40"/>
      <c r="C641" s="41"/>
      <c r="D641" s="232" t="s">
        <v>179</v>
      </c>
      <c r="E641" s="41"/>
      <c r="F641" s="236" t="s">
        <v>699</v>
      </c>
      <c r="G641" s="41"/>
      <c r="H641" s="41"/>
      <c r="I641" s="137"/>
      <c r="J641" s="41"/>
      <c r="K641" s="41"/>
      <c r="L641" s="45"/>
      <c r="M641" s="234"/>
      <c r="N641" s="235"/>
      <c r="O641" s="85"/>
      <c r="P641" s="85"/>
      <c r="Q641" s="85"/>
      <c r="R641" s="85"/>
      <c r="S641" s="85"/>
      <c r="T641" s="86"/>
      <c r="U641" s="39"/>
      <c r="V641" s="39"/>
      <c r="W641" s="39"/>
      <c r="X641" s="39"/>
      <c r="Y641" s="39"/>
      <c r="Z641" s="39"/>
      <c r="AA641" s="39"/>
      <c r="AB641" s="39"/>
      <c r="AC641" s="39"/>
      <c r="AD641" s="39"/>
      <c r="AE641" s="39"/>
      <c r="AT641" s="18" t="s">
        <v>179</v>
      </c>
      <c r="AU641" s="18" t="s">
        <v>87</v>
      </c>
    </row>
    <row r="642" s="2" customFormat="1" ht="24" customHeight="1">
      <c r="A642" s="39"/>
      <c r="B642" s="40"/>
      <c r="C642" s="219" t="s">
        <v>781</v>
      </c>
      <c r="D642" s="219" t="s">
        <v>170</v>
      </c>
      <c r="E642" s="220" t="s">
        <v>782</v>
      </c>
      <c r="F642" s="221" t="s">
        <v>783</v>
      </c>
      <c r="G642" s="222" t="s">
        <v>398</v>
      </c>
      <c r="H642" s="223">
        <v>0.073999999999999996</v>
      </c>
      <c r="I642" s="224"/>
      <c r="J642" s="225">
        <f>ROUND(I642*H642,2)</f>
        <v>0</v>
      </c>
      <c r="K642" s="221" t="s">
        <v>174</v>
      </c>
      <c r="L642" s="45"/>
      <c r="M642" s="226" t="s">
        <v>40</v>
      </c>
      <c r="N642" s="227" t="s">
        <v>48</v>
      </c>
      <c r="O642" s="85"/>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301</v>
      </c>
      <c r="AT642" s="230" t="s">
        <v>170</v>
      </c>
      <c r="AU642" s="230" t="s">
        <v>87</v>
      </c>
      <c r="AY642" s="18" t="s">
        <v>167</v>
      </c>
      <c r="BE642" s="231">
        <f>IF(N642="základní",J642,0)</f>
        <v>0</v>
      </c>
      <c r="BF642" s="231">
        <f>IF(N642="snížená",J642,0)</f>
        <v>0</v>
      </c>
      <c r="BG642" s="231">
        <f>IF(N642="zákl. přenesená",J642,0)</f>
        <v>0</v>
      </c>
      <c r="BH642" s="231">
        <f>IF(N642="sníž. přenesená",J642,0)</f>
        <v>0</v>
      </c>
      <c r="BI642" s="231">
        <f>IF(N642="nulová",J642,0)</f>
        <v>0</v>
      </c>
      <c r="BJ642" s="18" t="s">
        <v>85</v>
      </c>
      <c r="BK642" s="231">
        <f>ROUND(I642*H642,2)</f>
        <v>0</v>
      </c>
      <c r="BL642" s="18" t="s">
        <v>301</v>
      </c>
      <c r="BM642" s="230" t="s">
        <v>784</v>
      </c>
    </row>
    <row r="643" s="2" customFormat="1">
      <c r="A643" s="39"/>
      <c r="B643" s="40"/>
      <c r="C643" s="41"/>
      <c r="D643" s="232" t="s">
        <v>177</v>
      </c>
      <c r="E643" s="41"/>
      <c r="F643" s="233" t="s">
        <v>785</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177</v>
      </c>
      <c r="AU643" s="18" t="s">
        <v>87</v>
      </c>
    </row>
    <row r="644" s="2" customFormat="1">
      <c r="A644" s="39"/>
      <c r="B644" s="40"/>
      <c r="C644" s="41"/>
      <c r="D644" s="232" t="s">
        <v>179</v>
      </c>
      <c r="E644" s="41"/>
      <c r="F644" s="236" t="s">
        <v>699</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179</v>
      </c>
      <c r="AU644" s="18" t="s">
        <v>87</v>
      </c>
    </row>
    <row r="645" s="12" customFormat="1" ht="22.8" customHeight="1">
      <c r="A645" s="12"/>
      <c r="B645" s="203"/>
      <c r="C645" s="204"/>
      <c r="D645" s="205" t="s">
        <v>76</v>
      </c>
      <c r="E645" s="217" t="s">
        <v>786</v>
      </c>
      <c r="F645" s="217" t="s">
        <v>787</v>
      </c>
      <c r="G645" s="204"/>
      <c r="H645" s="204"/>
      <c r="I645" s="207"/>
      <c r="J645" s="218">
        <f>BK645</f>
        <v>0</v>
      </c>
      <c r="K645" s="204"/>
      <c r="L645" s="209"/>
      <c r="M645" s="210"/>
      <c r="N645" s="211"/>
      <c r="O645" s="211"/>
      <c r="P645" s="212">
        <f>SUM(P646:P680)</f>
        <v>0</v>
      </c>
      <c r="Q645" s="211"/>
      <c r="R645" s="212">
        <f>SUM(R646:R680)</f>
        <v>0.069640000000000007</v>
      </c>
      <c r="S645" s="211"/>
      <c r="T645" s="213">
        <f>SUM(T646:T680)</f>
        <v>0</v>
      </c>
      <c r="U645" s="12"/>
      <c r="V645" s="12"/>
      <c r="W645" s="12"/>
      <c r="X645" s="12"/>
      <c r="Y645" s="12"/>
      <c r="Z645" s="12"/>
      <c r="AA645" s="12"/>
      <c r="AB645" s="12"/>
      <c r="AC645" s="12"/>
      <c r="AD645" s="12"/>
      <c r="AE645" s="12"/>
      <c r="AR645" s="214" t="s">
        <v>87</v>
      </c>
      <c r="AT645" s="215" t="s">
        <v>76</v>
      </c>
      <c r="AU645" s="215" t="s">
        <v>85</v>
      </c>
      <c r="AY645" s="214" t="s">
        <v>167</v>
      </c>
      <c r="BK645" s="216">
        <f>SUM(BK646:BK680)</f>
        <v>0</v>
      </c>
    </row>
    <row r="646" s="2" customFormat="1" ht="24" customHeight="1">
      <c r="A646" s="39"/>
      <c r="B646" s="40"/>
      <c r="C646" s="219" t="s">
        <v>788</v>
      </c>
      <c r="D646" s="219" t="s">
        <v>170</v>
      </c>
      <c r="E646" s="220" t="s">
        <v>789</v>
      </c>
      <c r="F646" s="221" t="s">
        <v>790</v>
      </c>
      <c r="G646" s="222" t="s">
        <v>187</v>
      </c>
      <c r="H646" s="223">
        <v>54</v>
      </c>
      <c r="I646" s="224"/>
      <c r="J646" s="225">
        <f>ROUND(I646*H646,2)</f>
        <v>0</v>
      </c>
      <c r="K646" s="221" t="s">
        <v>174</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301</v>
      </c>
      <c r="AT646" s="230" t="s">
        <v>170</v>
      </c>
      <c r="AU646" s="230" t="s">
        <v>87</v>
      </c>
      <c r="AY646" s="18" t="s">
        <v>167</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301</v>
      </c>
      <c r="BM646" s="230" t="s">
        <v>791</v>
      </c>
    </row>
    <row r="647" s="2" customFormat="1">
      <c r="A647" s="39"/>
      <c r="B647" s="40"/>
      <c r="C647" s="41"/>
      <c r="D647" s="232" t="s">
        <v>177</v>
      </c>
      <c r="E647" s="41"/>
      <c r="F647" s="233" t="s">
        <v>792</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177</v>
      </c>
      <c r="AU647" s="18" t="s">
        <v>87</v>
      </c>
    </row>
    <row r="648" s="14" customFormat="1">
      <c r="A648" s="14"/>
      <c r="B648" s="247"/>
      <c r="C648" s="248"/>
      <c r="D648" s="232" t="s">
        <v>181</v>
      </c>
      <c r="E648" s="249" t="s">
        <v>40</v>
      </c>
      <c r="F648" s="250" t="s">
        <v>552</v>
      </c>
      <c r="G648" s="248"/>
      <c r="H648" s="251">
        <v>54</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181</v>
      </c>
      <c r="AU648" s="257" t="s">
        <v>87</v>
      </c>
      <c r="AV648" s="14" t="s">
        <v>87</v>
      </c>
      <c r="AW648" s="14" t="s">
        <v>38</v>
      </c>
      <c r="AX648" s="14" t="s">
        <v>77</v>
      </c>
      <c r="AY648" s="257" t="s">
        <v>167</v>
      </c>
    </row>
    <row r="649" s="15" customFormat="1">
      <c r="A649" s="15"/>
      <c r="B649" s="258"/>
      <c r="C649" s="259"/>
      <c r="D649" s="232" t="s">
        <v>181</v>
      </c>
      <c r="E649" s="260" t="s">
        <v>40</v>
      </c>
      <c r="F649" s="261" t="s">
        <v>184</v>
      </c>
      <c r="G649" s="259"/>
      <c r="H649" s="262">
        <v>54</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181</v>
      </c>
      <c r="AU649" s="268" t="s">
        <v>87</v>
      </c>
      <c r="AV649" s="15" t="s">
        <v>175</v>
      </c>
      <c r="AW649" s="15" t="s">
        <v>38</v>
      </c>
      <c r="AX649" s="15" t="s">
        <v>85</v>
      </c>
      <c r="AY649" s="268" t="s">
        <v>167</v>
      </c>
    </row>
    <row r="650" s="2" customFormat="1" ht="24" customHeight="1">
      <c r="A650" s="39"/>
      <c r="B650" s="40"/>
      <c r="C650" s="269" t="s">
        <v>793</v>
      </c>
      <c r="D650" s="269" t="s">
        <v>297</v>
      </c>
      <c r="E650" s="270" t="s">
        <v>794</v>
      </c>
      <c r="F650" s="271" t="s">
        <v>795</v>
      </c>
      <c r="G650" s="272" t="s">
        <v>187</v>
      </c>
      <c r="H650" s="273">
        <v>54</v>
      </c>
      <c r="I650" s="274"/>
      <c r="J650" s="275">
        <f>ROUND(I650*H650,2)</f>
        <v>0</v>
      </c>
      <c r="K650" s="271" t="s">
        <v>174</v>
      </c>
      <c r="L650" s="276"/>
      <c r="M650" s="277" t="s">
        <v>40</v>
      </c>
      <c r="N650" s="278" t="s">
        <v>48</v>
      </c>
      <c r="O650" s="85"/>
      <c r="P650" s="228">
        <f>O650*H650</f>
        <v>0</v>
      </c>
      <c r="Q650" s="228">
        <v>0.00012999999999999999</v>
      </c>
      <c r="R650" s="228">
        <f>Q650*H650</f>
        <v>0.0070199999999999993</v>
      </c>
      <c r="S650" s="228">
        <v>0</v>
      </c>
      <c r="T650" s="229">
        <f>S650*H650</f>
        <v>0</v>
      </c>
      <c r="U650" s="39"/>
      <c r="V650" s="39"/>
      <c r="W650" s="39"/>
      <c r="X650" s="39"/>
      <c r="Y650" s="39"/>
      <c r="Z650" s="39"/>
      <c r="AA650" s="39"/>
      <c r="AB650" s="39"/>
      <c r="AC650" s="39"/>
      <c r="AD650" s="39"/>
      <c r="AE650" s="39"/>
      <c r="AR650" s="230" t="s">
        <v>407</v>
      </c>
      <c r="AT650" s="230" t="s">
        <v>297</v>
      </c>
      <c r="AU650" s="230" t="s">
        <v>87</v>
      </c>
      <c r="AY650" s="18" t="s">
        <v>167</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301</v>
      </c>
      <c r="BM650" s="230" t="s">
        <v>796</v>
      </c>
    </row>
    <row r="651" s="2" customFormat="1">
      <c r="A651" s="39"/>
      <c r="B651" s="40"/>
      <c r="C651" s="41"/>
      <c r="D651" s="232" t="s">
        <v>177</v>
      </c>
      <c r="E651" s="41"/>
      <c r="F651" s="233" t="s">
        <v>795</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177</v>
      </c>
      <c r="AU651" s="18" t="s">
        <v>87</v>
      </c>
    </row>
    <row r="652" s="2" customFormat="1" ht="24" customHeight="1">
      <c r="A652" s="39"/>
      <c r="B652" s="40"/>
      <c r="C652" s="219" t="s">
        <v>797</v>
      </c>
      <c r="D652" s="219" t="s">
        <v>170</v>
      </c>
      <c r="E652" s="220" t="s">
        <v>798</v>
      </c>
      <c r="F652" s="221" t="s">
        <v>799</v>
      </c>
      <c r="G652" s="222" t="s">
        <v>291</v>
      </c>
      <c r="H652" s="223">
        <v>24</v>
      </c>
      <c r="I652" s="224"/>
      <c r="J652" s="225">
        <f>ROUND(I652*H652,2)</f>
        <v>0</v>
      </c>
      <c r="K652" s="221" t="s">
        <v>174</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301</v>
      </c>
      <c r="AT652" s="230" t="s">
        <v>170</v>
      </c>
      <c r="AU652" s="230" t="s">
        <v>87</v>
      </c>
      <c r="AY652" s="18" t="s">
        <v>167</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301</v>
      </c>
      <c r="BM652" s="230" t="s">
        <v>800</v>
      </c>
    </row>
    <row r="653" s="2" customFormat="1">
      <c r="A653" s="39"/>
      <c r="B653" s="40"/>
      <c r="C653" s="41"/>
      <c r="D653" s="232" t="s">
        <v>177</v>
      </c>
      <c r="E653" s="41"/>
      <c r="F653" s="233" t="s">
        <v>801</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177</v>
      </c>
      <c r="AU653" s="18" t="s">
        <v>87</v>
      </c>
    </row>
    <row r="654" s="14" customFormat="1">
      <c r="A654" s="14"/>
      <c r="B654" s="247"/>
      <c r="C654" s="248"/>
      <c r="D654" s="232" t="s">
        <v>181</v>
      </c>
      <c r="E654" s="249" t="s">
        <v>40</v>
      </c>
      <c r="F654" s="250" t="s">
        <v>345</v>
      </c>
      <c r="G654" s="248"/>
      <c r="H654" s="251">
        <v>24</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181</v>
      </c>
      <c r="AU654" s="257" t="s">
        <v>87</v>
      </c>
      <c r="AV654" s="14" t="s">
        <v>87</v>
      </c>
      <c r="AW654" s="14" t="s">
        <v>38</v>
      </c>
      <c r="AX654" s="14" t="s">
        <v>77</v>
      </c>
      <c r="AY654" s="257" t="s">
        <v>167</v>
      </c>
    </row>
    <row r="655" s="15" customFormat="1">
      <c r="A655" s="15"/>
      <c r="B655" s="258"/>
      <c r="C655" s="259"/>
      <c r="D655" s="232" t="s">
        <v>181</v>
      </c>
      <c r="E655" s="260" t="s">
        <v>40</v>
      </c>
      <c r="F655" s="261" t="s">
        <v>184</v>
      </c>
      <c r="G655" s="259"/>
      <c r="H655" s="262">
        <v>24</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181</v>
      </c>
      <c r="AU655" s="268" t="s">
        <v>87</v>
      </c>
      <c r="AV655" s="15" t="s">
        <v>175</v>
      </c>
      <c r="AW655" s="15" t="s">
        <v>38</v>
      </c>
      <c r="AX655" s="15" t="s">
        <v>85</v>
      </c>
      <c r="AY655" s="268" t="s">
        <v>167</v>
      </c>
    </row>
    <row r="656" s="2" customFormat="1" ht="24" customHeight="1">
      <c r="A656" s="39"/>
      <c r="B656" s="40"/>
      <c r="C656" s="219" t="s">
        <v>802</v>
      </c>
      <c r="D656" s="219" t="s">
        <v>170</v>
      </c>
      <c r="E656" s="220" t="s">
        <v>803</v>
      </c>
      <c r="F656" s="221" t="s">
        <v>804</v>
      </c>
      <c r="G656" s="222" t="s">
        <v>291</v>
      </c>
      <c r="H656" s="223">
        <v>1</v>
      </c>
      <c r="I656" s="224"/>
      <c r="J656" s="225">
        <f>ROUND(I656*H656,2)</f>
        <v>0</v>
      </c>
      <c r="K656" s="221" t="s">
        <v>174</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301</v>
      </c>
      <c r="AT656" s="230" t="s">
        <v>170</v>
      </c>
      <c r="AU656" s="230" t="s">
        <v>87</v>
      </c>
      <c r="AY656" s="18" t="s">
        <v>167</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301</v>
      </c>
      <c r="BM656" s="230" t="s">
        <v>805</v>
      </c>
    </row>
    <row r="657" s="2" customFormat="1">
      <c r="A657" s="39"/>
      <c r="B657" s="40"/>
      <c r="C657" s="41"/>
      <c r="D657" s="232" t="s">
        <v>177</v>
      </c>
      <c r="E657" s="41"/>
      <c r="F657" s="233" t="s">
        <v>806</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177</v>
      </c>
      <c r="AU657" s="18" t="s">
        <v>87</v>
      </c>
    </row>
    <row r="658" s="2" customFormat="1" ht="24" customHeight="1">
      <c r="A658" s="39"/>
      <c r="B658" s="40"/>
      <c r="C658" s="269" t="s">
        <v>807</v>
      </c>
      <c r="D658" s="269" t="s">
        <v>297</v>
      </c>
      <c r="E658" s="270" t="s">
        <v>808</v>
      </c>
      <c r="F658" s="271" t="s">
        <v>809</v>
      </c>
      <c r="G658" s="272" t="s">
        <v>291</v>
      </c>
      <c r="H658" s="273">
        <v>1</v>
      </c>
      <c r="I658" s="274"/>
      <c r="J658" s="275">
        <f>ROUND(I658*H658,2)</f>
        <v>0</v>
      </c>
      <c r="K658" s="271" t="s">
        <v>174</v>
      </c>
      <c r="L658" s="276"/>
      <c r="M658" s="277" t="s">
        <v>40</v>
      </c>
      <c r="N658" s="278" t="s">
        <v>48</v>
      </c>
      <c r="O658" s="85"/>
      <c r="P658" s="228">
        <f>O658*H658</f>
        <v>0</v>
      </c>
      <c r="Q658" s="228">
        <v>0.00282</v>
      </c>
      <c r="R658" s="228">
        <f>Q658*H658</f>
        <v>0.00282</v>
      </c>
      <c r="S658" s="228">
        <v>0</v>
      </c>
      <c r="T658" s="229">
        <f>S658*H658</f>
        <v>0</v>
      </c>
      <c r="U658" s="39"/>
      <c r="V658" s="39"/>
      <c r="W658" s="39"/>
      <c r="X658" s="39"/>
      <c r="Y658" s="39"/>
      <c r="Z658" s="39"/>
      <c r="AA658" s="39"/>
      <c r="AB658" s="39"/>
      <c r="AC658" s="39"/>
      <c r="AD658" s="39"/>
      <c r="AE658" s="39"/>
      <c r="AR658" s="230" t="s">
        <v>407</v>
      </c>
      <c r="AT658" s="230" t="s">
        <v>297</v>
      </c>
      <c r="AU658" s="230" t="s">
        <v>87</v>
      </c>
      <c r="AY658" s="18" t="s">
        <v>167</v>
      </c>
      <c r="BE658" s="231">
        <f>IF(N658="základní",J658,0)</f>
        <v>0</v>
      </c>
      <c r="BF658" s="231">
        <f>IF(N658="snížená",J658,0)</f>
        <v>0</v>
      </c>
      <c r="BG658" s="231">
        <f>IF(N658="zákl. přenesená",J658,0)</f>
        <v>0</v>
      </c>
      <c r="BH658" s="231">
        <f>IF(N658="sníž. přenesená",J658,0)</f>
        <v>0</v>
      </c>
      <c r="BI658" s="231">
        <f>IF(N658="nulová",J658,0)</f>
        <v>0</v>
      </c>
      <c r="BJ658" s="18" t="s">
        <v>85</v>
      </c>
      <c r="BK658" s="231">
        <f>ROUND(I658*H658,2)</f>
        <v>0</v>
      </c>
      <c r="BL658" s="18" t="s">
        <v>301</v>
      </c>
      <c r="BM658" s="230" t="s">
        <v>810</v>
      </c>
    </row>
    <row r="659" s="2" customFormat="1">
      <c r="A659" s="39"/>
      <c r="B659" s="40"/>
      <c r="C659" s="41"/>
      <c r="D659" s="232" t="s">
        <v>177</v>
      </c>
      <c r="E659" s="41"/>
      <c r="F659" s="233" t="s">
        <v>809</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177</v>
      </c>
      <c r="AU659" s="18" t="s">
        <v>87</v>
      </c>
    </row>
    <row r="660" s="2" customFormat="1" ht="24" customHeight="1">
      <c r="A660" s="39"/>
      <c r="B660" s="40"/>
      <c r="C660" s="219" t="s">
        <v>811</v>
      </c>
      <c r="D660" s="219" t="s">
        <v>170</v>
      </c>
      <c r="E660" s="220" t="s">
        <v>812</v>
      </c>
      <c r="F660" s="221" t="s">
        <v>813</v>
      </c>
      <c r="G660" s="222" t="s">
        <v>291</v>
      </c>
      <c r="H660" s="223">
        <v>4</v>
      </c>
      <c r="I660" s="224"/>
      <c r="J660" s="225">
        <f>ROUND(I660*H660,2)</f>
        <v>0</v>
      </c>
      <c r="K660" s="221" t="s">
        <v>174</v>
      </c>
      <c r="L660" s="45"/>
      <c r="M660" s="226" t="s">
        <v>40</v>
      </c>
      <c r="N660" s="227" t="s">
        <v>48</v>
      </c>
      <c r="O660" s="85"/>
      <c r="P660" s="228">
        <f>O660*H660</f>
        <v>0</v>
      </c>
      <c r="Q660" s="228">
        <v>0</v>
      </c>
      <c r="R660" s="228">
        <f>Q660*H660</f>
        <v>0</v>
      </c>
      <c r="S660" s="228">
        <v>0</v>
      </c>
      <c r="T660" s="229">
        <f>S660*H660</f>
        <v>0</v>
      </c>
      <c r="U660" s="39"/>
      <c r="V660" s="39"/>
      <c r="W660" s="39"/>
      <c r="X660" s="39"/>
      <c r="Y660" s="39"/>
      <c r="Z660" s="39"/>
      <c r="AA660" s="39"/>
      <c r="AB660" s="39"/>
      <c r="AC660" s="39"/>
      <c r="AD660" s="39"/>
      <c r="AE660" s="39"/>
      <c r="AR660" s="230" t="s">
        <v>301</v>
      </c>
      <c r="AT660" s="230" t="s">
        <v>170</v>
      </c>
      <c r="AU660" s="230" t="s">
        <v>87</v>
      </c>
      <c r="AY660" s="18" t="s">
        <v>167</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301</v>
      </c>
      <c r="BM660" s="230" t="s">
        <v>814</v>
      </c>
    </row>
    <row r="661" s="2" customFormat="1">
      <c r="A661" s="39"/>
      <c r="B661" s="40"/>
      <c r="C661" s="41"/>
      <c r="D661" s="232" t="s">
        <v>177</v>
      </c>
      <c r="E661" s="41"/>
      <c r="F661" s="233" t="s">
        <v>815</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177</v>
      </c>
      <c r="AU661" s="18" t="s">
        <v>87</v>
      </c>
    </row>
    <row r="662" s="14" customFormat="1">
      <c r="A662" s="14"/>
      <c r="B662" s="247"/>
      <c r="C662" s="248"/>
      <c r="D662" s="232" t="s">
        <v>181</v>
      </c>
      <c r="E662" s="249" t="s">
        <v>40</v>
      </c>
      <c r="F662" s="250" t="s">
        <v>175</v>
      </c>
      <c r="G662" s="248"/>
      <c r="H662" s="251">
        <v>4</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181</v>
      </c>
      <c r="AU662" s="257" t="s">
        <v>87</v>
      </c>
      <c r="AV662" s="14" t="s">
        <v>87</v>
      </c>
      <c r="AW662" s="14" t="s">
        <v>38</v>
      </c>
      <c r="AX662" s="14" t="s">
        <v>77</v>
      </c>
      <c r="AY662" s="257" t="s">
        <v>167</v>
      </c>
    </row>
    <row r="663" s="15" customFormat="1">
      <c r="A663" s="15"/>
      <c r="B663" s="258"/>
      <c r="C663" s="259"/>
      <c r="D663" s="232" t="s">
        <v>181</v>
      </c>
      <c r="E663" s="260" t="s">
        <v>40</v>
      </c>
      <c r="F663" s="261" t="s">
        <v>184</v>
      </c>
      <c r="G663" s="259"/>
      <c r="H663" s="262">
        <v>4</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181</v>
      </c>
      <c r="AU663" s="268" t="s">
        <v>87</v>
      </c>
      <c r="AV663" s="15" t="s">
        <v>175</v>
      </c>
      <c r="AW663" s="15" t="s">
        <v>38</v>
      </c>
      <c r="AX663" s="15" t="s">
        <v>85</v>
      </c>
      <c r="AY663" s="268" t="s">
        <v>167</v>
      </c>
    </row>
    <row r="664" s="2" customFormat="1" ht="24" customHeight="1">
      <c r="A664" s="39"/>
      <c r="B664" s="40"/>
      <c r="C664" s="269" t="s">
        <v>816</v>
      </c>
      <c r="D664" s="269" t="s">
        <v>297</v>
      </c>
      <c r="E664" s="270" t="s">
        <v>817</v>
      </c>
      <c r="F664" s="271" t="s">
        <v>818</v>
      </c>
      <c r="G664" s="272" t="s">
        <v>291</v>
      </c>
      <c r="H664" s="273">
        <v>4</v>
      </c>
      <c r="I664" s="274"/>
      <c r="J664" s="275">
        <f>ROUND(I664*H664,2)</f>
        <v>0</v>
      </c>
      <c r="K664" s="271" t="s">
        <v>174</v>
      </c>
      <c r="L664" s="276"/>
      <c r="M664" s="277" t="s">
        <v>40</v>
      </c>
      <c r="N664" s="278" t="s">
        <v>48</v>
      </c>
      <c r="O664" s="85"/>
      <c r="P664" s="228">
        <f>O664*H664</f>
        <v>0</v>
      </c>
      <c r="Q664" s="228">
        <v>0.00038999999999999999</v>
      </c>
      <c r="R664" s="228">
        <f>Q664*H664</f>
        <v>0.00156</v>
      </c>
      <c r="S664" s="228">
        <v>0</v>
      </c>
      <c r="T664" s="229">
        <f>S664*H664</f>
        <v>0</v>
      </c>
      <c r="U664" s="39"/>
      <c r="V664" s="39"/>
      <c r="W664" s="39"/>
      <c r="X664" s="39"/>
      <c r="Y664" s="39"/>
      <c r="Z664" s="39"/>
      <c r="AA664" s="39"/>
      <c r="AB664" s="39"/>
      <c r="AC664" s="39"/>
      <c r="AD664" s="39"/>
      <c r="AE664" s="39"/>
      <c r="AR664" s="230" t="s">
        <v>407</v>
      </c>
      <c r="AT664" s="230" t="s">
        <v>297</v>
      </c>
      <c r="AU664" s="230" t="s">
        <v>87</v>
      </c>
      <c r="AY664" s="18" t="s">
        <v>167</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301</v>
      </c>
      <c r="BM664" s="230" t="s">
        <v>819</v>
      </c>
    </row>
    <row r="665" s="2" customFormat="1">
      <c r="A665" s="39"/>
      <c r="B665" s="40"/>
      <c r="C665" s="41"/>
      <c r="D665" s="232" t="s">
        <v>177</v>
      </c>
      <c r="E665" s="41"/>
      <c r="F665" s="233" t="s">
        <v>818</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177</v>
      </c>
      <c r="AU665" s="18" t="s">
        <v>87</v>
      </c>
    </row>
    <row r="666" s="2" customFormat="1" ht="24" customHeight="1">
      <c r="A666" s="39"/>
      <c r="B666" s="40"/>
      <c r="C666" s="219" t="s">
        <v>820</v>
      </c>
      <c r="D666" s="219" t="s">
        <v>170</v>
      </c>
      <c r="E666" s="220" t="s">
        <v>821</v>
      </c>
      <c r="F666" s="221" t="s">
        <v>822</v>
      </c>
      <c r="G666" s="222" t="s">
        <v>291</v>
      </c>
      <c r="H666" s="223">
        <v>8</v>
      </c>
      <c r="I666" s="224"/>
      <c r="J666" s="225">
        <f>ROUND(I666*H666,2)</f>
        <v>0</v>
      </c>
      <c r="K666" s="221" t="s">
        <v>174</v>
      </c>
      <c r="L666" s="45"/>
      <c r="M666" s="226" t="s">
        <v>40</v>
      </c>
      <c r="N666" s="227" t="s">
        <v>48</v>
      </c>
      <c r="O666" s="85"/>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301</v>
      </c>
      <c r="AT666" s="230" t="s">
        <v>170</v>
      </c>
      <c r="AU666" s="230" t="s">
        <v>87</v>
      </c>
      <c r="AY666" s="18" t="s">
        <v>167</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301</v>
      </c>
      <c r="BM666" s="230" t="s">
        <v>823</v>
      </c>
    </row>
    <row r="667" s="2" customFormat="1">
      <c r="A667" s="39"/>
      <c r="B667" s="40"/>
      <c r="C667" s="41"/>
      <c r="D667" s="232" t="s">
        <v>177</v>
      </c>
      <c r="E667" s="41"/>
      <c r="F667" s="233" t="s">
        <v>824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177</v>
      </c>
      <c r="AU667" s="18" t="s">
        <v>87</v>
      </c>
    </row>
    <row r="668" s="14" customFormat="1">
      <c r="A668" s="14"/>
      <c r="B668" s="247"/>
      <c r="C668" s="248"/>
      <c r="D668" s="232" t="s">
        <v>181</v>
      </c>
      <c r="E668" s="249" t="s">
        <v>40</v>
      </c>
      <c r="F668" s="250" t="s">
        <v>244</v>
      </c>
      <c r="G668" s="248"/>
      <c r="H668" s="251">
        <v>8</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181</v>
      </c>
      <c r="AU668" s="257" t="s">
        <v>87</v>
      </c>
      <c r="AV668" s="14" t="s">
        <v>87</v>
      </c>
      <c r="AW668" s="14" t="s">
        <v>38</v>
      </c>
      <c r="AX668" s="14" t="s">
        <v>77</v>
      </c>
      <c r="AY668" s="257" t="s">
        <v>167</v>
      </c>
    </row>
    <row r="669" s="15" customFormat="1">
      <c r="A669" s="15"/>
      <c r="B669" s="258"/>
      <c r="C669" s="259"/>
      <c r="D669" s="232" t="s">
        <v>181</v>
      </c>
      <c r="E669" s="260" t="s">
        <v>40</v>
      </c>
      <c r="F669" s="261" t="s">
        <v>184</v>
      </c>
      <c r="G669" s="259"/>
      <c r="H669" s="262">
        <v>8</v>
      </c>
      <c r="I669" s="263"/>
      <c r="J669" s="259"/>
      <c r="K669" s="259"/>
      <c r="L669" s="264"/>
      <c r="M669" s="265"/>
      <c r="N669" s="266"/>
      <c r="O669" s="266"/>
      <c r="P669" s="266"/>
      <c r="Q669" s="266"/>
      <c r="R669" s="266"/>
      <c r="S669" s="266"/>
      <c r="T669" s="267"/>
      <c r="U669" s="15"/>
      <c r="V669" s="15"/>
      <c r="W669" s="15"/>
      <c r="X669" s="15"/>
      <c r="Y669" s="15"/>
      <c r="Z669" s="15"/>
      <c r="AA669" s="15"/>
      <c r="AB669" s="15"/>
      <c r="AC669" s="15"/>
      <c r="AD669" s="15"/>
      <c r="AE669" s="15"/>
      <c r="AT669" s="268" t="s">
        <v>181</v>
      </c>
      <c r="AU669" s="268" t="s">
        <v>87</v>
      </c>
      <c r="AV669" s="15" t="s">
        <v>175</v>
      </c>
      <c r="AW669" s="15" t="s">
        <v>38</v>
      </c>
      <c r="AX669" s="15" t="s">
        <v>85</v>
      </c>
      <c r="AY669" s="268" t="s">
        <v>167</v>
      </c>
    </row>
    <row r="670" s="2" customFormat="1" ht="16.5" customHeight="1">
      <c r="A670" s="39"/>
      <c r="B670" s="40"/>
      <c r="C670" s="269" t="s">
        <v>825</v>
      </c>
      <c r="D670" s="269" t="s">
        <v>297</v>
      </c>
      <c r="E670" s="270" t="s">
        <v>826</v>
      </c>
      <c r="F670" s="271" t="s">
        <v>827</v>
      </c>
      <c r="G670" s="272" t="s">
        <v>291</v>
      </c>
      <c r="H670" s="273">
        <v>8</v>
      </c>
      <c r="I670" s="274"/>
      <c r="J670" s="275">
        <f>ROUND(I670*H670,2)</f>
        <v>0</v>
      </c>
      <c r="K670" s="271" t="s">
        <v>174</v>
      </c>
      <c r="L670" s="276"/>
      <c r="M670" s="277" t="s">
        <v>40</v>
      </c>
      <c r="N670" s="278" t="s">
        <v>48</v>
      </c>
      <c r="O670" s="85"/>
      <c r="P670" s="228">
        <f>O670*H670</f>
        <v>0</v>
      </c>
      <c r="Q670" s="228">
        <v>0.00027999999999999998</v>
      </c>
      <c r="R670" s="228">
        <f>Q670*H670</f>
        <v>0.0022399999999999998</v>
      </c>
      <c r="S670" s="228">
        <v>0</v>
      </c>
      <c r="T670" s="229">
        <f>S670*H670</f>
        <v>0</v>
      </c>
      <c r="U670" s="39"/>
      <c r="V670" s="39"/>
      <c r="W670" s="39"/>
      <c r="X670" s="39"/>
      <c r="Y670" s="39"/>
      <c r="Z670" s="39"/>
      <c r="AA670" s="39"/>
      <c r="AB670" s="39"/>
      <c r="AC670" s="39"/>
      <c r="AD670" s="39"/>
      <c r="AE670" s="39"/>
      <c r="AR670" s="230" t="s">
        <v>407</v>
      </c>
      <c r="AT670" s="230" t="s">
        <v>297</v>
      </c>
      <c r="AU670" s="230" t="s">
        <v>87</v>
      </c>
      <c r="AY670" s="18" t="s">
        <v>167</v>
      </c>
      <c r="BE670" s="231">
        <f>IF(N670="základní",J670,0)</f>
        <v>0</v>
      </c>
      <c r="BF670" s="231">
        <f>IF(N670="snížená",J670,0)</f>
        <v>0</v>
      </c>
      <c r="BG670" s="231">
        <f>IF(N670="zákl. přenesená",J670,0)</f>
        <v>0</v>
      </c>
      <c r="BH670" s="231">
        <f>IF(N670="sníž. přenesená",J670,0)</f>
        <v>0</v>
      </c>
      <c r="BI670" s="231">
        <f>IF(N670="nulová",J670,0)</f>
        <v>0</v>
      </c>
      <c r="BJ670" s="18" t="s">
        <v>85</v>
      </c>
      <c r="BK670" s="231">
        <f>ROUND(I670*H670,2)</f>
        <v>0</v>
      </c>
      <c r="BL670" s="18" t="s">
        <v>301</v>
      </c>
      <c r="BM670" s="230" t="s">
        <v>828</v>
      </c>
    </row>
    <row r="671" s="2" customFormat="1">
      <c r="A671" s="39"/>
      <c r="B671" s="40"/>
      <c r="C671" s="41"/>
      <c r="D671" s="232" t="s">
        <v>177</v>
      </c>
      <c r="E671" s="41"/>
      <c r="F671" s="233" t="s">
        <v>827</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177</v>
      </c>
      <c r="AU671" s="18" t="s">
        <v>87</v>
      </c>
    </row>
    <row r="672" s="2" customFormat="1" ht="24" customHeight="1">
      <c r="A672" s="39"/>
      <c r="B672" s="40"/>
      <c r="C672" s="219" t="s">
        <v>829</v>
      </c>
      <c r="D672" s="219" t="s">
        <v>170</v>
      </c>
      <c r="E672" s="220" t="s">
        <v>830</v>
      </c>
      <c r="F672" s="221" t="s">
        <v>831</v>
      </c>
      <c r="G672" s="222" t="s">
        <v>291</v>
      </c>
      <c r="H672" s="223">
        <v>5</v>
      </c>
      <c r="I672" s="224"/>
      <c r="J672" s="225">
        <f>ROUND(I672*H672,2)</f>
        <v>0</v>
      </c>
      <c r="K672" s="221" t="s">
        <v>174</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301</v>
      </c>
      <c r="AT672" s="230" t="s">
        <v>170</v>
      </c>
      <c r="AU672" s="230" t="s">
        <v>87</v>
      </c>
      <c r="AY672" s="18" t="s">
        <v>167</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301</v>
      </c>
      <c r="BM672" s="230" t="s">
        <v>832</v>
      </c>
    </row>
    <row r="673" s="2" customFormat="1">
      <c r="A673" s="39"/>
      <c r="B673" s="40"/>
      <c r="C673" s="41"/>
      <c r="D673" s="232" t="s">
        <v>177</v>
      </c>
      <c r="E673" s="41"/>
      <c r="F673" s="233" t="s">
        <v>833</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177</v>
      </c>
      <c r="AU673" s="18" t="s">
        <v>87</v>
      </c>
    </row>
    <row r="674" s="14" customFormat="1">
      <c r="A674" s="14"/>
      <c r="B674" s="247"/>
      <c r="C674" s="248"/>
      <c r="D674" s="232" t="s">
        <v>181</v>
      </c>
      <c r="E674" s="249" t="s">
        <v>40</v>
      </c>
      <c r="F674" s="250" t="s">
        <v>212</v>
      </c>
      <c r="G674" s="248"/>
      <c r="H674" s="251">
        <v>5</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181</v>
      </c>
      <c r="AU674" s="257" t="s">
        <v>87</v>
      </c>
      <c r="AV674" s="14" t="s">
        <v>87</v>
      </c>
      <c r="AW674" s="14" t="s">
        <v>38</v>
      </c>
      <c r="AX674" s="14" t="s">
        <v>77</v>
      </c>
      <c r="AY674" s="257" t="s">
        <v>167</v>
      </c>
    </row>
    <row r="675" s="15" customFormat="1">
      <c r="A675" s="15"/>
      <c r="B675" s="258"/>
      <c r="C675" s="259"/>
      <c r="D675" s="232" t="s">
        <v>181</v>
      </c>
      <c r="E675" s="260" t="s">
        <v>40</v>
      </c>
      <c r="F675" s="261" t="s">
        <v>184</v>
      </c>
      <c r="G675" s="259"/>
      <c r="H675" s="262">
        <v>5</v>
      </c>
      <c r="I675" s="263"/>
      <c r="J675" s="259"/>
      <c r="K675" s="259"/>
      <c r="L675" s="264"/>
      <c r="M675" s="265"/>
      <c r="N675" s="266"/>
      <c r="O675" s="266"/>
      <c r="P675" s="266"/>
      <c r="Q675" s="266"/>
      <c r="R675" s="266"/>
      <c r="S675" s="266"/>
      <c r="T675" s="267"/>
      <c r="U675" s="15"/>
      <c r="V675" s="15"/>
      <c r="W675" s="15"/>
      <c r="X675" s="15"/>
      <c r="Y675" s="15"/>
      <c r="Z675" s="15"/>
      <c r="AA675" s="15"/>
      <c r="AB675" s="15"/>
      <c r="AC675" s="15"/>
      <c r="AD675" s="15"/>
      <c r="AE675" s="15"/>
      <c r="AT675" s="268" t="s">
        <v>181</v>
      </c>
      <c r="AU675" s="268" t="s">
        <v>87</v>
      </c>
      <c r="AV675" s="15" t="s">
        <v>175</v>
      </c>
      <c r="AW675" s="15" t="s">
        <v>38</v>
      </c>
      <c r="AX675" s="15" t="s">
        <v>85</v>
      </c>
      <c r="AY675" s="268" t="s">
        <v>167</v>
      </c>
    </row>
    <row r="676" s="2" customFormat="1" ht="24" customHeight="1">
      <c r="A676" s="39"/>
      <c r="B676" s="40"/>
      <c r="C676" s="269" t="s">
        <v>834</v>
      </c>
      <c r="D676" s="269" t="s">
        <v>297</v>
      </c>
      <c r="E676" s="270" t="s">
        <v>835</v>
      </c>
      <c r="F676" s="271" t="s">
        <v>836</v>
      </c>
      <c r="G676" s="272" t="s">
        <v>291</v>
      </c>
      <c r="H676" s="273">
        <v>5</v>
      </c>
      <c r="I676" s="274"/>
      <c r="J676" s="275">
        <f>ROUND(I676*H676,2)</f>
        <v>0</v>
      </c>
      <c r="K676" s="271" t="s">
        <v>174</v>
      </c>
      <c r="L676" s="276"/>
      <c r="M676" s="277" t="s">
        <v>40</v>
      </c>
      <c r="N676" s="278" t="s">
        <v>48</v>
      </c>
      <c r="O676" s="85"/>
      <c r="P676" s="228">
        <f>O676*H676</f>
        <v>0</v>
      </c>
      <c r="Q676" s="228">
        <v>0.0112</v>
      </c>
      <c r="R676" s="228">
        <f>Q676*H676</f>
        <v>0.056000000000000001</v>
      </c>
      <c r="S676" s="228">
        <v>0</v>
      </c>
      <c r="T676" s="229">
        <f>S676*H676</f>
        <v>0</v>
      </c>
      <c r="U676" s="39"/>
      <c r="V676" s="39"/>
      <c r="W676" s="39"/>
      <c r="X676" s="39"/>
      <c r="Y676" s="39"/>
      <c r="Z676" s="39"/>
      <c r="AA676" s="39"/>
      <c r="AB676" s="39"/>
      <c r="AC676" s="39"/>
      <c r="AD676" s="39"/>
      <c r="AE676" s="39"/>
      <c r="AR676" s="230" t="s">
        <v>407</v>
      </c>
      <c r="AT676" s="230" t="s">
        <v>297</v>
      </c>
      <c r="AU676" s="230" t="s">
        <v>87</v>
      </c>
      <c r="AY676" s="18" t="s">
        <v>167</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301</v>
      </c>
      <c r="BM676" s="230" t="s">
        <v>837</v>
      </c>
    </row>
    <row r="677" s="2" customFormat="1">
      <c r="A677" s="39"/>
      <c r="B677" s="40"/>
      <c r="C677" s="41"/>
      <c r="D677" s="232" t="s">
        <v>177</v>
      </c>
      <c r="E677" s="41"/>
      <c r="F677" s="233" t="s">
        <v>836</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177</v>
      </c>
      <c r="AU677" s="18" t="s">
        <v>87</v>
      </c>
    </row>
    <row r="678" s="2" customFormat="1" ht="24" customHeight="1">
      <c r="A678" s="39"/>
      <c r="B678" s="40"/>
      <c r="C678" s="219" t="s">
        <v>838</v>
      </c>
      <c r="D678" s="219" t="s">
        <v>170</v>
      </c>
      <c r="E678" s="220" t="s">
        <v>839</v>
      </c>
      <c r="F678" s="221" t="s">
        <v>840</v>
      </c>
      <c r="G678" s="222" t="s">
        <v>291</v>
      </c>
      <c r="H678" s="223">
        <v>8</v>
      </c>
      <c r="I678" s="224"/>
      <c r="J678" s="225">
        <f>ROUND(I678*H678,2)</f>
        <v>0</v>
      </c>
      <c r="K678" s="221" t="s">
        <v>174</v>
      </c>
      <c r="L678" s="45"/>
      <c r="M678" s="226" t="s">
        <v>40</v>
      </c>
      <c r="N678" s="227" t="s">
        <v>48</v>
      </c>
      <c r="O678" s="85"/>
      <c r="P678" s="228">
        <f>O678*H678</f>
        <v>0</v>
      </c>
      <c r="Q678" s="228">
        <v>0</v>
      </c>
      <c r="R678" s="228">
        <f>Q678*H678</f>
        <v>0</v>
      </c>
      <c r="S678" s="228">
        <v>0</v>
      </c>
      <c r="T678" s="229">
        <f>S678*H678</f>
        <v>0</v>
      </c>
      <c r="U678" s="39"/>
      <c r="V678" s="39"/>
      <c r="W678" s="39"/>
      <c r="X678" s="39"/>
      <c r="Y678" s="39"/>
      <c r="Z678" s="39"/>
      <c r="AA678" s="39"/>
      <c r="AB678" s="39"/>
      <c r="AC678" s="39"/>
      <c r="AD678" s="39"/>
      <c r="AE678" s="39"/>
      <c r="AR678" s="230" t="s">
        <v>301</v>
      </c>
      <c r="AT678" s="230" t="s">
        <v>170</v>
      </c>
      <c r="AU678" s="230" t="s">
        <v>87</v>
      </c>
      <c r="AY678" s="18" t="s">
        <v>167</v>
      </c>
      <c r="BE678" s="231">
        <f>IF(N678="základní",J678,0)</f>
        <v>0</v>
      </c>
      <c r="BF678" s="231">
        <f>IF(N678="snížená",J678,0)</f>
        <v>0</v>
      </c>
      <c r="BG678" s="231">
        <f>IF(N678="zákl. přenesená",J678,0)</f>
        <v>0</v>
      </c>
      <c r="BH678" s="231">
        <f>IF(N678="sníž. přenesená",J678,0)</f>
        <v>0</v>
      </c>
      <c r="BI678" s="231">
        <f>IF(N678="nulová",J678,0)</f>
        <v>0</v>
      </c>
      <c r="BJ678" s="18" t="s">
        <v>85</v>
      </c>
      <c r="BK678" s="231">
        <f>ROUND(I678*H678,2)</f>
        <v>0</v>
      </c>
      <c r="BL678" s="18" t="s">
        <v>301</v>
      </c>
      <c r="BM678" s="230" t="s">
        <v>841</v>
      </c>
    </row>
    <row r="679" s="2" customFormat="1">
      <c r="A679" s="39"/>
      <c r="B679" s="40"/>
      <c r="C679" s="41"/>
      <c r="D679" s="232" t="s">
        <v>177</v>
      </c>
      <c r="E679" s="41"/>
      <c r="F679" s="233" t="s">
        <v>842</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177</v>
      </c>
      <c r="AU679" s="18" t="s">
        <v>87</v>
      </c>
    </row>
    <row r="680" s="2" customFormat="1">
      <c r="A680" s="39"/>
      <c r="B680" s="40"/>
      <c r="C680" s="41"/>
      <c r="D680" s="232" t="s">
        <v>179</v>
      </c>
      <c r="E680" s="41"/>
      <c r="F680" s="236" t="s">
        <v>843</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179</v>
      </c>
      <c r="AU680" s="18" t="s">
        <v>87</v>
      </c>
    </row>
    <row r="681" s="12" customFormat="1" ht="22.8" customHeight="1">
      <c r="A681" s="12"/>
      <c r="B681" s="203"/>
      <c r="C681" s="204"/>
      <c r="D681" s="205" t="s">
        <v>76</v>
      </c>
      <c r="E681" s="217" t="s">
        <v>844</v>
      </c>
      <c r="F681" s="217" t="s">
        <v>845</v>
      </c>
      <c r="G681" s="204"/>
      <c r="H681" s="204"/>
      <c r="I681" s="207"/>
      <c r="J681" s="218">
        <f>BK681</f>
        <v>0</v>
      </c>
      <c r="K681" s="204"/>
      <c r="L681" s="209"/>
      <c r="M681" s="210"/>
      <c r="N681" s="211"/>
      <c r="O681" s="211"/>
      <c r="P681" s="212">
        <f>SUM(P682:P701)</f>
        <v>0</v>
      </c>
      <c r="Q681" s="211"/>
      <c r="R681" s="212">
        <f>SUM(R682:R701)</f>
        <v>0.0061899999999999993</v>
      </c>
      <c r="S681" s="211"/>
      <c r="T681" s="213">
        <f>SUM(T682:T701)</f>
        <v>0</v>
      </c>
      <c r="U681" s="12"/>
      <c r="V681" s="12"/>
      <c r="W681" s="12"/>
      <c r="X681" s="12"/>
      <c r="Y681" s="12"/>
      <c r="Z681" s="12"/>
      <c r="AA681" s="12"/>
      <c r="AB681" s="12"/>
      <c r="AC681" s="12"/>
      <c r="AD681" s="12"/>
      <c r="AE681" s="12"/>
      <c r="AR681" s="214" t="s">
        <v>87</v>
      </c>
      <c r="AT681" s="215" t="s">
        <v>76</v>
      </c>
      <c r="AU681" s="215" t="s">
        <v>85</v>
      </c>
      <c r="AY681" s="214" t="s">
        <v>167</v>
      </c>
      <c r="BK681" s="216">
        <f>SUM(BK682:BK701)</f>
        <v>0</v>
      </c>
    </row>
    <row r="682" s="2" customFormat="1" ht="24" customHeight="1">
      <c r="A682" s="39"/>
      <c r="B682" s="40"/>
      <c r="C682" s="219" t="s">
        <v>846</v>
      </c>
      <c r="D682" s="219" t="s">
        <v>170</v>
      </c>
      <c r="E682" s="220" t="s">
        <v>847</v>
      </c>
      <c r="F682" s="221" t="s">
        <v>848</v>
      </c>
      <c r="G682" s="222" t="s">
        <v>291</v>
      </c>
      <c r="H682" s="223">
        <v>5</v>
      </c>
      <c r="I682" s="224"/>
      <c r="J682" s="225">
        <f>ROUND(I682*H682,2)</f>
        <v>0</v>
      </c>
      <c r="K682" s="221" t="s">
        <v>174</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301</v>
      </c>
      <c r="AT682" s="230" t="s">
        <v>170</v>
      </c>
      <c r="AU682" s="230" t="s">
        <v>87</v>
      </c>
      <c r="AY682" s="18" t="s">
        <v>167</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301</v>
      </c>
      <c r="BM682" s="230" t="s">
        <v>849</v>
      </c>
    </row>
    <row r="683" s="2" customFormat="1">
      <c r="A683" s="39"/>
      <c r="B683" s="40"/>
      <c r="C683" s="41"/>
      <c r="D683" s="232" t="s">
        <v>177</v>
      </c>
      <c r="E683" s="41"/>
      <c r="F683" s="233" t="s">
        <v>850</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177</v>
      </c>
      <c r="AU683" s="18" t="s">
        <v>87</v>
      </c>
    </row>
    <row r="684" s="14" customFormat="1">
      <c r="A684" s="14"/>
      <c r="B684" s="247"/>
      <c r="C684" s="248"/>
      <c r="D684" s="232" t="s">
        <v>181</v>
      </c>
      <c r="E684" s="249" t="s">
        <v>40</v>
      </c>
      <c r="F684" s="250" t="s">
        <v>212</v>
      </c>
      <c r="G684" s="248"/>
      <c r="H684" s="251">
        <v>5</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181</v>
      </c>
      <c r="AU684" s="257" t="s">
        <v>87</v>
      </c>
      <c r="AV684" s="14" t="s">
        <v>87</v>
      </c>
      <c r="AW684" s="14" t="s">
        <v>38</v>
      </c>
      <c r="AX684" s="14" t="s">
        <v>77</v>
      </c>
      <c r="AY684" s="257" t="s">
        <v>167</v>
      </c>
    </row>
    <row r="685" s="15" customFormat="1">
      <c r="A685" s="15"/>
      <c r="B685" s="258"/>
      <c r="C685" s="259"/>
      <c r="D685" s="232" t="s">
        <v>181</v>
      </c>
      <c r="E685" s="260" t="s">
        <v>40</v>
      </c>
      <c r="F685" s="261" t="s">
        <v>184</v>
      </c>
      <c r="G685" s="259"/>
      <c r="H685" s="262">
        <v>5</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181</v>
      </c>
      <c r="AU685" s="268" t="s">
        <v>87</v>
      </c>
      <c r="AV685" s="15" t="s">
        <v>175</v>
      </c>
      <c r="AW685" s="15" t="s">
        <v>38</v>
      </c>
      <c r="AX685" s="15" t="s">
        <v>85</v>
      </c>
      <c r="AY685" s="268" t="s">
        <v>167</v>
      </c>
    </row>
    <row r="686" s="2" customFormat="1" ht="16.5" customHeight="1">
      <c r="A686" s="39"/>
      <c r="B686" s="40"/>
      <c r="C686" s="269" t="s">
        <v>851</v>
      </c>
      <c r="D686" s="269" t="s">
        <v>297</v>
      </c>
      <c r="E686" s="270" t="s">
        <v>852</v>
      </c>
      <c r="F686" s="271" t="s">
        <v>853</v>
      </c>
      <c r="G686" s="272" t="s">
        <v>291</v>
      </c>
      <c r="H686" s="273">
        <v>5</v>
      </c>
      <c r="I686" s="274"/>
      <c r="J686" s="275">
        <f>ROUND(I686*H686,2)</f>
        <v>0</v>
      </c>
      <c r="K686" s="271" t="s">
        <v>174</v>
      </c>
      <c r="L686" s="276"/>
      <c r="M686" s="277" t="s">
        <v>40</v>
      </c>
      <c r="N686" s="278" t="s">
        <v>48</v>
      </c>
      <c r="O686" s="85"/>
      <c r="P686" s="228">
        <f>O686*H686</f>
        <v>0</v>
      </c>
      <c r="Q686" s="228">
        <v>6.0000000000000002E-05</v>
      </c>
      <c r="R686" s="228">
        <f>Q686*H686</f>
        <v>0.00030000000000000003</v>
      </c>
      <c r="S686" s="228">
        <v>0</v>
      </c>
      <c r="T686" s="229">
        <f>S686*H686</f>
        <v>0</v>
      </c>
      <c r="U686" s="39"/>
      <c r="V686" s="39"/>
      <c r="W686" s="39"/>
      <c r="X686" s="39"/>
      <c r="Y686" s="39"/>
      <c r="Z686" s="39"/>
      <c r="AA686" s="39"/>
      <c r="AB686" s="39"/>
      <c r="AC686" s="39"/>
      <c r="AD686" s="39"/>
      <c r="AE686" s="39"/>
      <c r="AR686" s="230" t="s">
        <v>407</v>
      </c>
      <c r="AT686" s="230" t="s">
        <v>297</v>
      </c>
      <c r="AU686" s="230" t="s">
        <v>87</v>
      </c>
      <c r="AY686" s="18" t="s">
        <v>167</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301</v>
      </c>
      <c r="BM686" s="230" t="s">
        <v>854</v>
      </c>
    </row>
    <row r="687" s="2" customFormat="1">
      <c r="A687" s="39"/>
      <c r="B687" s="40"/>
      <c r="C687" s="41"/>
      <c r="D687" s="232" t="s">
        <v>177</v>
      </c>
      <c r="E687" s="41"/>
      <c r="F687" s="233" t="s">
        <v>853</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177</v>
      </c>
      <c r="AU687" s="18" t="s">
        <v>87</v>
      </c>
    </row>
    <row r="688" s="2" customFormat="1" ht="16.5" customHeight="1">
      <c r="A688" s="39"/>
      <c r="B688" s="40"/>
      <c r="C688" s="219" t="s">
        <v>855</v>
      </c>
      <c r="D688" s="219" t="s">
        <v>170</v>
      </c>
      <c r="E688" s="220" t="s">
        <v>856</v>
      </c>
      <c r="F688" s="221" t="s">
        <v>857</v>
      </c>
      <c r="G688" s="222" t="s">
        <v>187</v>
      </c>
      <c r="H688" s="223">
        <v>15.5</v>
      </c>
      <c r="I688" s="224"/>
      <c r="J688" s="225">
        <f>ROUND(I688*H688,2)</f>
        <v>0</v>
      </c>
      <c r="K688" s="221" t="s">
        <v>174</v>
      </c>
      <c r="L688" s="45"/>
      <c r="M688" s="226" t="s">
        <v>40</v>
      </c>
      <c r="N688" s="227" t="s">
        <v>48</v>
      </c>
      <c r="O688" s="85"/>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301</v>
      </c>
      <c r="AT688" s="230" t="s">
        <v>170</v>
      </c>
      <c r="AU688" s="230" t="s">
        <v>87</v>
      </c>
      <c r="AY688" s="18" t="s">
        <v>167</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301</v>
      </c>
      <c r="BM688" s="230" t="s">
        <v>858</v>
      </c>
    </row>
    <row r="689" s="2" customFormat="1">
      <c r="A689" s="39"/>
      <c r="B689" s="40"/>
      <c r="C689" s="41"/>
      <c r="D689" s="232" t="s">
        <v>177</v>
      </c>
      <c r="E689" s="41"/>
      <c r="F689" s="233" t="s">
        <v>859</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177</v>
      </c>
      <c r="AU689" s="18" t="s">
        <v>87</v>
      </c>
    </row>
    <row r="690" s="2" customFormat="1">
      <c r="A690" s="39"/>
      <c r="B690" s="40"/>
      <c r="C690" s="41"/>
      <c r="D690" s="232" t="s">
        <v>179</v>
      </c>
      <c r="E690" s="41"/>
      <c r="F690" s="236" t="s">
        <v>860</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179</v>
      </c>
      <c r="AU690" s="18" t="s">
        <v>87</v>
      </c>
    </row>
    <row r="691" s="14" customFormat="1">
      <c r="A691" s="14"/>
      <c r="B691" s="247"/>
      <c r="C691" s="248"/>
      <c r="D691" s="232" t="s">
        <v>181</v>
      </c>
      <c r="E691" s="249" t="s">
        <v>40</v>
      </c>
      <c r="F691" s="250" t="s">
        <v>861</v>
      </c>
      <c r="G691" s="248"/>
      <c r="H691" s="251">
        <v>15.5</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181</v>
      </c>
      <c r="AU691" s="257" t="s">
        <v>87</v>
      </c>
      <c r="AV691" s="14" t="s">
        <v>87</v>
      </c>
      <c r="AW691" s="14" t="s">
        <v>38</v>
      </c>
      <c r="AX691" s="14" t="s">
        <v>77</v>
      </c>
      <c r="AY691" s="257" t="s">
        <v>167</v>
      </c>
    </row>
    <row r="692" s="15" customFormat="1">
      <c r="A692" s="15"/>
      <c r="B692" s="258"/>
      <c r="C692" s="259"/>
      <c r="D692" s="232" t="s">
        <v>181</v>
      </c>
      <c r="E692" s="260" t="s">
        <v>40</v>
      </c>
      <c r="F692" s="261" t="s">
        <v>184</v>
      </c>
      <c r="G692" s="259"/>
      <c r="H692" s="262">
        <v>15.5</v>
      </c>
      <c r="I692" s="263"/>
      <c r="J692" s="259"/>
      <c r="K692" s="259"/>
      <c r="L692" s="264"/>
      <c r="M692" s="265"/>
      <c r="N692" s="266"/>
      <c r="O692" s="266"/>
      <c r="P692" s="266"/>
      <c r="Q692" s="266"/>
      <c r="R692" s="266"/>
      <c r="S692" s="266"/>
      <c r="T692" s="267"/>
      <c r="U692" s="15"/>
      <c r="V692" s="15"/>
      <c r="W692" s="15"/>
      <c r="X692" s="15"/>
      <c r="Y692" s="15"/>
      <c r="Z692" s="15"/>
      <c r="AA692" s="15"/>
      <c r="AB692" s="15"/>
      <c r="AC692" s="15"/>
      <c r="AD692" s="15"/>
      <c r="AE692" s="15"/>
      <c r="AT692" s="268" t="s">
        <v>181</v>
      </c>
      <c r="AU692" s="268" t="s">
        <v>87</v>
      </c>
      <c r="AV692" s="15" t="s">
        <v>175</v>
      </c>
      <c r="AW692" s="15" t="s">
        <v>38</v>
      </c>
      <c r="AX692" s="15" t="s">
        <v>85</v>
      </c>
      <c r="AY692" s="268" t="s">
        <v>167</v>
      </c>
    </row>
    <row r="693" s="2" customFormat="1" ht="16.5" customHeight="1">
      <c r="A693" s="39"/>
      <c r="B693" s="40"/>
      <c r="C693" s="269" t="s">
        <v>862</v>
      </c>
      <c r="D693" s="269" t="s">
        <v>297</v>
      </c>
      <c r="E693" s="270" t="s">
        <v>863</v>
      </c>
      <c r="F693" s="271" t="s">
        <v>864</v>
      </c>
      <c r="G693" s="272" t="s">
        <v>187</v>
      </c>
      <c r="H693" s="273">
        <v>15.5</v>
      </c>
      <c r="I693" s="274"/>
      <c r="J693" s="275">
        <f>ROUND(I693*H693,2)</f>
        <v>0</v>
      </c>
      <c r="K693" s="271" t="s">
        <v>174</v>
      </c>
      <c r="L693" s="276"/>
      <c r="M693" s="277" t="s">
        <v>40</v>
      </c>
      <c r="N693" s="278" t="s">
        <v>48</v>
      </c>
      <c r="O693" s="85"/>
      <c r="P693" s="228">
        <f>O693*H693</f>
        <v>0</v>
      </c>
      <c r="Q693" s="228">
        <v>8.0000000000000007E-05</v>
      </c>
      <c r="R693" s="228">
        <f>Q693*H693</f>
        <v>0.00124</v>
      </c>
      <c r="S693" s="228">
        <v>0</v>
      </c>
      <c r="T693" s="229">
        <f>S693*H693</f>
        <v>0</v>
      </c>
      <c r="U693" s="39"/>
      <c r="V693" s="39"/>
      <c r="W693" s="39"/>
      <c r="X693" s="39"/>
      <c r="Y693" s="39"/>
      <c r="Z693" s="39"/>
      <c r="AA693" s="39"/>
      <c r="AB693" s="39"/>
      <c r="AC693" s="39"/>
      <c r="AD693" s="39"/>
      <c r="AE693" s="39"/>
      <c r="AR693" s="230" t="s">
        <v>407</v>
      </c>
      <c r="AT693" s="230" t="s">
        <v>297</v>
      </c>
      <c r="AU693" s="230" t="s">
        <v>87</v>
      </c>
      <c r="AY693" s="18" t="s">
        <v>167</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301</v>
      </c>
      <c r="BM693" s="230" t="s">
        <v>865</v>
      </c>
    </row>
    <row r="694" s="2" customFormat="1">
      <c r="A694" s="39"/>
      <c r="B694" s="40"/>
      <c r="C694" s="41"/>
      <c r="D694" s="232" t="s">
        <v>177</v>
      </c>
      <c r="E694" s="41"/>
      <c r="F694" s="233" t="s">
        <v>864</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177</v>
      </c>
      <c r="AU694" s="18" t="s">
        <v>87</v>
      </c>
    </row>
    <row r="695" s="2" customFormat="1" ht="24" customHeight="1">
      <c r="A695" s="39"/>
      <c r="B695" s="40"/>
      <c r="C695" s="219" t="s">
        <v>866</v>
      </c>
      <c r="D695" s="219" t="s">
        <v>170</v>
      </c>
      <c r="E695" s="220" t="s">
        <v>867</v>
      </c>
      <c r="F695" s="221" t="s">
        <v>868</v>
      </c>
      <c r="G695" s="222" t="s">
        <v>187</v>
      </c>
      <c r="H695" s="223">
        <v>15.5</v>
      </c>
      <c r="I695" s="224"/>
      <c r="J695" s="225">
        <f>ROUND(I695*H695,2)</f>
        <v>0</v>
      </c>
      <c r="K695" s="221" t="s">
        <v>174</v>
      </c>
      <c r="L695" s="45"/>
      <c r="M695" s="226" t="s">
        <v>40</v>
      </c>
      <c r="N695" s="227" t="s">
        <v>48</v>
      </c>
      <c r="O695" s="85"/>
      <c r="P695" s="228">
        <f>O695*H695</f>
        <v>0</v>
      </c>
      <c r="Q695" s="228">
        <v>0</v>
      </c>
      <c r="R695" s="228">
        <f>Q695*H695</f>
        <v>0</v>
      </c>
      <c r="S695" s="228">
        <v>0</v>
      </c>
      <c r="T695" s="229">
        <f>S695*H695</f>
        <v>0</v>
      </c>
      <c r="U695" s="39"/>
      <c r="V695" s="39"/>
      <c r="W695" s="39"/>
      <c r="X695" s="39"/>
      <c r="Y695" s="39"/>
      <c r="Z695" s="39"/>
      <c r="AA695" s="39"/>
      <c r="AB695" s="39"/>
      <c r="AC695" s="39"/>
      <c r="AD695" s="39"/>
      <c r="AE695" s="39"/>
      <c r="AR695" s="230" t="s">
        <v>301</v>
      </c>
      <c r="AT695" s="230" t="s">
        <v>170</v>
      </c>
      <c r="AU695" s="230" t="s">
        <v>87</v>
      </c>
      <c r="AY695" s="18" t="s">
        <v>167</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301</v>
      </c>
      <c r="BM695" s="230" t="s">
        <v>869</v>
      </c>
    </row>
    <row r="696" s="2" customFormat="1">
      <c r="A696" s="39"/>
      <c r="B696" s="40"/>
      <c r="C696" s="41"/>
      <c r="D696" s="232" t="s">
        <v>177</v>
      </c>
      <c r="E696" s="41"/>
      <c r="F696" s="233" t="s">
        <v>870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177</v>
      </c>
      <c r="AU696" s="18" t="s">
        <v>87</v>
      </c>
    </row>
    <row r="697" s="2" customFormat="1">
      <c r="A697" s="39"/>
      <c r="B697" s="40"/>
      <c r="C697" s="41"/>
      <c r="D697" s="232" t="s">
        <v>179</v>
      </c>
      <c r="E697" s="41"/>
      <c r="F697" s="236" t="s">
        <v>860</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179</v>
      </c>
      <c r="AU697" s="18" t="s">
        <v>87</v>
      </c>
    </row>
    <row r="698" s="14" customFormat="1">
      <c r="A698" s="14"/>
      <c r="B698" s="247"/>
      <c r="C698" s="248"/>
      <c r="D698" s="232" t="s">
        <v>181</v>
      </c>
      <c r="E698" s="249" t="s">
        <v>40</v>
      </c>
      <c r="F698" s="250" t="s">
        <v>861</v>
      </c>
      <c r="G698" s="248"/>
      <c r="H698" s="251">
        <v>15.5</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181</v>
      </c>
      <c r="AU698" s="257" t="s">
        <v>87</v>
      </c>
      <c r="AV698" s="14" t="s">
        <v>87</v>
      </c>
      <c r="AW698" s="14" t="s">
        <v>38</v>
      </c>
      <c r="AX698" s="14" t="s">
        <v>77</v>
      </c>
      <c r="AY698" s="257" t="s">
        <v>167</v>
      </c>
    </row>
    <row r="699" s="15" customFormat="1">
      <c r="A699" s="15"/>
      <c r="B699" s="258"/>
      <c r="C699" s="259"/>
      <c r="D699" s="232" t="s">
        <v>181</v>
      </c>
      <c r="E699" s="260" t="s">
        <v>40</v>
      </c>
      <c r="F699" s="261" t="s">
        <v>184</v>
      </c>
      <c r="G699" s="259"/>
      <c r="H699" s="262">
        <v>15.5</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181</v>
      </c>
      <c r="AU699" s="268" t="s">
        <v>87</v>
      </c>
      <c r="AV699" s="15" t="s">
        <v>175</v>
      </c>
      <c r="AW699" s="15" t="s">
        <v>38</v>
      </c>
      <c r="AX699" s="15" t="s">
        <v>85</v>
      </c>
      <c r="AY699" s="268" t="s">
        <v>167</v>
      </c>
    </row>
    <row r="700" s="2" customFormat="1" ht="16.5" customHeight="1">
      <c r="A700" s="39"/>
      <c r="B700" s="40"/>
      <c r="C700" s="269" t="s">
        <v>871</v>
      </c>
      <c r="D700" s="269" t="s">
        <v>297</v>
      </c>
      <c r="E700" s="270" t="s">
        <v>872</v>
      </c>
      <c r="F700" s="271" t="s">
        <v>873</v>
      </c>
      <c r="G700" s="272" t="s">
        <v>187</v>
      </c>
      <c r="H700" s="273">
        <v>15.5</v>
      </c>
      <c r="I700" s="274"/>
      <c r="J700" s="275">
        <f>ROUND(I700*H700,2)</f>
        <v>0</v>
      </c>
      <c r="K700" s="271" t="s">
        <v>174</v>
      </c>
      <c r="L700" s="276"/>
      <c r="M700" s="277" t="s">
        <v>40</v>
      </c>
      <c r="N700" s="278" t="s">
        <v>48</v>
      </c>
      <c r="O700" s="85"/>
      <c r="P700" s="228">
        <f>O700*H700</f>
        <v>0</v>
      </c>
      <c r="Q700" s="228">
        <v>0.00029999999999999997</v>
      </c>
      <c r="R700" s="228">
        <f>Q700*H700</f>
        <v>0.0046499999999999996</v>
      </c>
      <c r="S700" s="228">
        <v>0</v>
      </c>
      <c r="T700" s="229">
        <f>S700*H700</f>
        <v>0</v>
      </c>
      <c r="U700" s="39"/>
      <c r="V700" s="39"/>
      <c r="W700" s="39"/>
      <c r="X700" s="39"/>
      <c r="Y700" s="39"/>
      <c r="Z700" s="39"/>
      <c r="AA700" s="39"/>
      <c r="AB700" s="39"/>
      <c r="AC700" s="39"/>
      <c r="AD700" s="39"/>
      <c r="AE700" s="39"/>
      <c r="AR700" s="230" t="s">
        <v>407</v>
      </c>
      <c r="AT700" s="230" t="s">
        <v>297</v>
      </c>
      <c r="AU700" s="230" t="s">
        <v>87</v>
      </c>
      <c r="AY700" s="18" t="s">
        <v>167</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301</v>
      </c>
      <c r="BM700" s="230" t="s">
        <v>874</v>
      </c>
    </row>
    <row r="701" s="2" customFormat="1">
      <c r="A701" s="39"/>
      <c r="B701" s="40"/>
      <c r="C701" s="41"/>
      <c r="D701" s="232" t="s">
        <v>177</v>
      </c>
      <c r="E701" s="41"/>
      <c r="F701" s="233" t="s">
        <v>873</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177</v>
      </c>
      <c r="AU701" s="18" t="s">
        <v>87</v>
      </c>
    </row>
    <row r="702" s="12" customFormat="1" ht="22.8" customHeight="1">
      <c r="A702" s="12"/>
      <c r="B702" s="203"/>
      <c r="C702" s="204"/>
      <c r="D702" s="205" t="s">
        <v>76</v>
      </c>
      <c r="E702" s="217" t="s">
        <v>875</v>
      </c>
      <c r="F702" s="217" t="s">
        <v>876</v>
      </c>
      <c r="G702" s="204"/>
      <c r="H702" s="204"/>
      <c r="I702" s="207"/>
      <c r="J702" s="218">
        <f>BK702</f>
        <v>0</v>
      </c>
      <c r="K702" s="204"/>
      <c r="L702" s="209"/>
      <c r="M702" s="210"/>
      <c r="N702" s="211"/>
      <c r="O702" s="211"/>
      <c r="P702" s="212">
        <f>SUM(P703:P721)</f>
        <v>0</v>
      </c>
      <c r="Q702" s="211"/>
      <c r="R702" s="212">
        <f>SUM(R703:R721)</f>
        <v>0.010537499999999998</v>
      </c>
      <c r="S702" s="211"/>
      <c r="T702" s="213">
        <f>SUM(T703:T721)</f>
        <v>0</v>
      </c>
      <c r="U702" s="12"/>
      <c r="V702" s="12"/>
      <c r="W702" s="12"/>
      <c r="X702" s="12"/>
      <c r="Y702" s="12"/>
      <c r="Z702" s="12"/>
      <c r="AA702" s="12"/>
      <c r="AB702" s="12"/>
      <c r="AC702" s="12"/>
      <c r="AD702" s="12"/>
      <c r="AE702" s="12"/>
      <c r="AR702" s="214" t="s">
        <v>87</v>
      </c>
      <c r="AT702" s="215" t="s">
        <v>76</v>
      </c>
      <c r="AU702" s="215" t="s">
        <v>85</v>
      </c>
      <c r="AY702" s="214" t="s">
        <v>167</v>
      </c>
      <c r="BK702" s="216">
        <f>SUM(BK703:BK721)</f>
        <v>0</v>
      </c>
    </row>
    <row r="703" s="2" customFormat="1" ht="16.5" customHeight="1">
      <c r="A703" s="39"/>
      <c r="B703" s="40"/>
      <c r="C703" s="219" t="s">
        <v>877</v>
      </c>
      <c r="D703" s="219" t="s">
        <v>170</v>
      </c>
      <c r="E703" s="220" t="s">
        <v>878</v>
      </c>
      <c r="F703" s="221" t="s">
        <v>879</v>
      </c>
      <c r="G703" s="222" t="s">
        <v>291</v>
      </c>
      <c r="H703" s="223">
        <v>1</v>
      </c>
      <c r="I703" s="224"/>
      <c r="J703" s="225">
        <f>ROUND(I703*H703,2)</f>
        <v>0</v>
      </c>
      <c r="K703" s="221" t="s">
        <v>174</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301</v>
      </c>
      <c r="AT703" s="230" t="s">
        <v>170</v>
      </c>
      <c r="AU703" s="230" t="s">
        <v>87</v>
      </c>
      <c r="AY703" s="18" t="s">
        <v>167</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301</v>
      </c>
      <c r="BM703" s="230" t="s">
        <v>880</v>
      </c>
    </row>
    <row r="704" s="2" customFormat="1">
      <c r="A704" s="39"/>
      <c r="B704" s="40"/>
      <c r="C704" s="41"/>
      <c r="D704" s="232" t="s">
        <v>177</v>
      </c>
      <c r="E704" s="41"/>
      <c r="F704" s="233" t="s">
        <v>881</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177</v>
      </c>
      <c r="AU704" s="18" t="s">
        <v>87</v>
      </c>
    </row>
    <row r="705" s="2" customFormat="1" ht="24" customHeight="1">
      <c r="A705" s="39"/>
      <c r="B705" s="40"/>
      <c r="C705" s="269" t="s">
        <v>882</v>
      </c>
      <c r="D705" s="269" t="s">
        <v>297</v>
      </c>
      <c r="E705" s="270" t="s">
        <v>883</v>
      </c>
      <c r="F705" s="271" t="s">
        <v>884</v>
      </c>
      <c r="G705" s="272" t="s">
        <v>291</v>
      </c>
      <c r="H705" s="273">
        <v>1</v>
      </c>
      <c r="I705" s="274"/>
      <c r="J705" s="275">
        <f>ROUND(I705*H705,2)</f>
        <v>0</v>
      </c>
      <c r="K705" s="271" t="s">
        <v>174</v>
      </c>
      <c r="L705" s="276"/>
      <c r="M705" s="277" t="s">
        <v>40</v>
      </c>
      <c r="N705" s="278" t="s">
        <v>48</v>
      </c>
      <c r="O705" s="85"/>
      <c r="P705" s="228">
        <f>O705*H705</f>
        <v>0</v>
      </c>
      <c r="Q705" s="228">
        <v>0.0035999999999999999</v>
      </c>
      <c r="R705" s="228">
        <f>Q705*H705</f>
        <v>0.0035999999999999999</v>
      </c>
      <c r="S705" s="228">
        <v>0</v>
      </c>
      <c r="T705" s="229">
        <f>S705*H705</f>
        <v>0</v>
      </c>
      <c r="U705" s="39"/>
      <c r="V705" s="39"/>
      <c r="W705" s="39"/>
      <c r="X705" s="39"/>
      <c r="Y705" s="39"/>
      <c r="Z705" s="39"/>
      <c r="AA705" s="39"/>
      <c r="AB705" s="39"/>
      <c r="AC705" s="39"/>
      <c r="AD705" s="39"/>
      <c r="AE705" s="39"/>
      <c r="AR705" s="230" t="s">
        <v>407</v>
      </c>
      <c r="AT705" s="230" t="s">
        <v>297</v>
      </c>
      <c r="AU705" s="230" t="s">
        <v>87</v>
      </c>
      <c r="AY705" s="18" t="s">
        <v>167</v>
      </c>
      <c r="BE705" s="231">
        <f>IF(N705="základní",J705,0)</f>
        <v>0</v>
      </c>
      <c r="BF705" s="231">
        <f>IF(N705="snížená",J705,0)</f>
        <v>0</v>
      </c>
      <c r="BG705" s="231">
        <f>IF(N705="zákl. přenesená",J705,0)</f>
        <v>0</v>
      </c>
      <c r="BH705" s="231">
        <f>IF(N705="sníž. přenesená",J705,0)</f>
        <v>0</v>
      </c>
      <c r="BI705" s="231">
        <f>IF(N705="nulová",J705,0)</f>
        <v>0</v>
      </c>
      <c r="BJ705" s="18" t="s">
        <v>85</v>
      </c>
      <c r="BK705" s="231">
        <f>ROUND(I705*H705,2)</f>
        <v>0</v>
      </c>
      <c r="BL705" s="18" t="s">
        <v>301</v>
      </c>
      <c r="BM705" s="230" t="s">
        <v>885</v>
      </c>
    </row>
    <row r="706" s="2" customFormat="1">
      <c r="A706" s="39"/>
      <c r="B706" s="40"/>
      <c r="C706" s="41"/>
      <c r="D706" s="232" t="s">
        <v>177</v>
      </c>
      <c r="E706" s="41"/>
      <c r="F706" s="233" t="s">
        <v>884</v>
      </c>
      <c r="G706" s="41"/>
      <c r="H706" s="41"/>
      <c r="I706" s="137"/>
      <c r="J706" s="41"/>
      <c r="K706" s="41"/>
      <c r="L706" s="45"/>
      <c r="M706" s="234"/>
      <c r="N706" s="235"/>
      <c r="O706" s="85"/>
      <c r="P706" s="85"/>
      <c r="Q706" s="85"/>
      <c r="R706" s="85"/>
      <c r="S706" s="85"/>
      <c r="T706" s="86"/>
      <c r="U706" s="39"/>
      <c r="V706" s="39"/>
      <c r="W706" s="39"/>
      <c r="X706" s="39"/>
      <c r="Y706" s="39"/>
      <c r="Z706" s="39"/>
      <c r="AA706" s="39"/>
      <c r="AB706" s="39"/>
      <c r="AC706" s="39"/>
      <c r="AD706" s="39"/>
      <c r="AE706" s="39"/>
      <c r="AT706" s="18" t="s">
        <v>177</v>
      </c>
      <c r="AU706" s="18" t="s">
        <v>87</v>
      </c>
    </row>
    <row r="707" s="2" customFormat="1" ht="24" customHeight="1">
      <c r="A707" s="39"/>
      <c r="B707" s="40"/>
      <c r="C707" s="219" t="s">
        <v>886</v>
      </c>
      <c r="D707" s="219" t="s">
        <v>170</v>
      </c>
      <c r="E707" s="220" t="s">
        <v>887</v>
      </c>
      <c r="F707" s="221" t="s">
        <v>888</v>
      </c>
      <c r="G707" s="222" t="s">
        <v>187</v>
      </c>
      <c r="H707" s="223">
        <v>4.875</v>
      </c>
      <c r="I707" s="224"/>
      <c r="J707" s="225">
        <f>ROUND(I707*H707,2)</f>
        <v>0</v>
      </c>
      <c r="K707" s="221" t="s">
        <v>458</v>
      </c>
      <c r="L707" s="45"/>
      <c r="M707" s="226" t="s">
        <v>40</v>
      </c>
      <c r="N707" s="227" t="s">
        <v>48</v>
      </c>
      <c r="O707" s="85"/>
      <c r="P707" s="228">
        <f>O707*H707</f>
        <v>0</v>
      </c>
      <c r="Q707" s="228">
        <v>0</v>
      </c>
      <c r="R707" s="228">
        <f>Q707*H707</f>
        <v>0</v>
      </c>
      <c r="S707" s="228">
        <v>0</v>
      </c>
      <c r="T707" s="229">
        <f>S707*H707</f>
        <v>0</v>
      </c>
      <c r="U707" s="39"/>
      <c r="V707" s="39"/>
      <c r="W707" s="39"/>
      <c r="X707" s="39"/>
      <c r="Y707" s="39"/>
      <c r="Z707" s="39"/>
      <c r="AA707" s="39"/>
      <c r="AB707" s="39"/>
      <c r="AC707" s="39"/>
      <c r="AD707" s="39"/>
      <c r="AE707" s="39"/>
      <c r="AR707" s="230" t="s">
        <v>301</v>
      </c>
      <c r="AT707" s="230" t="s">
        <v>170</v>
      </c>
      <c r="AU707" s="230" t="s">
        <v>87</v>
      </c>
      <c r="AY707" s="18" t="s">
        <v>167</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301</v>
      </c>
      <c r="BM707" s="230" t="s">
        <v>1423</v>
      </c>
    </row>
    <row r="708" s="2" customFormat="1">
      <c r="A708" s="39"/>
      <c r="B708" s="40"/>
      <c r="C708" s="41"/>
      <c r="D708" s="232" t="s">
        <v>177</v>
      </c>
      <c r="E708" s="41"/>
      <c r="F708" s="233" t="s">
        <v>890</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177</v>
      </c>
      <c r="AU708" s="18" t="s">
        <v>87</v>
      </c>
    </row>
    <row r="709" s="14" customFormat="1">
      <c r="A709" s="14"/>
      <c r="B709" s="247"/>
      <c r="C709" s="248"/>
      <c r="D709" s="232" t="s">
        <v>181</v>
      </c>
      <c r="E709" s="249" t="s">
        <v>40</v>
      </c>
      <c r="F709" s="250" t="s">
        <v>891</v>
      </c>
      <c r="G709" s="248"/>
      <c r="H709" s="251">
        <v>3.2999999999999998</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181</v>
      </c>
      <c r="AU709" s="257" t="s">
        <v>87</v>
      </c>
      <c r="AV709" s="14" t="s">
        <v>87</v>
      </c>
      <c r="AW709" s="14" t="s">
        <v>38</v>
      </c>
      <c r="AX709" s="14" t="s">
        <v>77</v>
      </c>
      <c r="AY709" s="257" t="s">
        <v>167</v>
      </c>
    </row>
    <row r="710" s="14" customFormat="1">
      <c r="A710" s="14"/>
      <c r="B710" s="247"/>
      <c r="C710" s="248"/>
      <c r="D710" s="232" t="s">
        <v>181</v>
      </c>
      <c r="E710" s="249" t="s">
        <v>40</v>
      </c>
      <c r="F710" s="250" t="s">
        <v>892</v>
      </c>
      <c r="G710" s="248"/>
      <c r="H710" s="251">
        <v>1.575</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181</v>
      </c>
      <c r="AU710" s="257" t="s">
        <v>87</v>
      </c>
      <c r="AV710" s="14" t="s">
        <v>87</v>
      </c>
      <c r="AW710" s="14" t="s">
        <v>38</v>
      </c>
      <c r="AX710" s="14" t="s">
        <v>77</v>
      </c>
      <c r="AY710" s="257" t="s">
        <v>167</v>
      </c>
    </row>
    <row r="711" s="15" customFormat="1">
      <c r="A711" s="15"/>
      <c r="B711" s="258"/>
      <c r="C711" s="259"/>
      <c r="D711" s="232" t="s">
        <v>181</v>
      </c>
      <c r="E711" s="260" t="s">
        <v>40</v>
      </c>
      <c r="F711" s="261" t="s">
        <v>184</v>
      </c>
      <c r="G711" s="259"/>
      <c r="H711" s="262">
        <v>4.875</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181</v>
      </c>
      <c r="AU711" s="268" t="s">
        <v>87</v>
      </c>
      <c r="AV711" s="15" t="s">
        <v>175</v>
      </c>
      <c r="AW711" s="15" t="s">
        <v>38</v>
      </c>
      <c r="AX711" s="15" t="s">
        <v>85</v>
      </c>
      <c r="AY711" s="268" t="s">
        <v>167</v>
      </c>
    </row>
    <row r="712" s="2" customFormat="1" ht="24" customHeight="1">
      <c r="A712" s="39"/>
      <c r="B712" s="40"/>
      <c r="C712" s="269" t="s">
        <v>893</v>
      </c>
      <c r="D712" s="269" t="s">
        <v>297</v>
      </c>
      <c r="E712" s="270" t="s">
        <v>894</v>
      </c>
      <c r="F712" s="271" t="s">
        <v>895</v>
      </c>
      <c r="G712" s="272" t="s">
        <v>187</v>
      </c>
      <c r="H712" s="273">
        <v>4.875</v>
      </c>
      <c r="I712" s="274"/>
      <c r="J712" s="275">
        <f>ROUND(I712*H712,2)</f>
        <v>0</v>
      </c>
      <c r="K712" s="271" t="s">
        <v>458</v>
      </c>
      <c r="L712" s="276"/>
      <c r="M712" s="277" t="s">
        <v>40</v>
      </c>
      <c r="N712" s="278" t="s">
        <v>48</v>
      </c>
      <c r="O712" s="85"/>
      <c r="P712" s="228">
        <f>O712*H712</f>
        <v>0</v>
      </c>
      <c r="Q712" s="228">
        <v>0.0012999999999999999</v>
      </c>
      <c r="R712" s="228">
        <f>Q712*H712</f>
        <v>0.0063374999999999994</v>
      </c>
      <c r="S712" s="228">
        <v>0</v>
      </c>
      <c r="T712" s="229">
        <f>S712*H712</f>
        <v>0</v>
      </c>
      <c r="U712" s="39"/>
      <c r="V712" s="39"/>
      <c r="W712" s="39"/>
      <c r="X712" s="39"/>
      <c r="Y712" s="39"/>
      <c r="Z712" s="39"/>
      <c r="AA712" s="39"/>
      <c r="AB712" s="39"/>
      <c r="AC712" s="39"/>
      <c r="AD712" s="39"/>
      <c r="AE712" s="39"/>
      <c r="AR712" s="230" t="s">
        <v>407</v>
      </c>
      <c r="AT712" s="230" t="s">
        <v>297</v>
      </c>
      <c r="AU712" s="230" t="s">
        <v>87</v>
      </c>
      <c r="AY712" s="18" t="s">
        <v>167</v>
      </c>
      <c r="BE712" s="231">
        <f>IF(N712="základní",J712,0)</f>
        <v>0</v>
      </c>
      <c r="BF712" s="231">
        <f>IF(N712="snížená",J712,0)</f>
        <v>0</v>
      </c>
      <c r="BG712" s="231">
        <f>IF(N712="zákl. přenesená",J712,0)</f>
        <v>0</v>
      </c>
      <c r="BH712" s="231">
        <f>IF(N712="sníž. přenesená",J712,0)</f>
        <v>0</v>
      </c>
      <c r="BI712" s="231">
        <f>IF(N712="nulová",J712,0)</f>
        <v>0</v>
      </c>
      <c r="BJ712" s="18" t="s">
        <v>85</v>
      </c>
      <c r="BK712" s="231">
        <f>ROUND(I712*H712,2)</f>
        <v>0</v>
      </c>
      <c r="BL712" s="18" t="s">
        <v>301</v>
      </c>
      <c r="BM712" s="230" t="s">
        <v>1424</v>
      </c>
    </row>
    <row r="713" s="2" customFormat="1">
      <c r="A713" s="39"/>
      <c r="B713" s="40"/>
      <c r="C713" s="41"/>
      <c r="D713" s="232" t="s">
        <v>177</v>
      </c>
      <c r="E713" s="41"/>
      <c r="F713" s="233" t="s">
        <v>895</v>
      </c>
      <c r="G713" s="41"/>
      <c r="H713" s="41"/>
      <c r="I713" s="137"/>
      <c r="J713" s="41"/>
      <c r="K713" s="41"/>
      <c r="L713" s="45"/>
      <c r="M713" s="234"/>
      <c r="N713" s="235"/>
      <c r="O713" s="85"/>
      <c r="P713" s="85"/>
      <c r="Q713" s="85"/>
      <c r="R713" s="85"/>
      <c r="S713" s="85"/>
      <c r="T713" s="86"/>
      <c r="U713" s="39"/>
      <c r="V713" s="39"/>
      <c r="W713" s="39"/>
      <c r="X713" s="39"/>
      <c r="Y713" s="39"/>
      <c r="Z713" s="39"/>
      <c r="AA713" s="39"/>
      <c r="AB713" s="39"/>
      <c r="AC713" s="39"/>
      <c r="AD713" s="39"/>
      <c r="AE713" s="39"/>
      <c r="AT713" s="18" t="s">
        <v>177</v>
      </c>
      <c r="AU713" s="18" t="s">
        <v>87</v>
      </c>
    </row>
    <row r="714" s="14" customFormat="1">
      <c r="A714" s="14"/>
      <c r="B714" s="247"/>
      <c r="C714" s="248"/>
      <c r="D714" s="232" t="s">
        <v>181</v>
      </c>
      <c r="E714" s="249" t="s">
        <v>40</v>
      </c>
      <c r="F714" s="250" t="s">
        <v>891</v>
      </c>
      <c r="G714" s="248"/>
      <c r="H714" s="251">
        <v>3.2999999999999998</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181</v>
      </c>
      <c r="AU714" s="257" t="s">
        <v>87</v>
      </c>
      <c r="AV714" s="14" t="s">
        <v>87</v>
      </c>
      <c r="AW714" s="14" t="s">
        <v>38</v>
      </c>
      <c r="AX714" s="14" t="s">
        <v>77</v>
      </c>
      <c r="AY714" s="257" t="s">
        <v>167</v>
      </c>
    </row>
    <row r="715" s="14" customFormat="1">
      <c r="A715" s="14"/>
      <c r="B715" s="247"/>
      <c r="C715" s="248"/>
      <c r="D715" s="232" t="s">
        <v>181</v>
      </c>
      <c r="E715" s="249" t="s">
        <v>40</v>
      </c>
      <c r="F715" s="250" t="s">
        <v>892</v>
      </c>
      <c r="G715" s="248"/>
      <c r="H715" s="251">
        <v>1.575</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181</v>
      </c>
      <c r="AU715" s="257" t="s">
        <v>87</v>
      </c>
      <c r="AV715" s="14" t="s">
        <v>87</v>
      </c>
      <c r="AW715" s="14" t="s">
        <v>38</v>
      </c>
      <c r="AX715" s="14" t="s">
        <v>77</v>
      </c>
      <c r="AY715" s="257" t="s">
        <v>167</v>
      </c>
    </row>
    <row r="716" s="15" customFormat="1">
      <c r="A716" s="15"/>
      <c r="B716" s="258"/>
      <c r="C716" s="259"/>
      <c r="D716" s="232" t="s">
        <v>181</v>
      </c>
      <c r="E716" s="260" t="s">
        <v>40</v>
      </c>
      <c r="F716" s="261" t="s">
        <v>184</v>
      </c>
      <c r="G716" s="259"/>
      <c r="H716" s="262">
        <v>4.875</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181</v>
      </c>
      <c r="AU716" s="268" t="s">
        <v>87</v>
      </c>
      <c r="AV716" s="15" t="s">
        <v>175</v>
      </c>
      <c r="AW716" s="15" t="s">
        <v>38</v>
      </c>
      <c r="AX716" s="15" t="s">
        <v>85</v>
      </c>
      <c r="AY716" s="268" t="s">
        <v>167</v>
      </c>
    </row>
    <row r="717" s="2" customFormat="1" ht="16.5" customHeight="1">
      <c r="A717" s="39"/>
      <c r="B717" s="40"/>
      <c r="C717" s="269" t="s">
        <v>897</v>
      </c>
      <c r="D717" s="269" t="s">
        <v>297</v>
      </c>
      <c r="E717" s="270" t="s">
        <v>898</v>
      </c>
      <c r="F717" s="271" t="s">
        <v>899</v>
      </c>
      <c r="G717" s="272" t="s">
        <v>291</v>
      </c>
      <c r="H717" s="273">
        <v>1</v>
      </c>
      <c r="I717" s="274"/>
      <c r="J717" s="275">
        <f>ROUND(I717*H717,2)</f>
        <v>0</v>
      </c>
      <c r="K717" s="271" t="s">
        <v>458</v>
      </c>
      <c r="L717" s="276"/>
      <c r="M717" s="277" t="s">
        <v>40</v>
      </c>
      <c r="N717" s="278" t="s">
        <v>48</v>
      </c>
      <c r="O717" s="85"/>
      <c r="P717" s="228">
        <f>O717*H717</f>
        <v>0</v>
      </c>
      <c r="Q717" s="228">
        <v>0.00059999999999999995</v>
      </c>
      <c r="R717" s="228">
        <f>Q717*H717</f>
        <v>0.00059999999999999995</v>
      </c>
      <c r="S717" s="228">
        <v>0</v>
      </c>
      <c r="T717" s="229">
        <f>S717*H717</f>
        <v>0</v>
      </c>
      <c r="U717" s="39"/>
      <c r="V717" s="39"/>
      <c r="W717" s="39"/>
      <c r="X717" s="39"/>
      <c r="Y717" s="39"/>
      <c r="Z717" s="39"/>
      <c r="AA717" s="39"/>
      <c r="AB717" s="39"/>
      <c r="AC717" s="39"/>
      <c r="AD717" s="39"/>
      <c r="AE717" s="39"/>
      <c r="AR717" s="230" t="s">
        <v>407</v>
      </c>
      <c r="AT717" s="230" t="s">
        <v>297</v>
      </c>
      <c r="AU717" s="230" t="s">
        <v>87</v>
      </c>
      <c r="AY717" s="18" t="s">
        <v>167</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301</v>
      </c>
      <c r="BM717" s="230" t="s">
        <v>1425</v>
      </c>
    </row>
    <row r="718" s="2" customFormat="1">
      <c r="A718" s="39"/>
      <c r="B718" s="40"/>
      <c r="C718" s="41"/>
      <c r="D718" s="232" t="s">
        <v>177</v>
      </c>
      <c r="E718" s="41"/>
      <c r="F718" s="233" t="s">
        <v>899</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177</v>
      </c>
      <c r="AU718" s="18" t="s">
        <v>87</v>
      </c>
    </row>
    <row r="719" s="2" customFormat="1" ht="24" customHeight="1">
      <c r="A719" s="39"/>
      <c r="B719" s="40"/>
      <c r="C719" s="219" t="s">
        <v>901</v>
      </c>
      <c r="D719" s="219" t="s">
        <v>170</v>
      </c>
      <c r="E719" s="220" t="s">
        <v>902</v>
      </c>
      <c r="F719" s="221" t="s">
        <v>903</v>
      </c>
      <c r="G719" s="222" t="s">
        <v>398</v>
      </c>
      <c r="H719" s="223">
        <v>0.010999999999999999</v>
      </c>
      <c r="I719" s="224"/>
      <c r="J719" s="225">
        <f>ROUND(I719*H719,2)</f>
        <v>0</v>
      </c>
      <c r="K719" s="221" t="s">
        <v>174</v>
      </c>
      <c r="L719" s="45"/>
      <c r="M719" s="226" t="s">
        <v>40</v>
      </c>
      <c r="N719" s="227" t="s">
        <v>48</v>
      </c>
      <c r="O719" s="85"/>
      <c r="P719" s="228">
        <f>O719*H719</f>
        <v>0</v>
      </c>
      <c r="Q719" s="228">
        <v>0</v>
      </c>
      <c r="R719" s="228">
        <f>Q719*H719</f>
        <v>0</v>
      </c>
      <c r="S719" s="228">
        <v>0</v>
      </c>
      <c r="T719" s="229">
        <f>S719*H719</f>
        <v>0</v>
      </c>
      <c r="U719" s="39"/>
      <c r="V719" s="39"/>
      <c r="W719" s="39"/>
      <c r="X719" s="39"/>
      <c r="Y719" s="39"/>
      <c r="Z719" s="39"/>
      <c r="AA719" s="39"/>
      <c r="AB719" s="39"/>
      <c r="AC719" s="39"/>
      <c r="AD719" s="39"/>
      <c r="AE719" s="39"/>
      <c r="AR719" s="230" t="s">
        <v>301</v>
      </c>
      <c r="AT719" s="230" t="s">
        <v>170</v>
      </c>
      <c r="AU719" s="230" t="s">
        <v>87</v>
      </c>
      <c r="AY719" s="18" t="s">
        <v>167</v>
      </c>
      <c r="BE719" s="231">
        <f>IF(N719="základní",J719,0)</f>
        <v>0</v>
      </c>
      <c r="BF719" s="231">
        <f>IF(N719="snížená",J719,0)</f>
        <v>0</v>
      </c>
      <c r="BG719" s="231">
        <f>IF(N719="zákl. přenesená",J719,0)</f>
        <v>0</v>
      </c>
      <c r="BH719" s="231">
        <f>IF(N719="sníž. přenesená",J719,0)</f>
        <v>0</v>
      </c>
      <c r="BI719" s="231">
        <f>IF(N719="nulová",J719,0)</f>
        <v>0</v>
      </c>
      <c r="BJ719" s="18" t="s">
        <v>85</v>
      </c>
      <c r="BK719" s="231">
        <f>ROUND(I719*H719,2)</f>
        <v>0</v>
      </c>
      <c r="BL719" s="18" t="s">
        <v>301</v>
      </c>
      <c r="BM719" s="230" t="s">
        <v>904</v>
      </c>
    </row>
    <row r="720" s="2" customFormat="1">
      <c r="A720" s="39"/>
      <c r="B720" s="40"/>
      <c r="C720" s="41"/>
      <c r="D720" s="232" t="s">
        <v>177</v>
      </c>
      <c r="E720" s="41"/>
      <c r="F720" s="233" t="s">
        <v>905</v>
      </c>
      <c r="G720" s="41"/>
      <c r="H720" s="41"/>
      <c r="I720" s="137"/>
      <c r="J720" s="41"/>
      <c r="K720" s="41"/>
      <c r="L720" s="45"/>
      <c r="M720" s="234"/>
      <c r="N720" s="235"/>
      <c r="O720" s="85"/>
      <c r="P720" s="85"/>
      <c r="Q720" s="85"/>
      <c r="R720" s="85"/>
      <c r="S720" s="85"/>
      <c r="T720" s="86"/>
      <c r="U720" s="39"/>
      <c r="V720" s="39"/>
      <c r="W720" s="39"/>
      <c r="X720" s="39"/>
      <c r="Y720" s="39"/>
      <c r="Z720" s="39"/>
      <c r="AA720" s="39"/>
      <c r="AB720" s="39"/>
      <c r="AC720" s="39"/>
      <c r="AD720" s="39"/>
      <c r="AE720" s="39"/>
      <c r="AT720" s="18" t="s">
        <v>177</v>
      </c>
      <c r="AU720" s="18" t="s">
        <v>87</v>
      </c>
    </row>
    <row r="721" s="2" customFormat="1">
      <c r="A721" s="39"/>
      <c r="B721" s="40"/>
      <c r="C721" s="41"/>
      <c r="D721" s="232" t="s">
        <v>179</v>
      </c>
      <c r="E721" s="41"/>
      <c r="F721" s="236" t="s">
        <v>452</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179</v>
      </c>
      <c r="AU721" s="18" t="s">
        <v>87</v>
      </c>
    </row>
    <row r="722" s="12" customFormat="1" ht="22.8" customHeight="1">
      <c r="A722" s="12"/>
      <c r="B722" s="203"/>
      <c r="C722" s="204"/>
      <c r="D722" s="205" t="s">
        <v>76</v>
      </c>
      <c r="E722" s="217" t="s">
        <v>906</v>
      </c>
      <c r="F722" s="217" t="s">
        <v>907</v>
      </c>
      <c r="G722" s="204"/>
      <c r="H722" s="204"/>
      <c r="I722" s="207"/>
      <c r="J722" s="218">
        <f>BK722</f>
        <v>0</v>
      </c>
      <c r="K722" s="204"/>
      <c r="L722" s="209"/>
      <c r="M722" s="210"/>
      <c r="N722" s="211"/>
      <c r="O722" s="211"/>
      <c r="P722" s="212">
        <f>SUM(P723:P781)</f>
        <v>0</v>
      </c>
      <c r="Q722" s="211"/>
      <c r="R722" s="212">
        <f>SUM(R723:R781)</f>
        <v>0.24324300000000002</v>
      </c>
      <c r="S722" s="211"/>
      <c r="T722" s="213">
        <f>SUM(T723:T781)</f>
        <v>0</v>
      </c>
      <c r="U722" s="12"/>
      <c r="V722" s="12"/>
      <c r="W722" s="12"/>
      <c r="X722" s="12"/>
      <c r="Y722" s="12"/>
      <c r="Z722" s="12"/>
      <c r="AA722" s="12"/>
      <c r="AB722" s="12"/>
      <c r="AC722" s="12"/>
      <c r="AD722" s="12"/>
      <c r="AE722" s="12"/>
      <c r="AR722" s="214" t="s">
        <v>87</v>
      </c>
      <c r="AT722" s="215" t="s">
        <v>76</v>
      </c>
      <c r="AU722" s="215" t="s">
        <v>85</v>
      </c>
      <c r="AY722" s="214" t="s">
        <v>167</v>
      </c>
      <c r="BK722" s="216">
        <f>SUM(BK723:BK781)</f>
        <v>0</v>
      </c>
    </row>
    <row r="723" s="2" customFormat="1" ht="24" customHeight="1">
      <c r="A723" s="39"/>
      <c r="B723" s="40"/>
      <c r="C723" s="219" t="s">
        <v>908</v>
      </c>
      <c r="D723" s="219" t="s">
        <v>170</v>
      </c>
      <c r="E723" s="220" t="s">
        <v>909</v>
      </c>
      <c r="F723" s="221" t="s">
        <v>910</v>
      </c>
      <c r="G723" s="222" t="s">
        <v>291</v>
      </c>
      <c r="H723" s="223">
        <v>2</v>
      </c>
      <c r="I723" s="224"/>
      <c r="J723" s="225">
        <f>ROUND(I723*H723,2)</f>
        <v>0</v>
      </c>
      <c r="K723" s="221" t="s">
        <v>458</v>
      </c>
      <c r="L723" s="45"/>
      <c r="M723" s="226" t="s">
        <v>40</v>
      </c>
      <c r="N723" s="227" t="s">
        <v>48</v>
      </c>
      <c r="O723" s="85"/>
      <c r="P723" s="228">
        <f>O723*H723</f>
        <v>0</v>
      </c>
      <c r="Q723" s="228">
        <v>0</v>
      </c>
      <c r="R723" s="228">
        <f>Q723*H723</f>
        <v>0</v>
      </c>
      <c r="S723" s="228">
        <v>0</v>
      </c>
      <c r="T723" s="229">
        <f>S723*H723</f>
        <v>0</v>
      </c>
      <c r="U723" s="39"/>
      <c r="V723" s="39"/>
      <c r="W723" s="39"/>
      <c r="X723" s="39"/>
      <c r="Y723" s="39"/>
      <c r="Z723" s="39"/>
      <c r="AA723" s="39"/>
      <c r="AB723" s="39"/>
      <c r="AC723" s="39"/>
      <c r="AD723" s="39"/>
      <c r="AE723" s="39"/>
      <c r="AR723" s="230" t="s">
        <v>301</v>
      </c>
      <c r="AT723" s="230" t="s">
        <v>170</v>
      </c>
      <c r="AU723" s="230" t="s">
        <v>87</v>
      </c>
      <c r="AY723" s="18" t="s">
        <v>167</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301</v>
      </c>
      <c r="BM723" s="230" t="s">
        <v>1426</v>
      </c>
    </row>
    <row r="724" s="2" customFormat="1">
      <c r="A724" s="39"/>
      <c r="B724" s="40"/>
      <c r="C724" s="41"/>
      <c r="D724" s="232" t="s">
        <v>177</v>
      </c>
      <c r="E724" s="41"/>
      <c r="F724" s="233" t="s">
        <v>910</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177</v>
      </c>
      <c r="AU724" s="18" t="s">
        <v>87</v>
      </c>
    </row>
    <row r="725" s="2" customFormat="1" ht="24" customHeight="1">
      <c r="A725" s="39"/>
      <c r="B725" s="40"/>
      <c r="C725" s="219" t="s">
        <v>912</v>
      </c>
      <c r="D725" s="219" t="s">
        <v>170</v>
      </c>
      <c r="E725" s="220" t="s">
        <v>913</v>
      </c>
      <c r="F725" s="221" t="s">
        <v>914</v>
      </c>
      <c r="G725" s="222" t="s">
        <v>291</v>
      </c>
      <c r="H725" s="223">
        <v>2</v>
      </c>
      <c r="I725" s="224"/>
      <c r="J725" s="225">
        <f>ROUND(I725*H725,2)</f>
        <v>0</v>
      </c>
      <c r="K725" s="221" t="s">
        <v>458</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301</v>
      </c>
      <c r="AT725" s="230" t="s">
        <v>170</v>
      </c>
      <c r="AU725" s="230" t="s">
        <v>87</v>
      </c>
      <c r="AY725" s="18" t="s">
        <v>167</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301</v>
      </c>
      <c r="BM725" s="230" t="s">
        <v>1427</v>
      </c>
    </row>
    <row r="726" s="2" customFormat="1">
      <c r="A726" s="39"/>
      <c r="B726" s="40"/>
      <c r="C726" s="41"/>
      <c r="D726" s="232" t="s">
        <v>177</v>
      </c>
      <c r="E726" s="41"/>
      <c r="F726" s="233" t="s">
        <v>916</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177</v>
      </c>
      <c r="AU726" s="18" t="s">
        <v>87</v>
      </c>
    </row>
    <row r="727" s="2" customFormat="1" ht="24" customHeight="1">
      <c r="A727" s="39"/>
      <c r="B727" s="40"/>
      <c r="C727" s="219" t="s">
        <v>917</v>
      </c>
      <c r="D727" s="219" t="s">
        <v>170</v>
      </c>
      <c r="E727" s="220" t="s">
        <v>918</v>
      </c>
      <c r="F727" s="221" t="s">
        <v>919</v>
      </c>
      <c r="G727" s="222" t="s">
        <v>173</v>
      </c>
      <c r="H727" s="223">
        <v>4.0499999999999998</v>
      </c>
      <c r="I727" s="224"/>
      <c r="J727" s="225">
        <f>ROUND(I727*H727,2)</f>
        <v>0</v>
      </c>
      <c r="K727" s="221" t="s">
        <v>174</v>
      </c>
      <c r="L727" s="45"/>
      <c r="M727" s="226" t="s">
        <v>40</v>
      </c>
      <c r="N727" s="227" t="s">
        <v>48</v>
      </c>
      <c r="O727" s="85"/>
      <c r="P727" s="228">
        <f>O727*H727</f>
        <v>0</v>
      </c>
      <c r="Q727" s="228">
        <v>0.00025999999999999998</v>
      </c>
      <c r="R727" s="228">
        <f>Q727*H727</f>
        <v>0.0010529999999999999</v>
      </c>
      <c r="S727" s="228">
        <v>0</v>
      </c>
      <c r="T727" s="229">
        <f>S727*H727</f>
        <v>0</v>
      </c>
      <c r="U727" s="39"/>
      <c r="V727" s="39"/>
      <c r="W727" s="39"/>
      <c r="X727" s="39"/>
      <c r="Y727" s="39"/>
      <c r="Z727" s="39"/>
      <c r="AA727" s="39"/>
      <c r="AB727" s="39"/>
      <c r="AC727" s="39"/>
      <c r="AD727" s="39"/>
      <c r="AE727" s="39"/>
      <c r="AR727" s="230" t="s">
        <v>301</v>
      </c>
      <c r="AT727" s="230" t="s">
        <v>170</v>
      </c>
      <c r="AU727" s="230" t="s">
        <v>87</v>
      </c>
      <c r="AY727" s="18" t="s">
        <v>167</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301</v>
      </c>
      <c r="BM727" s="230" t="s">
        <v>920</v>
      </c>
    </row>
    <row r="728" s="2" customFormat="1">
      <c r="A728" s="39"/>
      <c r="B728" s="40"/>
      <c r="C728" s="41"/>
      <c r="D728" s="232" t="s">
        <v>177</v>
      </c>
      <c r="E728" s="41"/>
      <c r="F728" s="233" t="s">
        <v>921</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177</v>
      </c>
      <c r="AU728" s="18" t="s">
        <v>87</v>
      </c>
    </row>
    <row r="729" s="2" customFormat="1">
      <c r="A729" s="39"/>
      <c r="B729" s="40"/>
      <c r="C729" s="41"/>
      <c r="D729" s="232" t="s">
        <v>179</v>
      </c>
      <c r="E729" s="41"/>
      <c r="F729" s="236" t="s">
        <v>922</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179</v>
      </c>
      <c r="AU729" s="18" t="s">
        <v>87</v>
      </c>
    </row>
    <row r="730" s="14" customFormat="1">
      <c r="A730" s="14"/>
      <c r="B730" s="247"/>
      <c r="C730" s="248"/>
      <c r="D730" s="232" t="s">
        <v>181</v>
      </c>
      <c r="E730" s="249" t="s">
        <v>40</v>
      </c>
      <c r="F730" s="250" t="s">
        <v>268</v>
      </c>
      <c r="G730" s="248"/>
      <c r="H730" s="251">
        <v>4.0499999999999998</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181</v>
      </c>
      <c r="AU730" s="257" t="s">
        <v>87</v>
      </c>
      <c r="AV730" s="14" t="s">
        <v>87</v>
      </c>
      <c r="AW730" s="14" t="s">
        <v>38</v>
      </c>
      <c r="AX730" s="14" t="s">
        <v>77</v>
      </c>
      <c r="AY730" s="257" t="s">
        <v>167</v>
      </c>
    </row>
    <row r="731" s="15" customFormat="1">
      <c r="A731" s="15"/>
      <c r="B731" s="258"/>
      <c r="C731" s="259"/>
      <c r="D731" s="232" t="s">
        <v>181</v>
      </c>
      <c r="E731" s="260" t="s">
        <v>40</v>
      </c>
      <c r="F731" s="261" t="s">
        <v>184</v>
      </c>
      <c r="G731" s="259"/>
      <c r="H731" s="262">
        <v>4.0499999999999998</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181</v>
      </c>
      <c r="AU731" s="268" t="s">
        <v>87</v>
      </c>
      <c r="AV731" s="15" t="s">
        <v>175</v>
      </c>
      <c r="AW731" s="15" t="s">
        <v>38</v>
      </c>
      <c r="AX731" s="15" t="s">
        <v>85</v>
      </c>
      <c r="AY731" s="268" t="s">
        <v>167</v>
      </c>
    </row>
    <row r="732" s="2" customFormat="1" ht="24" customHeight="1">
      <c r="A732" s="39"/>
      <c r="B732" s="40"/>
      <c r="C732" s="269" t="s">
        <v>923</v>
      </c>
      <c r="D732" s="269" t="s">
        <v>297</v>
      </c>
      <c r="E732" s="270" t="s">
        <v>924</v>
      </c>
      <c r="F732" s="271" t="s">
        <v>925</v>
      </c>
      <c r="G732" s="272" t="s">
        <v>291</v>
      </c>
      <c r="H732" s="273">
        <v>2</v>
      </c>
      <c r="I732" s="274"/>
      <c r="J732" s="275">
        <f>ROUND(I732*H732,2)</f>
        <v>0</v>
      </c>
      <c r="K732" s="271" t="s">
        <v>926</v>
      </c>
      <c r="L732" s="276"/>
      <c r="M732" s="277" t="s">
        <v>40</v>
      </c>
      <c r="N732" s="278" t="s">
        <v>48</v>
      </c>
      <c r="O732" s="85"/>
      <c r="P732" s="228">
        <f>O732*H732</f>
        <v>0</v>
      </c>
      <c r="Q732" s="228">
        <v>0.071999999999999995</v>
      </c>
      <c r="R732" s="228">
        <f>Q732*H732</f>
        <v>0.14399999999999999</v>
      </c>
      <c r="S732" s="228">
        <v>0</v>
      </c>
      <c r="T732" s="229">
        <f>S732*H732</f>
        <v>0</v>
      </c>
      <c r="U732" s="39"/>
      <c r="V732" s="39"/>
      <c r="W732" s="39"/>
      <c r="X732" s="39"/>
      <c r="Y732" s="39"/>
      <c r="Z732" s="39"/>
      <c r="AA732" s="39"/>
      <c r="AB732" s="39"/>
      <c r="AC732" s="39"/>
      <c r="AD732" s="39"/>
      <c r="AE732" s="39"/>
      <c r="AR732" s="230" t="s">
        <v>407</v>
      </c>
      <c r="AT732" s="230" t="s">
        <v>297</v>
      </c>
      <c r="AU732" s="230" t="s">
        <v>87</v>
      </c>
      <c r="AY732" s="18" t="s">
        <v>167</v>
      </c>
      <c r="BE732" s="231">
        <f>IF(N732="základní",J732,0)</f>
        <v>0</v>
      </c>
      <c r="BF732" s="231">
        <f>IF(N732="snížená",J732,0)</f>
        <v>0</v>
      </c>
      <c r="BG732" s="231">
        <f>IF(N732="zákl. přenesená",J732,0)</f>
        <v>0</v>
      </c>
      <c r="BH732" s="231">
        <f>IF(N732="sníž. přenesená",J732,0)</f>
        <v>0</v>
      </c>
      <c r="BI732" s="231">
        <f>IF(N732="nulová",J732,0)</f>
        <v>0</v>
      </c>
      <c r="BJ732" s="18" t="s">
        <v>85</v>
      </c>
      <c r="BK732" s="231">
        <f>ROUND(I732*H732,2)</f>
        <v>0</v>
      </c>
      <c r="BL732" s="18" t="s">
        <v>301</v>
      </c>
      <c r="BM732" s="230" t="s">
        <v>927</v>
      </c>
    </row>
    <row r="733" s="2" customFormat="1">
      <c r="A733" s="39"/>
      <c r="B733" s="40"/>
      <c r="C733" s="41"/>
      <c r="D733" s="232" t="s">
        <v>177</v>
      </c>
      <c r="E733" s="41"/>
      <c r="F733" s="233" t="s">
        <v>928</v>
      </c>
      <c r="G733" s="41"/>
      <c r="H733" s="41"/>
      <c r="I733" s="137"/>
      <c r="J733" s="41"/>
      <c r="K733" s="41"/>
      <c r="L733" s="45"/>
      <c r="M733" s="234"/>
      <c r="N733" s="235"/>
      <c r="O733" s="85"/>
      <c r="P733" s="85"/>
      <c r="Q733" s="85"/>
      <c r="R733" s="85"/>
      <c r="S733" s="85"/>
      <c r="T733" s="86"/>
      <c r="U733" s="39"/>
      <c r="V733" s="39"/>
      <c r="W733" s="39"/>
      <c r="X733" s="39"/>
      <c r="Y733" s="39"/>
      <c r="Z733" s="39"/>
      <c r="AA733" s="39"/>
      <c r="AB733" s="39"/>
      <c r="AC733" s="39"/>
      <c r="AD733" s="39"/>
      <c r="AE733" s="39"/>
      <c r="AT733" s="18" t="s">
        <v>177</v>
      </c>
      <c r="AU733" s="18" t="s">
        <v>87</v>
      </c>
    </row>
    <row r="734" s="14" customFormat="1">
      <c r="A734" s="14"/>
      <c r="B734" s="247"/>
      <c r="C734" s="248"/>
      <c r="D734" s="232" t="s">
        <v>181</v>
      </c>
      <c r="E734" s="249" t="s">
        <v>40</v>
      </c>
      <c r="F734" s="250" t="s">
        <v>87</v>
      </c>
      <c r="G734" s="248"/>
      <c r="H734" s="251">
        <v>2</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181</v>
      </c>
      <c r="AU734" s="257" t="s">
        <v>87</v>
      </c>
      <c r="AV734" s="14" t="s">
        <v>87</v>
      </c>
      <c r="AW734" s="14" t="s">
        <v>38</v>
      </c>
      <c r="AX734" s="14" t="s">
        <v>77</v>
      </c>
      <c r="AY734" s="257" t="s">
        <v>167</v>
      </c>
    </row>
    <row r="735" s="15" customFormat="1">
      <c r="A735" s="15"/>
      <c r="B735" s="258"/>
      <c r="C735" s="259"/>
      <c r="D735" s="232" t="s">
        <v>181</v>
      </c>
      <c r="E735" s="260" t="s">
        <v>40</v>
      </c>
      <c r="F735" s="261" t="s">
        <v>184</v>
      </c>
      <c r="G735" s="259"/>
      <c r="H735" s="262">
        <v>2</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181</v>
      </c>
      <c r="AU735" s="268" t="s">
        <v>87</v>
      </c>
      <c r="AV735" s="15" t="s">
        <v>175</v>
      </c>
      <c r="AW735" s="15" t="s">
        <v>38</v>
      </c>
      <c r="AX735" s="15" t="s">
        <v>85</v>
      </c>
      <c r="AY735" s="268" t="s">
        <v>167</v>
      </c>
    </row>
    <row r="736" s="2" customFormat="1" ht="24" customHeight="1">
      <c r="A736" s="39"/>
      <c r="B736" s="40"/>
      <c r="C736" s="219" t="s">
        <v>929</v>
      </c>
      <c r="D736" s="219" t="s">
        <v>170</v>
      </c>
      <c r="E736" s="220" t="s">
        <v>930</v>
      </c>
      <c r="F736" s="221" t="s">
        <v>931</v>
      </c>
      <c r="G736" s="222" t="s">
        <v>291</v>
      </c>
      <c r="H736" s="223">
        <v>3</v>
      </c>
      <c r="I736" s="224"/>
      <c r="J736" s="225">
        <f>ROUND(I736*H736,2)</f>
        <v>0</v>
      </c>
      <c r="K736" s="221" t="s">
        <v>174</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301</v>
      </c>
      <c r="AT736" s="230" t="s">
        <v>170</v>
      </c>
      <c r="AU736" s="230" t="s">
        <v>87</v>
      </c>
      <c r="AY736" s="18" t="s">
        <v>167</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301</v>
      </c>
      <c r="BM736" s="230" t="s">
        <v>932</v>
      </c>
    </row>
    <row r="737" s="2" customFormat="1">
      <c r="A737" s="39"/>
      <c r="B737" s="40"/>
      <c r="C737" s="41"/>
      <c r="D737" s="232" t="s">
        <v>177</v>
      </c>
      <c r="E737" s="41"/>
      <c r="F737" s="233" t="s">
        <v>933</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177</v>
      </c>
      <c r="AU737" s="18" t="s">
        <v>87</v>
      </c>
    </row>
    <row r="738" s="2" customFormat="1">
      <c r="A738" s="39"/>
      <c r="B738" s="40"/>
      <c r="C738" s="41"/>
      <c r="D738" s="232" t="s">
        <v>179</v>
      </c>
      <c r="E738" s="41"/>
      <c r="F738" s="236" t="s">
        <v>934</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179</v>
      </c>
      <c r="AU738" s="18" t="s">
        <v>87</v>
      </c>
    </row>
    <row r="739" s="2" customFormat="1" ht="16.5" customHeight="1">
      <c r="A739" s="39"/>
      <c r="B739" s="40"/>
      <c r="C739" s="269" t="s">
        <v>935</v>
      </c>
      <c r="D739" s="269" t="s">
        <v>297</v>
      </c>
      <c r="E739" s="270" t="s">
        <v>936</v>
      </c>
      <c r="F739" s="271" t="s">
        <v>937</v>
      </c>
      <c r="G739" s="272" t="s">
        <v>291</v>
      </c>
      <c r="H739" s="273">
        <v>1</v>
      </c>
      <c r="I739" s="274"/>
      <c r="J739" s="275">
        <f>ROUND(I739*H739,2)</f>
        <v>0</v>
      </c>
      <c r="K739" s="271" t="s">
        <v>174</v>
      </c>
      <c r="L739" s="276"/>
      <c r="M739" s="277" t="s">
        <v>40</v>
      </c>
      <c r="N739" s="278" t="s">
        <v>48</v>
      </c>
      <c r="O739" s="85"/>
      <c r="P739" s="228">
        <f>O739*H739</f>
        <v>0</v>
      </c>
      <c r="Q739" s="228">
        <v>0.0138</v>
      </c>
      <c r="R739" s="228">
        <f>Q739*H739</f>
        <v>0.0138</v>
      </c>
      <c r="S739" s="228">
        <v>0</v>
      </c>
      <c r="T739" s="229">
        <f>S739*H739</f>
        <v>0</v>
      </c>
      <c r="U739" s="39"/>
      <c r="V739" s="39"/>
      <c r="W739" s="39"/>
      <c r="X739" s="39"/>
      <c r="Y739" s="39"/>
      <c r="Z739" s="39"/>
      <c r="AA739" s="39"/>
      <c r="AB739" s="39"/>
      <c r="AC739" s="39"/>
      <c r="AD739" s="39"/>
      <c r="AE739" s="39"/>
      <c r="AR739" s="230" t="s">
        <v>407</v>
      </c>
      <c r="AT739" s="230" t="s">
        <v>297</v>
      </c>
      <c r="AU739" s="230" t="s">
        <v>87</v>
      </c>
      <c r="AY739" s="18" t="s">
        <v>167</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301</v>
      </c>
      <c r="BM739" s="230" t="s">
        <v>938</v>
      </c>
    </row>
    <row r="740" s="2" customFormat="1">
      <c r="A740" s="39"/>
      <c r="B740" s="40"/>
      <c r="C740" s="41"/>
      <c r="D740" s="232" t="s">
        <v>177</v>
      </c>
      <c r="E740" s="41"/>
      <c r="F740" s="233" t="s">
        <v>937</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177</v>
      </c>
      <c r="AU740" s="18" t="s">
        <v>87</v>
      </c>
    </row>
    <row r="741" s="14" customFormat="1">
      <c r="A741" s="14"/>
      <c r="B741" s="247"/>
      <c r="C741" s="248"/>
      <c r="D741" s="232" t="s">
        <v>181</v>
      </c>
      <c r="E741" s="249" t="s">
        <v>40</v>
      </c>
      <c r="F741" s="250" t="s">
        <v>85</v>
      </c>
      <c r="G741" s="248"/>
      <c r="H741" s="251">
        <v>1</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181</v>
      </c>
      <c r="AU741" s="257" t="s">
        <v>87</v>
      </c>
      <c r="AV741" s="14" t="s">
        <v>87</v>
      </c>
      <c r="AW741" s="14" t="s">
        <v>38</v>
      </c>
      <c r="AX741" s="14" t="s">
        <v>77</v>
      </c>
      <c r="AY741" s="257" t="s">
        <v>167</v>
      </c>
    </row>
    <row r="742" s="15" customFormat="1">
      <c r="A742" s="15"/>
      <c r="B742" s="258"/>
      <c r="C742" s="259"/>
      <c r="D742" s="232" t="s">
        <v>181</v>
      </c>
      <c r="E742" s="260" t="s">
        <v>40</v>
      </c>
      <c r="F742" s="261" t="s">
        <v>184</v>
      </c>
      <c r="G742" s="259"/>
      <c r="H742" s="262">
        <v>1</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181</v>
      </c>
      <c r="AU742" s="268" t="s">
        <v>87</v>
      </c>
      <c r="AV742" s="15" t="s">
        <v>175</v>
      </c>
      <c r="AW742" s="15" t="s">
        <v>38</v>
      </c>
      <c r="AX742" s="15" t="s">
        <v>85</v>
      </c>
      <c r="AY742" s="268" t="s">
        <v>167</v>
      </c>
    </row>
    <row r="743" s="2" customFormat="1" ht="16.5" customHeight="1">
      <c r="A743" s="39"/>
      <c r="B743" s="40"/>
      <c r="C743" s="269" t="s">
        <v>939</v>
      </c>
      <c r="D743" s="269" t="s">
        <v>297</v>
      </c>
      <c r="E743" s="270" t="s">
        <v>940</v>
      </c>
      <c r="F743" s="271" t="s">
        <v>941</v>
      </c>
      <c r="G743" s="272" t="s">
        <v>291</v>
      </c>
      <c r="H743" s="273">
        <v>2</v>
      </c>
      <c r="I743" s="274"/>
      <c r="J743" s="275">
        <f>ROUND(I743*H743,2)</f>
        <v>0</v>
      </c>
      <c r="K743" s="271" t="s">
        <v>174</v>
      </c>
      <c r="L743" s="276"/>
      <c r="M743" s="277" t="s">
        <v>40</v>
      </c>
      <c r="N743" s="278" t="s">
        <v>48</v>
      </c>
      <c r="O743" s="85"/>
      <c r="P743" s="228">
        <f>O743*H743</f>
        <v>0</v>
      </c>
      <c r="Q743" s="228">
        <v>0.0195</v>
      </c>
      <c r="R743" s="228">
        <f>Q743*H743</f>
        <v>0.039</v>
      </c>
      <c r="S743" s="228">
        <v>0</v>
      </c>
      <c r="T743" s="229">
        <f>S743*H743</f>
        <v>0</v>
      </c>
      <c r="U743" s="39"/>
      <c r="V743" s="39"/>
      <c r="W743" s="39"/>
      <c r="X743" s="39"/>
      <c r="Y743" s="39"/>
      <c r="Z743" s="39"/>
      <c r="AA743" s="39"/>
      <c r="AB743" s="39"/>
      <c r="AC743" s="39"/>
      <c r="AD743" s="39"/>
      <c r="AE743" s="39"/>
      <c r="AR743" s="230" t="s">
        <v>407</v>
      </c>
      <c r="AT743" s="230" t="s">
        <v>297</v>
      </c>
      <c r="AU743" s="230" t="s">
        <v>87</v>
      </c>
      <c r="AY743" s="18" t="s">
        <v>167</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301</v>
      </c>
      <c r="BM743" s="230" t="s">
        <v>942</v>
      </c>
    </row>
    <row r="744" s="2" customFormat="1">
      <c r="A744" s="39"/>
      <c r="B744" s="40"/>
      <c r="C744" s="41"/>
      <c r="D744" s="232" t="s">
        <v>177</v>
      </c>
      <c r="E744" s="41"/>
      <c r="F744" s="233" t="s">
        <v>941</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177</v>
      </c>
      <c r="AU744" s="18" t="s">
        <v>87</v>
      </c>
    </row>
    <row r="745" s="14" customFormat="1">
      <c r="A745" s="14"/>
      <c r="B745" s="247"/>
      <c r="C745" s="248"/>
      <c r="D745" s="232" t="s">
        <v>181</v>
      </c>
      <c r="E745" s="249" t="s">
        <v>40</v>
      </c>
      <c r="F745" s="250" t="s">
        <v>87</v>
      </c>
      <c r="G745" s="248"/>
      <c r="H745" s="251">
        <v>2</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181</v>
      </c>
      <c r="AU745" s="257" t="s">
        <v>87</v>
      </c>
      <c r="AV745" s="14" t="s">
        <v>87</v>
      </c>
      <c r="AW745" s="14" t="s">
        <v>38</v>
      </c>
      <c r="AX745" s="14" t="s">
        <v>77</v>
      </c>
      <c r="AY745" s="257" t="s">
        <v>167</v>
      </c>
    </row>
    <row r="746" s="15" customFormat="1">
      <c r="A746" s="15"/>
      <c r="B746" s="258"/>
      <c r="C746" s="259"/>
      <c r="D746" s="232" t="s">
        <v>181</v>
      </c>
      <c r="E746" s="260" t="s">
        <v>40</v>
      </c>
      <c r="F746" s="261" t="s">
        <v>184</v>
      </c>
      <c r="G746" s="259"/>
      <c r="H746" s="262">
        <v>2</v>
      </c>
      <c r="I746" s="263"/>
      <c r="J746" s="259"/>
      <c r="K746" s="259"/>
      <c r="L746" s="264"/>
      <c r="M746" s="265"/>
      <c r="N746" s="266"/>
      <c r="O746" s="266"/>
      <c r="P746" s="266"/>
      <c r="Q746" s="266"/>
      <c r="R746" s="266"/>
      <c r="S746" s="266"/>
      <c r="T746" s="267"/>
      <c r="U746" s="15"/>
      <c r="V746" s="15"/>
      <c r="W746" s="15"/>
      <c r="X746" s="15"/>
      <c r="Y746" s="15"/>
      <c r="Z746" s="15"/>
      <c r="AA746" s="15"/>
      <c r="AB746" s="15"/>
      <c r="AC746" s="15"/>
      <c r="AD746" s="15"/>
      <c r="AE746" s="15"/>
      <c r="AT746" s="268" t="s">
        <v>181</v>
      </c>
      <c r="AU746" s="268" t="s">
        <v>87</v>
      </c>
      <c r="AV746" s="15" t="s">
        <v>175</v>
      </c>
      <c r="AW746" s="15" t="s">
        <v>38</v>
      </c>
      <c r="AX746" s="15" t="s">
        <v>85</v>
      </c>
      <c r="AY746" s="268" t="s">
        <v>167</v>
      </c>
    </row>
    <row r="747" s="2" customFormat="1" ht="24" customHeight="1">
      <c r="A747" s="39"/>
      <c r="B747" s="40"/>
      <c r="C747" s="219" t="s">
        <v>943</v>
      </c>
      <c r="D747" s="219" t="s">
        <v>170</v>
      </c>
      <c r="E747" s="220" t="s">
        <v>944</v>
      </c>
      <c r="F747" s="221" t="s">
        <v>945</v>
      </c>
      <c r="G747" s="222" t="s">
        <v>291</v>
      </c>
      <c r="H747" s="223">
        <v>1</v>
      </c>
      <c r="I747" s="224"/>
      <c r="J747" s="225">
        <f>ROUND(I747*H747,2)</f>
        <v>0</v>
      </c>
      <c r="K747" s="221" t="s">
        <v>174</v>
      </c>
      <c r="L747" s="45"/>
      <c r="M747" s="226" t="s">
        <v>40</v>
      </c>
      <c r="N747" s="227" t="s">
        <v>48</v>
      </c>
      <c r="O747" s="85"/>
      <c r="P747" s="228">
        <f>O747*H747</f>
        <v>0</v>
      </c>
      <c r="Q747" s="228">
        <v>0</v>
      </c>
      <c r="R747" s="228">
        <f>Q747*H747</f>
        <v>0</v>
      </c>
      <c r="S747" s="228">
        <v>0</v>
      </c>
      <c r="T747" s="229">
        <f>S747*H747</f>
        <v>0</v>
      </c>
      <c r="U747" s="39"/>
      <c r="V747" s="39"/>
      <c r="W747" s="39"/>
      <c r="X747" s="39"/>
      <c r="Y747" s="39"/>
      <c r="Z747" s="39"/>
      <c r="AA747" s="39"/>
      <c r="AB747" s="39"/>
      <c r="AC747" s="39"/>
      <c r="AD747" s="39"/>
      <c r="AE747" s="39"/>
      <c r="AR747" s="230" t="s">
        <v>301</v>
      </c>
      <c r="AT747" s="230" t="s">
        <v>170</v>
      </c>
      <c r="AU747" s="230" t="s">
        <v>87</v>
      </c>
      <c r="AY747" s="18" t="s">
        <v>167</v>
      </c>
      <c r="BE747" s="231">
        <f>IF(N747="základní",J747,0)</f>
        <v>0</v>
      </c>
      <c r="BF747" s="231">
        <f>IF(N747="snížená",J747,0)</f>
        <v>0</v>
      </c>
      <c r="BG747" s="231">
        <f>IF(N747="zákl. přenesená",J747,0)</f>
        <v>0</v>
      </c>
      <c r="BH747" s="231">
        <f>IF(N747="sníž. přenesená",J747,0)</f>
        <v>0</v>
      </c>
      <c r="BI747" s="231">
        <f>IF(N747="nulová",J747,0)</f>
        <v>0</v>
      </c>
      <c r="BJ747" s="18" t="s">
        <v>85</v>
      </c>
      <c r="BK747" s="231">
        <f>ROUND(I747*H747,2)</f>
        <v>0</v>
      </c>
      <c r="BL747" s="18" t="s">
        <v>301</v>
      </c>
      <c r="BM747" s="230" t="s">
        <v>946</v>
      </c>
    </row>
    <row r="748" s="2" customFormat="1">
      <c r="A748" s="39"/>
      <c r="B748" s="40"/>
      <c r="C748" s="41"/>
      <c r="D748" s="232" t="s">
        <v>177</v>
      </c>
      <c r="E748" s="41"/>
      <c r="F748" s="233" t="s">
        <v>947</v>
      </c>
      <c r="G748" s="41"/>
      <c r="H748" s="41"/>
      <c r="I748" s="137"/>
      <c r="J748" s="41"/>
      <c r="K748" s="41"/>
      <c r="L748" s="45"/>
      <c r="M748" s="234"/>
      <c r="N748" s="235"/>
      <c r="O748" s="85"/>
      <c r="P748" s="85"/>
      <c r="Q748" s="85"/>
      <c r="R748" s="85"/>
      <c r="S748" s="85"/>
      <c r="T748" s="86"/>
      <c r="U748" s="39"/>
      <c r="V748" s="39"/>
      <c r="W748" s="39"/>
      <c r="X748" s="39"/>
      <c r="Y748" s="39"/>
      <c r="Z748" s="39"/>
      <c r="AA748" s="39"/>
      <c r="AB748" s="39"/>
      <c r="AC748" s="39"/>
      <c r="AD748" s="39"/>
      <c r="AE748" s="39"/>
      <c r="AT748" s="18" t="s">
        <v>177</v>
      </c>
      <c r="AU748" s="18" t="s">
        <v>87</v>
      </c>
    </row>
    <row r="749" s="2" customFormat="1">
      <c r="A749" s="39"/>
      <c r="B749" s="40"/>
      <c r="C749" s="41"/>
      <c r="D749" s="232" t="s">
        <v>179</v>
      </c>
      <c r="E749" s="41"/>
      <c r="F749" s="236" t="s">
        <v>934</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179</v>
      </c>
      <c r="AU749" s="18" t="s">
        <v>87</v>
      </c>
    </row>
    <row r="750" s="2" customFormat="1" ht="24" customHeight="1">
      <c r="A750" s="39"/>
      <c r="B750" s="40"/>
      <c r="C750" s="269" t="s">
        <v>948</v>
      </c>
      <c r="D750" s="269" t="s">
        <v>297</v>
      </c>
      <c r="E750" s="270" t="s">
        <v>949</v>
      </c>
      <c r="F750" s="271" t="s">
        <v>950</v>
      </c>
      <c r="G750" s="272" t="s">
        <v>291</v>
      </c>
      <c r="H750" s="273">
        <v>1</v>
      </c>
      <c r="I750" s="274"/>
      <c r="J750" s="275">
        <f>ROUND(I750*H750,2)</f>
        <v>0</v>
      </c>
      <c r="K750" s="271" t="s">
        <v>174</v>
      </c>
      <c r="L750" s="276"/>
      <c r="M750" s="277" t="s">
        <v>40</v>
      </c>
      <c r="N750" s="278" t="s">
        <v>48</v>
      </c>
      <c r="O750" s="85"/>
      <c r="P750" s="228">
        <f>O750*H750</f>
        <v>0</v>
      </c>
      <c r="Q750" s="228">
        <v>0.025000000000000001</v>
      </c>
      <c r="R750" s="228">
        <f>Q750*H750</f>
        <v>0.025000000000000001</v>
      </c>
      <c r="S750" s="228">
        <v>0</v>
      </c>
      <c r="T750" s="229">
        <f>S750*H750</f>
        <v>0</v>
      </c>
      <c r="U750" s="39"/>
      <c r="V750" s="39"/>
      <c r="W750" s="39"/>
      <c r="X750" s="39"/>
      <c r="Y750" s="39"/>
      <c r="Z750" s="39"/>
      <c r="AA750" s="39"/>
      <c r="AB750" s="39"/>
      <c r="AC750" s="39"/>
      <c r="AD750" s="39"/>
      <c r="AE750" s="39"/>
      <c r="AR750" s="230" t="s">
        <v>407</v>
      </c>
      <c r="AT750" s="230" t="s">
        <v>297</v>
      </c>
      <c r="AU750" s="230" t="s">
        <v>87</v>
      </c>
      <c r="AY750" s="18" t="s">
        <v>167</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301</v>
      </c>
      <c r="BM750" s="230" t="s">
        <v>951</v>
      </c>
    </row>
    <row r="751" s="2" customFormat="1">
      <c r="A751" s="39"/>
      <c r="B751" s="40"/>
      <c r="C751" s="41"/>
      <c r="D751" s="232" t="s">
        <v>177</v>
      </c>
      <c r="E751" s="41"/>
      <c r="F751" s="233" t="s">
        <v>950</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177</v>
      </c>
      <c r="AU751" s="18" t="s">
        <v>87</v>
      </c>
    </row>
    <row r="752" s="2" customFormat="1" ht="16.5" customHeight="1">
      <c r="A752" s="39"/>
      <c r="B752" s="40"/>
      <c r="C752" s="219" t="s">
        <v>952</v>
      </c>
      <c r="D752" s="219" t="s">
        <v>170</v>
      </c>
      <c r="E752" s="220" t="s">
        <v>953</v>
      </c>
      <c r="F752" s="221" t="s">
        <v>954</v>
      </c>
      <c r="G752" s="222" t="s">
        <v>291</v>
      </c>
      <c r="H752" s="223">
        <v>4</v>
      </c>
      <c r="I752" s="224"/>
      <c r="J752" s="225">
        <f>ROUND(I752*H752,2)</f>
        <v>0</v>
      </c>
      <c r="K752" s="221" t="s">
        <v>926</v>
      </c>
      <c r="L752" s="45"/>
      <c r="M752" s="226" t="s">
        <v>40</v>
      </c>
      <c r="N752" s="227" t="s">
        <v>48</v>
      </c>
      <c r="O752" s="85"/>
      <c r="P752" s="228">
        <f>O752*H752</f>
        <v>0</v>
      </c>
      <c r="Q752" s="228">
        <v>0</v>
      </c>
      <c r="R752" s="228">
        <f>Q752*H752</f>
        <v>0</v>
      </c>
      <c r="S752" s="228">
        <v>0</v>
      </c>
      <c r="T752" s="229">
        <f>S752*H752</f>
        <v>0</v>
      </c>
      <c r="U752" s="39"/>
      <c r="V752" s="39"/>
      <c r="W752" s="39"/>
      <c r="X752" s="39"/>
      <c r="Y752" s="39"/>
      <c r="Z752" s="39"/>
      <c r="AA752" s="39"/>
      <c r="AB752" s="39"/>
      <c r="AC752" s="39"/>
      <c r="AD752" s="39"/>
      <c r="AE752" s="39"/>
      <c r="AR752" s="230" t="s">
        <v>301</v>
      </c>
      <c r="AT752" s="230" t="s">
        <v>170</v>
      </c>
      <c r="AU752" s="230" t="s">
        <v>87</v>
      </c>
      <c r="AY752" s="18" t="s">
        <v>167</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301</v>
      </c>
      <c r="BM752" s="230" t="s">
        <v>955</v>
      </c>
    </row>
    <row r="753" s="2" customFormat="1">
      <c r="A753" s="39"/>
      <c r="B753" s="40"/>
      <c r="C753" s="41"/>
      <c r="D753" s="232" t="s">
        <v>177</v>
      </c>
      <c r="E753" s="41"/>
      <c r="F753" s="233" t="s">
        <v>956</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177</v>
      </c>
      <c r="AU753" s="18" t="s">
        <v>87</v>
      </c>
    </row>
    <row r="754" s="2" customFormat="1">
      <c r="A754" s="39"/>
      <c r="B754" s="40"/>
      <c r="C754" s="41"/>
      <c r="D754" s="232" t="s">
        <v>179</v>
      </c>
      <c r="E754" s="41"/>
      <c r="F754" s="236" t="s">
        <v>957</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179</v>
      </c>
      <c r="AU754" s="18" t="s">
        <v>87</v>
      </c>
    </row>
    <row r="755" s="2" customFormat="1" ht="16.5" customHeight="1">
      <c r="A755" s="39"/>
      <c r="B755" s="40"/>
      <c r="C755" s="269" t="s">
        <v>958</v>
      </c>
      <c r="D755" s="269" t="s">
        <v>297</v>
      </c>
      <c r="E755" s="270" t="s">
        <v>959</v>
      </c>
      <c r="F755" s="271" t="s">
        <v>960</v>
      </c>
      <c r="G755" s="272" t="s">
        <v>291</v>
      </c>
      <c r="H755" s="273">
        <v>1</v>
      </c>
      <c r="I755" s="274"/>
      <c r="J755" s="275">
        <f>ROUND(I755*H755,2)</f>
        <v>0</v>
      </c>
      <c r="K755" s="271" t="s">
        <v>174</v>
      </c>
      <c r="L755" s="276"/>
      <c r="M755" s="277" t="s">
        <v>40</v>
      </c>
      <c r="N755" s="278" t="s">
        <v>48</v>
      </c>
      <c r="O755" s="85"/>
      <c r="P755" s="228">
        <f>O755*H755</f>
        <v>0</v>
      </c>
      <c r="Q755" s="228">
        <v>0.0022000000000000001</v>
      </c>
      <c r="R755" s="228">
        <f>Q755*H755</f>
        <v>0.0022000000000000001</v>
      </c>
      <c r="S755" s="228">
        <v>0</v>
      </c>
      <c r="T755" s="229">
        <f>S755*H755</f>
        <v>0</v>
      </c>
      <c r="U755" s="39"/>
      <c r="V755" s="39"/>
      <c r="W755" s="39"/>
      <c r="X755" s="39"/>
      <c r="Y755" s="39"/>
      <c r="Z755" s="39"/>
      <c r="AA755" s="39"/>
      <c r="AB755" s="39"/>
      <c r="AC755" s="39"/>
      <c r="AD755" s="39"/>
      <c r="AE755" s="39"/>
      <c r="AR755" s="230" t="s">
        <v>407</v>
      </c>
      <c r="AT755" s="230" t="s">
        <v>297</v>
      </c>
      <c r="AU755" s="230" t="s">
        <v>87</v>
      </c>
      <c r="AY755" s="18" t="s">
        <v>167</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301</v>
      </c>
      <c r="BM755" s="230" t="s">
        <v>961</v>
      </c>
    </row>
    <row r="756" s="2" customFormat="1">
      <c r="A756" s="39"/>
      <c r="B756" s="40"/>
      <c r="C756" s="41"/>
      <c r="D756" s="232" t="s">
        <v>177</v>
      </c>
      <c r="E756" s="41"/>
      <c r="F756" s="233" t="s">
        <v>960</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177</v>
      </c>
      <c r="AU756" s="18" t="s">
        <v>87</v>
      </c>
    </row>
    <row r="757" s="2" customFormat="1" ht="24" customHeight="1">
      <c r="A757" s="39"/>
      <c r="B757" s="40"/>
      <c r="C757" s="269" t="s">
        <v>962</v>
      </c>
      <c r="D757" s="269" t="s">
        <v>297</v>
      </c>
      <c r="E757" s="270" t="s">
        <v>963</v>
      </c>
      <c r="F757" s="271" t="s">
        <v>964</v>
      </c>
      <c r="G757" s="272" t="s">
        <v>291</v>
      </c>
      <c r="H757" s="273">
        <v>3</v>
      </c>
      <c r="I757" s="274"/>
      <c r="J757" s="275">
        <f>ROUND(I757*H757,2)</f>
        <v>0</v>
      </c>
      <c r="K757" s="271" t="s">
        <v>174</v>
      </c>
      <c r="L757" s="276"/>
      <c r="M757" s="277" t="s">
        <v>40</v>
      </c>
      <c r="N757" s="278" t="s">
        <v>48</v>
      </c>
      <c r="O757" s="85"/>
      <c r="P757" s="228">
        <f>O757*H757</f>
        <v>0</v>
      </c>
      <c r="Q757" s="228">
        <v>0.0011999999999999999</v>
      </c>
      <c r="R757" s="228">
        <f>Q757*H757</f>
        <v>0.0035999999999999999</v>
      </c>
      <c r="S757" s="228">
        <v>0</v>
      </c>
      <c r="T757" s="229">
        <f>S757*H757</f>
        <v>0</v>
      </c>
      <c r="U757" s="39"/>
      <c r="V757" s="39"/>
      <c r="W757" s="39"/>
      <c r="X757" s="39"/>
      <c r="Y757" s="39"/>
      <c r="Z757" s="39"/>
      <c r="AA757" s="39"/>
      <c r="AB757" s="39"/>
      <c r="AC757" s="39"/>
      <c r="AD757" s="39"/>
      <c r="AE757" s="39"/>
      <c r="AR757" s="230" t="s">
        <v>407</v>
      </c>
      <c r="AT757" s="230" t="s">
        <v>297</v>
      </c>
      <c r="AU757" s="230" t="s">
        <v>87</v>
      </c>
      <c r="AY757" s="18" t="s">
        <v>167</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301</v>
      </c>
      <c r="BM757" s="230" t="s">
        <v>965</v>
      </c>
    </row>
    <row r="758" s="2" customFormat="1">
      <c r="A758" s="39"/>
      <c r="B758" s="40"/>
      <c r="C758" s="41"/>
      <c r="D758" s="232" t="s">
        <v>177</v>
      </c>
      <c r="E758" s="41"/>
      <c r="F758" s="233" t="s">
        <v>964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177</v>
      </c>
      <c r="AU758" s="18" t="s">
        <v>87</v>
      </c>
    </row>
    <row r="759" s="2" customFormat="1" ht="24" customHeight="1">
      <c r="A759" s="39"/>
      <c r="B759" s="40"/>
      <c r="C759" s="219" t="s">
        <v>966</v>
      </c>
      <c r="D759" s="219" t="s">
        <v>170</v>
      </c>
      <c r="E759" s="220" t="s">
        <v>967</v>
      </c>
      <c r="F759" s="221" t="s">
        <v>968</v>
      </c>
      <c r="G759" s="222" t="s">
        <v>291</v>
      </c>
      <c r="H759" s="223">
        <v>2</v>
      </c>
      <c r="I759" s="224"/>
      <c r="J759" s="225">
        <f>ROUND(I759*H759,2)</f>
        <v>0</v>
      </c>
      <c r="K759" s="221" t="s">
        <v>174</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301</v>
      </c>
      <c r="AT759" s="230" t="s">
        <v>170</v>
      </c>
      <c r="AU759" s="230" t="s">
        <v>87</v>
      </c>
      <c r="AY759" s="18" t="s">
        <v>167</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301</v>
      </c>
      <c r="BM759" s="230" t="s">
        <v>969</v>
      </c>
    </row>
    <row r="760" s="2" customFormat="1">
      <c r="A760" s="39"/>
      <c r="B760" s="40"/>
      <c r="C760" s="41"/>
      <c r="D760" s="232" t="s">
        <v>177</v>
      </c>
      <c r="E760" s="41"/>
      <c r="F760" s="233" t="s">
        <v>970</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177</v>
      </c>
      <c r="AU760" s="18" t="s">
        <v>87</v>
      </c>
    </row>
    <row r="761" s="2" customFormat="1">
      <c r="A761" s="39"/>
      <c r="B761" s="40"/>
      <c r="C761" s="41"/>
      <c r="D761" s="232" t="s">
        <v>179</v>
      </c>
      <c r="E761" s="41"/>
      <c r="F761" s="236" t="s">
        <v>971</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179</v>
      </c>
      <c r="AU761" s="18" t="s">
        <v>87</v>
      </c>
    </row>
    <row r="762" s="2" customFormat="1" ht="16.5" customHeight="1">
      <c r="A762" s="39"/>
      <c r="B762" s="40"/>
      <c r="C762" s="269" t="s">
        <v>972</v>
      </c>
      <c r="D762" s="269" t="s">
        <v>297</v>
      </c>
      <c r="E762" s="270" t="s">
        <v>973</v>
      </c>
      <c r="F762" s="271" t="s">
        <v>974</v>
      </c>
      <c r="G762" s="272" t="s">
        <v>187</v>
      </c>
      <c r="H762" s="273">
        <v>2.7000000000000002</v>
      </c>
      <c r="I762" s="274"/>
      <c r="J762" s="275">
        <f>ROUND(I762*H762,2)</f>
        <v>0</v>
      </c>
      <c r="K762" s="271" t="s">
        <v>174</v>
      </c>
      <c r="L762" s="276"/>
      <c r="M762" s="277" t="s">
        <v>40</v>
      </c>
      <c r="N762" s="278" t="s">
        <v>48</v>
      </c>
      <c r="O762" s="85"/>
      <c r="P762" s="228">
        <f>O762*H762</f>
        <v>0</v>
      </c>
      <c r="Q762" s="228">
        <v>0.0030000000000000001</v>
      </c>
      <c r="R762" s="228">
        <f>Q762*H762</f>
        <v>0.0081000000000000013</v>
      </c>
      <c r="S762" s="228">
        <v>0</v>
      </c>
      <c r="T762" s="229">
        <f>S762*H762</f>
        <v>0</v>
      </c>
      <c r="U762" s="39"/>
      <c r="V762" s="39"/>
      <c r="W762" s="39"/>
      <c r="X762" s="39"/>
      <c r="Y762" s="39"/>
      <c r="Z762" s="39"/>
      <c r="AA762" s="39"/>
      <c r="AB762" s="39"/>
      <c r="AC762" s="39"/>
      <c r="AD762" s="39"/>
      <c r="AE762" s="39"/>
      <c r="AR762" s="230" t="s">
        <v>407</v>
      </c>
      <c r="AT762" s="230" t="s">
        <v>297</v>
      </c>
      <c r="AU762" s="230" t="s">
        <v>87</v>
      </c>
      <c r="AY762" s="18" t="s">
        <v>167</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301</v>
      </c>
      <c r="BM762" s="230" t="s">
        <v>975</v>
      </c>
    </row>
    <row r="763" s="2" customFormat="1">
      <c r="A763" s="39"/>
      <c r="B763" s="40"/>
      <c r="C763" s="41"/>
      <c r="D763" s="232" t="s">
        <v>177</v>
      </c>
      <c r="E763" s="41"/>
      <c r="F763" s="233" t="s">
        <v>974</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177</v>
      </c>
      <c r="AU763" s="18" t="s">
        <v>87</v>
      </c>
    </row>
    <row r="764" s="14" customFormat="1">
      <c r="A764" s="14"/>
      <c r="B764" s="247"/>
      <c r="C764" s="248"/>
      <c r="D764" s="232" t="s">
        <v>181</v>
      </c>
      <c r="E764" s="249" t="s">
        <v>40</v>
      </c>
      <c r="F764" s="250" t="s">
        <v>976</v>
      </c>
      <c r="G764" s="248"/>
      <c r="H764" s="251">
        <v>2.7000000000000002</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181</v>
      </c>
      <c r="AU764" s="257" t="s">
        <v>87</v>
      </c>
      <c r="AV764" s="14" t="s">
        <v>87</v>
      </c>
      <c r="AW764" s="14" t="s">
        <v>38</v>
      </c>
      <c r="AX764" s="14" t="s">
        <v>77</v>
      </c>
      <c r="AY764" s="257" t="s">
        <v>167</v>
      </c>
    </row>
    <row r="765" s="15" customFormat="1">
      <c r="A765" s="15"/>
      <c r="B765" s="258"/>
      <c r="C765" s="259"/>
      <c r="D765" s="232" t="s">
        <v>181</v>
      </c>
      <c r="E765" s="260" t="s">
        <v>40</v>
      </c>
      <c r="F765" s="261" t="s">
        <v>184</v>
      </c>
      <c r="G765" s="259"/>
      <c r="H765" s="262">
        <v>2.7000000000000002</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181</v>
      </c>
      <c r="AU765" s="268" t="s">
        <v>87</v>
      </c>
      <c r="AV765" s="15" t="s">
        <v>175</v>
      </c>
      <c r="AW765" s="15" t="s">
        <v>38</v>
      </c>
      <c r="AX765" s="15" t="s">
        <v>85</v>
      </c>
      <c r="AY765" s="268" t="s">
        <v>167</v>
      </c>
    </row>
    <row r="766" s="2" customFormat="1" ht="16.5" customHeight="1">
      <c r="A766" s="39"/>
      <c r="B766" s="40"/>
      <c r="C766" s="269" t="s">
        <v>977</v>
      </c>
      <c r="D766" s="269" t="s">
        <v>297</v>
      </c>
      <c r="E766" s="270" t="s">
        <v>978</v>
      </c>
      <c r="F766" s="271" t="s">
        <v>979</v>
      </c>
      <c r="G766" s="272" t="s">
        <v>980</v>
      </c>
      <c r="H766" s="273">
        <v>2</v>
      </c>
      <c r="I766" s="274"/>
      <c r="J766" s="275">
        <f>ROUND(I766*H766,2)</f>
        <v>0</v>
      </c>
      <c r="K766" s="271" t="s">
        <v>174</v>
      </c>
      <c r="L766" s="276"/>
      <c r="M766" s="277" t="s">
        <v>40</v>
      </c>
      <c r="N766" s="278" t="s">
        <v>48</v>
      </c>
      <c r="O766" s="85"/>
      <c r="P766" s="228">
        <f>O766*H766</f>
        <v>0</v>
      </c>
      <c r="Q766" s="228">
        <v>0.00020000000000000001</v>
      </c>
      <c r="R766" s="228">
        <f>Q766*H766</f>
        <v>0.00040000000000000002</v>
      </c>
      <c r="S766" s="228">
        <v>0</v>
      </c>
      <c r="T766" s="229">
        <f>S766*H766</f>
        <v>0</v>
      </c>
      <c r="U766" s="39"/>
      <c r="V766" s="39"/>
      <c r="W766" s="39"/>
      <c r="X766" s="39"/>
      <c r="Y766" s="39"/>
      <c r="Z766" s="39"/>
      <c r="AA766" s="39"/>
      <c r="AB766" s="39"/>
      <c r="AC766" s="39"/>
      <c r="AD766" s="39"/>
      <c r="AE766" s="39"/>
      <c r="AR766" s="230" t="s">
        <v>407</v>
      </c>
      <c r="AT766" s="230" t="s">
        <v>297</v>
      </c>
      <c r="AU766" s="230" t="s">
        <v>87</v>
      </c>
      <c r="AY766" s="18" t="s">
        <v>167</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301</v>
      </c>
      <c r="BM766" s="230" t="s">
        <v>981</v>
      </c>
    </row>
    <row r="767" s="2" customFormat="1">
      <c r="A767" s="39"/>
      <c r="B767" s="40"/>
      <c r="C767" s="41"/>
      <c r="D767" s="232" t="s">
        <v>177</v>
      </c>
      <c r="E767" s="41"/>
      <c r="F767" s="233" t="s">
        <v>979</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177</v>
      </c>
      <c r="AU767" s="18" t="s">
        <v>87</v>
      </c>
    </row>
    <row r="768" s="2" customFormat="1" ht="24" customHeight="1">
      <c r="A768" s="39"/>
      <c r="B768" s="40"/>
      <c r="C768" s="219" t="s">
        <v>982</v>
      </c>
      <c r="D768" s="219" t="s">
        <v>170</v>
      </c>
      <c r="E768" s="220" t="s">
        <v>983</v>
      </c>
      <c r="F768" s="221" t="s">
        <v>984</v>
      </c>
      <c r="G768" s="222" t="s">
        <v>291</v>
      </c>
      <c r="H768" s="223">
        <v>3</v>
      </c>
      <c r="I768" s="224"/>
      <c r="J768" s="225">
        <f>ROUND(I768*H768,2)</f>
        <v>0</v>
      </c>
      <c r="K768" s="221" t="s">
        <v>174</v>
      </c>
      <c r="L768" s="45"/>
      <c r="M768" s="226" t="s">
        <v>40</v>
      </c>
      <c r="N768" s="227" t="s">
        <v>48</v>
      </c>
      <c r="O768" s="85"/>
      <c r="P768" s="228">
        <f>O768*H768</f>
        <v>0</v>
      </c>
      <c r="Q768" s="228">
        <v>0</v>
      </c>
      <c r="R768" s="228">
        <f>Q768*H768</f>
        <v>0</v>
      </c>
      <c r="S768" s="228">
        <v>0</v>
      </c>
      <c r="T768" s="229">
        <f>S768*H768</f>
        <v>0</v>
      </c>
      <c r="U768" s="39"/>
      <c r="V768" s="39"/>
      <c r="W768" s="39"/>
      <c r="X768" s="39"/>
      <c r="Y768" s="39"/>
      <c r="Z768" s="39"/>
      <c r="AA768" s="39"/>
      <c r="AB768" s="39"/>
      <c r="AC768" s="39"/>
      <c r="AD768" s="39"/>
      <c r="AE768" s="39"/>
      <c r="AR768" s="230" t="s">
        <v>301</v>
      </c>
      <c r="AT768" s="230" t="s">
        <v>170</v>
      </c>
      <c r="AU768" s="230" t="s">
        <v>87</v>
      </c>
      <c r="AY768" s="18" t="s">
        <v>167</v>
      </c>
      <c r="BE768" s="231">
        <f>IF(N768="základní",J768,0)</f>
        <v>0</v>
      </c>
      <c r="BF768" s="231">
        <f>IF(N768="snížená",J768,0)</f>
        <v>0</v>
      </c>
      <c r="BG768" s="231">
        <f>IF(N768="zákl. přenesená",J768,0)</f>
        <v>0</v>
      </c>
      <c r="BH768" s="231">
        <f>IF(N768="sníž. přenesená",J768,0)</f>
        <v>0</v>
      </c>
      <c r="BI768" s="231">
        <f>IF(N768="nulová",J768,0)</f>
        <v>0</v>
      </c>
      <c r="BJ768" s="18" t="s">
        <v>85</v>
      </c>
      <c r="BK768" s="231">
        <f>ROUND(I768*H768,2)</f>
        <v>0</v>
      </c>
      <c r="BL768" s="18" t="s">
        <v>301</v>
      </c>
      <c r="BM768" s="230" t="s">
        <v>985</v>
      </c>
    </row>
    <row r="769" s="2" customFormat="1">
      <c r="A769" s="39"/>
      <c r="B769" s="40"/>
      <c r="C769" s="41"/>
      <c r="D769" s="232" t="s">
        <v>177</v>
      </c>
      <c r="E769" s="41"/>
      <c r="F769" s="233" t="s">
        <v>986</v>
      </c>
      <c r="G769" s="41"/>
      <c r="H769" s="41"/>
      <c r="I769" s="137"/>
      <c r="J769" s="41"/>
      <c r="K769" s="41"/>
      <c r="L769" s="45"/>
      <c r="M769" s="234"/>
      <c r="N769" s="235"/>
      <c r="O769" s="85"/>
      <c r="P769" s="85"/>
      <c r="Q769" s="85"/>
      <c r="R769" s="85"/>
      <c r="S769" s="85"/>
      <c r="T769" s="86"/>
      <c r="U769" s="39"/>
      <c r="V769" s="39"/>
      <c r="W769" s="39"/>
      <c r="X769" s="39"/>
      <c r="Y769" s="39"/>
      <c r="Z769" s="39"/>
      <c r="AA769" s="39"/>
      <c r="AB769" s="39"/>
      <c r="AC769" s="39"/>
      <c r="AD769" s="39"/>
      <c r="AE769" s="39"/>
      <c r="AT769" s="18" t="s">
        <v>177</v>
      </c>
      <c r="AU769" s="18" t="s">
        <v>87</v>
      </c>
    </row>
    <row r="770" s="2" customFormat="1">
      <c r="A770" s="39"/>
      <c r="B770" s="40"/>
      <c r="C770" s="41"/>
      <c r="D770" s="232" t="s">
        <v>179</v>
      </c>
      <c r="E770" s="41"/>
      <c r="F770" s="236" t="s">
        <v>971</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179</v>
      </c>
      <c r="AU770" s="18" t="s">
        <v>87</v>
      </c>
    </row>
    <row r="771" s="2" customFormat="1" ht="24" customHeight="1">
      <c r="A771" s="39"/>
      <c r="B771" s="40"/>
      <c r="C771" s="269" t="s">
        <v>987</v>
      </c>
      <c r="D771" s="269" t="s">
        <v>297</v>
      </c>
      <c r="E771" s="270" t="s">
        <v>988</v>
      </c>
      <c r="F771" s="271" t="s">
        <v>989</v>
      </c>
      <c r="G771" s="272" t="s">
        <v>291</v>
      </c>
      <c r="H771" s="273">
        <v>3</v>
      </c>
      <c r="I771" s="274"/>
      <c r="J771" s="275">
        <f>ROUND(I771*H771,2)</f>
        <v>0</v>
      </c>
      <c r="K771" s="271" t="s">
        <v>174</v>
      </c>
      <c r="L771" s="276"/>
      <c r="M771" s="277" t="s">
        <v>40</v>
      </c>
      <c r="N771" s="278" t="s">
        <v>48</v>
      </c>
      <c r="O771" s="85"/>
      <c r="P771" s="228">
        <f>O771*H771</f>
        <v>0</v>
      </c>
      <c r="Q771" s="228">
        <v>0.0020300000000000001</v>
      </c>
      <c r="R771" s="228">
        <f>Q771*H771</f>
        <v>0.0060899999999999999</v>
      </c>
      <c r="S771" s="228">
        <v>0</v>
      </c>
      <c r="T771" s="229">
        <f>S771*H771</f>
        <v>0</v>
      </c>
      <c r="U771" s="39"/>
      <c r="V771" s="39"/>
      <c r="W771" s="39"/>
      <c r="X771" s="39"/>
      <c r="Y771" s="39"/>
      <c r="Z771" s="39"/>
      <c r="AA771" s="39"/>
      <c r="AB771" s="39"/>
      <c r="AC771" s="39"/>
      <c r="AD771" s="39"/>
      <c r="AE771" s="39"/>
      <c r="AR771" s="230" t="s">
        <v>407</v>
      </c>
      <c r="AT771" s="230" t="s">
        <v>297</v>
      </c>
      <c r="AU771" s="230" t="s">
        <v>87</v>
      </c>
      <c r="AY771" s="18" t="s">
        <v>167</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301</v>
      </c>
      <c r="BM771" s="230" t="s">
        <v>990</v>
      </c>
    </row>
    <row r="772" s="2" customFormat="1">
      <c r="A772" s="39"/>
      <c r="B772" s="40"/>
      <c r="C772" s="41"/>
      <c r="D772" s="232" t="s">
        <v>177</v>
      </c>
      <c r="E772" s="41"/>
      <c r="F772" s="233" t="s">
        <v>989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177</v>
      </c>
      <c r="AU772" s="18" t="s">
        <v>87</v>
      </c>
    </row>
    <row r="773" s="2" customFormat="1" ht="36" customHeight="1">
      <c r="A773" s="39"/>
      <c r="B773" s="40"/>
      <c r="C773" s="219" t="s">
        <v>991</v>
      </c>
      <c r="D773" s="219" t="s">
        <v>170</v>
      </c>
      <c r="E773" s="220" t="s">
        <v>1344</v>
      </c>
      <c r="F773" s="221" t="s">
        <v>993</v>
      </c>
      <c r="G773" s="222" t="s">
        <v>291</v>
      </c>
      <c r="H773" s="223">
        <v>1</v>
      </c>
      <c r="I773" s="224"/>
      <c r="J773" s="225">
        <f>ROUND(I773*H773,2)</f>
        <v>0</v>
      </c>
      <c r="K773" s="221" t="s">
        <v>174</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301</v>
      </c>
      <c r="AT773" s="230" t="s">
        <v>170</v>
      </c>
      <c r="AU773" s="230" t="s">
        <v>87</v>
      </c>
      <c r="AY773" s="18" t="s">
        <v>167</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301</v>
      </c>
      <c r="BM773" s="230" t="s">
        <v>1345</v>
      </c>
    </row>
    <row r="774" s="2" customFormat="1">
      <c r="A774" s="39"/>
      <c r="B774" s="40"/>
      <c r="C774" s="41"/>
      <c r="D774" s="232" t="s">
        <v>177</v>
      </c>
      <c r="E774" s="41"/>
      <c r="F774" s="233" t="s">
        <v>995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177</v>
      </c>
      <c r="AU774" s="18" t="s">
        <v>87</v>
      </c>
    </row>
    <row r="775" s="2" customFormat="1">
      <c r="A775" s="39"/>
      <c r="B775" s="40"/>
      <c r="C775" s="41"/>
      <c r="D775" s="232" t="s">
        <v>179</v>
      </c>
      <c r="E775" s="41"/>
      <c r="F775" s="236" t="s">
        <v>996</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179</v>
      </c>
      <c r="AU775" s="18" t="s">
        <v>87</v>
      </c>
    </row>
    <row r="776" s="2" customFormat="1" ht="24" customHeight="1">
      <c r="A776" s="39"/>
      <c r="B776" s="40"/>
      <c r="C776" s="219" t="s">
        <v>997</v>
      </c>
      <c r="D776" s="219" t="s">
        <v>170</v>
      </c>
      <c r="E776" s="220" t="s">
        <v>998</v>
      </c>
      <c r="F776" s="221" t="s">
        <v>999</v>
      </c>
      <c r="G776" s="222" t="s">
        <v>398</v>
      </c>
      <c r="H776" s="223">
        <v>0.24299999999999999</v>
      </c>
      <c r="I776" s="224"/>
      <c r="J776" s="225">
        <f>ROUND(I776*H776,2)</f>
        <v>0</v>
      </c>
      <c r="K776" s="221" t="s">
        <v>174</v>
      </c>
      <c r="L776" s="45"/>
      <c r="M776" s="226" t="s">
        <v>40</v>
      </c>
      <c r="N776" s="227" t="s">
        <v>48</v>
      </c>
      <c r="O776" s="85"/>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301</v>
      </c>
      <c r="AT776" s="230" t="s">
        <v>170</v>
      </c>
      <c r="AU776" s="230" t="s">
        <v>87</v>
      </c>
      <c r="AY776" s="18" t="s">
        <v>167</v>
      </c>
      <c r="BE776" s="231">
        <f>IF(N776="základní",J776,0)</f>
        <v>0</v>
      </c>
      <c r="BF776" s="231">
        <f>IF(N776="snížená",J776,0)</f>
        <v>0</v>
      </c>
      <c r="BG776" s="231">
        <f>IF(N776="zákl. přenesená",J776,0)</f>
        <v>0</v>
      </c>
      <c r="BH776" s="231">
        <f>IF(N776="sníž. přenesená",J776,0)</f>
        <v>0</v>
      </c>
      <c r="BI776" s="231">
        <f>IF(N776="nulová",J776,0)</f>
        <v>0</v>
      </c>
      <c r="BJ776" s="18" t="s">
        <v>85</v>
      </c>
      <c r="BK776" s="231">
        <f>ROUND(I776*H776,2)</f>
        <v>0</v>
      </c>
      <c r="BL776" s="18" t="s">
        <v>301</v>
      </c>
      <c r="BM776" s="230" t="s">
        <v>1000</v>
      </c>
    </row>
    <row r="777" s="2" customFormat="1">
      <c r="A777" s="39"/>
      <c r="B777" s="40"/>
      <c r="C777" s="41"/>
      <c r="D777" s="232" t="s">
        <v>177</v>
      </c>
      <c r="E777" s="41"/>
      <c r="F777" s="233" t="s">
        <v>1001</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177</v>
      </c>
      <c r="AU777" s="18" t="s">
        <v>87</v>
      </c>
    </row>
    <row r="778" s="2" customFormat="1">
      <c r="A778" s="39"/>
      <c r="B778" s="40"/>
      <c r="C778" s="41"/>
      <c r="D778" s="232" t="s">
        <v>179</v>
      </c>
      <c r="E778" s="41"/>
      <c r="F778" s="236" t="s">
        <v>1002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179</v>
      </c>
      <c r="AU778" s="18" t="s">
        <v>87</v>
      </c>
    </row>
    <row r="779" s="2" customFormat="1" ht="24" customHeight="1">
      <c r="A779" s="39"/>
      <c r="B779" s="40"/>
      <c r="C779" s="219" t="s">
        <v>1003</v>
      </c>
      <c r="D779" s="219" t="s">
        <v>170</v>
      </c>
      <c r="E779" s="220" t="s">
        <v>1004</v>
      </c>
      <c r="F779" s="221" t="s">
        <v>1005</v>
      </c>
      <c r="G779" s="222" t="s">
        <v>398</v>
      </c>
      <c r="H779" s="223">
        <v>0.24299999999999999</v>
      </c>
      <c r="I779" s="224"/>
      <c r="J779" s="225">
        <f>ROUND(I779*H779,2)</f>
        <v>0</v>
      </c>
      <c r="K779" s="221" t="s">
        <v>174</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301</v>
      </c>
      <c r="AT779" s="230" t="s">
        <v>170</v>
      </c>
      <c r="AU779" s="230" t="s">
        <v>87</v>
      </c>
      <c r="AY779" s="18" t="s">
        <v>167</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301</v>
      </c>
      <c r="BM779" s="230" t="s">
        <v>1006</v>
      </c>
    </row>
    <row r="780" s="2" customFormat="1">
      <c r="A780" s="39"/>
      <c r="B780" s="40"/>
      <c r="C780" s="41"/>
      <c r="D780" s="232" t="s">
        <v>177</v>
      </c>
      <c r="E780" s="41"/>
      <c r="F780" s="233" t="s">
        <v>1007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177</v>
      </c>
      <c r="AU780" s="18" t="s">
        <v>87</v>
      </c>
    </row>
    <row r="781" s="2" customFormat="1">
      <c r="A781" s="39"/>
      <c r="B781" s="40"/>
      <c r="C781" s="41"/>
      <c r="D781" s="232" t="s">
        <v>179</v>
      </c>
      <c r="E781" s="41"/>
      <c r="F781" s="236" t="s">
        <v>1002</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179</v>
      </c>
      <c r="AU781" s="18" t="s">
        <v>87</v>
      </c>
    </row>
    <row r="782" s="12" customFormat="1" ht="22.8" customHeight="1">
      <c r="A782" s="12"/>
      <c r="B782" s="203"/>
      <c r="C782" s="204"/>
      <c r="D782" s="205" t="s">
        <v>76</v>
      </c>
      <c r="E782" s="217" t="s">
        <v>1008</v>
      </c>
      <c r="F782" s="217" t="s">
        <v>1009</v>
      </c>
      <c r="G782" s="204"/>
      <c r="H782" s="204"/>
      <c r="I782" s="207"/>
      <c r="J782" s="218">
        <f>BK782</f>
        <v>0</v>
      </c>
      <c r="K782" s="204"/>
      <c r="L782" s="209"/>
      <c r="M782" s="210"/>
      <c r="N782" s="211"/>
      <c r="O782" s="211"/>
      <c r="P782" s="212">
        <f>SUM(P783:P789)</f>
        <v>0</v>
      </c>
      <c r="Q782" s="211"/>
      <c r="R782" s="212">
        <f>SUM(R783:R789)</f>
        <v>0.010999999999999999</v>
      </c>
      <c r="S782" s="211"/>
      <c r="T782" s="213">
        <f>SUM(T783:T789)</f>
        <v>0</v>
      </c>
      <c r="U782" s="12"/>
      <c r="V782" s="12"/>
      <c r="W782" s="12"/>
      <c r="X782" s="12"/>
      <c r="Y782" s="12"/>
      <c r="Z782" s="12"/>
      <c r="AA782" s="12"/>
      <c r="AB782" s="12"/>
      <c r="AC782" s="12"/>
      <c r="AD782" s="12"/>
      <c r="AE782" s="12"/>
      <c r="AR782" s="214" t="s">
        <v>87</v>
      </c>
      <c r="AT782" s="215" t="s">
        <v>76</v>
      </c>
      <c r="AU782" s="215" t="s">
        <v>85</v>
      </c>
      <c r="AY782" s="214" t="s">
        <v>167</v>
      </c>
      <c r="BK782" s="216">
        <f>SUM(BK783:BK789)</f>
        <v>0</v>
      </c>
    </row>
    <row r="783" s="2" customFormat="1" ht="16.5" customHeight="1">
      <c r="A783" s="39"/>
      <c r="B783" s="40"/>
      <c r="C783" s="219" t="s">
        <v>1010</v>
      </c>
      <c r="D783" s="219" t="s">
        <v>170</v>
      </c>
      <c r="E783" s="220" t="s">
        <v>1011</v>
      </c>
      <c r="F783" s="221" t="s">
        <v>1012</v>
      </c>
      <c r="G783" s="222" t="s">
        <v>291</v>
      </c>
      <c r="H783" s="223">
        <v>2</v>
      </c>
      <c r="I783" s="224"/>
      <c r="J783" s="225">
        <f>ROUND(I783*H783,2)</f>
        <v>0</v>
      </c>
      <c r="K783" s="221" t="s">
        <v>458</v>
      </c>
      <c r="L783" s="45"/>
      <c r="M783" s="226" t="s">
        <v>40</v>
      </c>
      <c r="N783" s="227" t="s">
        <v>48</v>
      </c>
      <c r="O783" s="85"/>
      <c r="P783" s="228">
        <f>O783*H783</f>
        <v>0</v>
      </c>
      <c r="Q783" s="228">
        <v>0</v>
      </c>
      <c r="R783" s="228">
        <f>Q783*H783</f>
        <v>0</v>
      </c>
      <c r="S783" s="228">
        <v>0</v>
      </c>
      <c r="T783" s="229">
        <f>S783*H783</f>
        <v>0</v>
      </c>
      <c r="U783" s="39"/>
      <c r="V783" s="39"/>
      <c r="W783" s="39"/>
      <c r="X783" s="39"/>
      <c r="Y783" s="39"/>
      <c r="Z783" s="39"/>
      <c r="AA783" s="39"/>
      <c r="AB783" s="39"/>
      <c r="AC783" s="39"/>
      <c r="AD783" s="39"/>
      <c r="AE783" s="39"/>
      <c r="AR783" s="230" t="s">
        <v>301</v>
      </c>
      <c r="AT783" s="230" t="s">
        <v>170</v>
      </c>
      <c r="AU783" s="230" t="s">
        <v>87</v>
      </c>
      <c r="AY783" s="18" t="s">
        <v>167</v>
      </c>
      <c r="BE783" s="231">
        <f>IF(N783="základní",J783,0)</f>
        <v>0</v>
      </c>
      <c r="BF783" s="231">
        <f>IF(N783="snížená",J783,0)</f>
        <v>0</v>
      </c>
      <c r="BG783" s="231">
        <f>IF(N783="zákl. přenesená",J783,0)</f>
        <v>0</v>
      </c>
      <c r="BH783" s="231">
        <f>IF(N783="sníž. přenesená",J783,0)</f>
        <v>0</v>
      </c>
      <c r="BI783" s="231">
        <f>IF(N783="nulová",J783,0)</f>
        <v>0</v>
      </c>
      <c r="BJ783" s="18" t="s">
        <v>85</v>
      </c>
      <c r="BK783" s="231">
        <f>ROUND(I783*H783,2)</f>
        <v>0</v>
      </c>
      <c r="BL783" s="18" t="s">
        <v>301</v>
      </c>
      <c r="BM783" s="230" t="s">
        <v>1428</v>
      </c>
    </row>
    <row r="784" s="2" customFormat="1">
      <c r="A784" s="39"/>
      <c r="B784" s="40"/>
      <c r="C784" s="41"/>
      <c r="D784" s="232" t="s">
        <v>177</v>
      </c>
      <c r="E784" s="41"/>
      <c r="F784" s="233" t="s">
        <v>1012</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177</v>
      </c>
      <c r="AU784" s="18" t="s">
        <v>87</v>
      </c>
    </row>
    <row r="785" s="2" customFormat="1" ht="16.5" customHeight="1">
      <c r="A785" s="39"/>
      <c r="B785" s="40"/>
      <c r="C785" s="269" t="s">
        <v>1014</v>
      </c>
      <c r="D785" s="269" t="s">
        <v>297</v>
      </c>
      <c r="E785" s="270" t="s">
        <v>1015</v>
      </c>
      <c r="F785" s="271" t="s">
        <v>1016</v>
      </c>
      <c r="G785" s="272" t="s">
        <v>291</v>
      </c>
      <c r="H785" s="273">
        <v>2</v>
      </c>
      <c r="I785" s="274"/>
      <c r="J785" s="275">
        <f>ROUND(I785*H785,2)</f>
        <v>0</v>
      </c>
      <c r="K785" s="271" t="s">
        <v>458</v>
      </c>
      <c r="L785" s="276"/>
      <c r="M785" s="277" t="s">
        <v>40</v>
      </c>
      <c r="N785" s="278" t="s">
        <v>48</v>
      </c>
      <c r="O785" s="85"/>
      <c r="P785" s="228">
        <f>O785*H785</f>
        <v>0</v>
      </c>
      <c r="Q785" s="228">
        <v>0.0054999999999999997</v>
      </c>
      <c r="R785" s="228">
        <f>Q785*H785</f>
        <v>0.010999999999999999</v>
      </c>
      <c r="S785" s="228">
        <v>0</v>
      </c>
      <c r="T785" s="229">
        <f>S785*H785</f>
        <v>0</v>
      </c>
      <c r="U785" s="39"/>
      <c r="V785" s="39"/>
      <c r="W785" s="39"/>
      <c r="X785" s="39"/>
      <c r="Y785" s="39"/>
      <c r="Z785" s="39"/>
      <c r="AA785" s="39"/>
      <c r="AB785" s="39"/>
      <c r="AC785" s="39"/>
      <c r="AD785" s="39"/>
      <c r="AE785" s="39"/>
      <c r="AR785" s="230" t="s">
        <v>407</v>
      </c>
      <c r="AT785" s="230" t="s">
        <v>297</v>
      </c>
      <c r="AU785" s="230" t="s">
        <v>87</v>
      </c>
      <c r="AY785" s="18" t="s">
        <v>167</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301</v>
      </c>
      <c r="BM785" s="230" t="s">
        <v>1429</v>
      </c>
    </row>
    <row r="786" s="2" customFormat="1">
      <c r="A786" s="39"/>
      <c r="B786" s="40"/>
      <c r="C786" s="41"/>
      <c r="D786" s="232" t="s">
        <v>177</v>
      </c>
      <c r="E786" s="41"/>
      <c r="F786" s="233" t="s">
        <v>1016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177</v>
      </c>
      <c r="AU786" s="18" t="s">
        <v>87</v>
      </c>
    </row>
    <row r="787" s="2" customFormat="1" ht="24" customHeight="1">
      <c r="A787" s="39"/>
      <c r="B787" s="40"/>
      <c r="C787" s="219" t="s">
        <v>1018</v>
      </c>
      <c r="D787" s="219" t="s">
        <v>170</v>
      </c>
      <c r="E787" s="220" t="s">
        <v>1019</v>
      </c>
      <c r="F787" s="221" t="s">
        <v>1020</v>
      </c>
      <c r="G787" s="222" t="s">
        <v>398</v>
      </c>
      <c r="H787" s="223">
        <v>0.010999999999999999</v>
      </c>
      <c r="I787" s="224"/>
      <c r="J787" s="225">
        <f>ROUND(I787*H787,2)</f>
        <v>0</v>
      </c>
      <c r="K787" s="221" t="s">
        <v>458</v>
      </c>
      <c r="L787" s="45"/>
      <c r="M787" s="226" t="s">
        <v>40</v>
      </c>
      <c r="N787" s="227" t="s">
        <v>48</v>
      </c>
      <c r="O787" s="85"/>
      <c r="P787" s="228">
        <f>O787*H787</f>
        <v>0</v>
      </c>
      <c r="Q787" s="228">
        <v>0</v>
      </c>
      <c r="R787" s="228">
        <f>Q787*H787</f>
        <v>0</v>
      </c>
      <c r="S787" s="228">
        <v>0</v>
      </c>
      <c r="T787" s="229">
        <f>S787*H787</f>
        <v>0</v>
      </c>
      <c r="U787" s="39"/>
      <c r="V787" s="39"/>
      <c r="W787" s="39"/>
      <c r="X787" s="39"/>
      <c r="Y787" s="39"/>
      <c r="Z787" s="39"/>
      <c r="AA787" s="39"/>
      <c r="AB787" s="39"/>
      <c r="AC787" s="39"/>
      <c r="AD787" s="39"/>
      <c r="AE787" s="39"/>
      <c r="AR787" s="230" t="s">
        <v>301</v>
      </c>
      <c r="AT787" s="230" t="s">
        <v>170</v>
      </c>
      <c r="AU787" s="230" t="s">
        <v>87</v>
      </c>
      <c r="AY787" s="18" t="s">
        <v>167</v>
      </c>
      <c r="BE787" s="231">
        <f>IF(N787="základní",J787,0)</f>
        <v>0</v>
      </c>
      <c r="BF787" s="231">
        <f>IF(N787="snížená",J787,0)</f>
        <v>0</v>
      </c>
      <c r="BG787" s="231">
        <f>IF(N787="zákl. přenesená",J787,0)</f>
        <v>0</v>
      </c>
      <c r="BH787" s="231">
        <f>IF(N787="sníž. přenesená",J787,0)</f>
        <v>0</v>
      </c>
      <c r="BI787" s="231">
        <f>IF(N787="nulová",J787,0)</f>
        <v>0</v>
      </c>
      <c r="BJ787" s="18" t="s">
        <v>85</v>
      </c>
      <c r="BK787" s="231">
        <f>ROUND(I787*H787,2)</f>
        <v>0</v>
      </c>
      <c r="BL787" s="18" t="s">
        <v>301</v>
      </c>
      <c r="BM787" s="230" t="s">
        <v>1430</v>
      </c>
    </row>
    <row r="788" s="2" customFormat="1">
      <c r="A788" s="39"/>
      <c r="B788" s="40"/>
      <c r="C788" s="41"/>
      <c r="D788" s="232" t="s">
        <v>177</v>
      </c>
      <c r="E788" s="41"/>
      <c r="F788" s="233" t="s">
        <v>1022</v>
      </c>
      <c r="G788" s="41"/>
      <c r="H788" s="41"/>
      <c r="I788" s="137"/>
      <c r="J788" s="41"/>
      <c r="K788" s="41"/>
      <c r="L788" s="45"/>
      <c r="M788" s="234"/>
      <c r="N788" s="235"/>
      <c r="O788" s="85"/>
      <c r="P788" s="85"/>
      <c r="Q788" s="85"/>
      <c r="R788" s="85"/>
      <c r="S788" s="85"/>
      <c r="T788" s="86"/>
      <c r="U788" s="39"/>
      <c r="V788" s="39"/>
      <c r="W788" s="39"/>
      <c r="X788" s="39"/>
      <c r="Y788" s="39"/>
      <c r="Z788" s="39"/>
      <c r="AA788" s="39"/>
      <c r="AB788" s="39"/>
      <c r="AC788" s="39"/>
      <c r="AD788" s="39"/>
      <c r="AE788" s="39"/>
      <c r="AT788" s="18" t="s">
        <v>177</v>
      </c>
      <c r="AU788" s="18" t="s">
        <v>87</v>
      </c>
    </row>
    <row r="789" s="2" customFormat="1">
      <c r="A789" s="39"/>
      <c r="B789" s="40"/>
      <c r="C789" s="41"/>
      <c r="D789" s="232" t="s">
        <v>179</v>
      </c>
      <c r="E789" s="41"/>
      <c r="F789" s="236" t="s">
        <v>1023</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179</v>
      </c>
      <c r="AU789" s="18" t="s">
        <v>87</v>
      </c>
    </row>
    <row r="790" s="12" customFormat="1" ht="22.8" customHeight="1">
      <c r="A790" s="12"/>
      <c r="B790" s="203"/>
      <c r="C790" s="204"/>
      <c r="D790" s="205" t="s">
        <v>76</v>
      </c>
      <c r="E790" s="217" t="s">
        <v>1024</v>
      </c>
      <c r="F790" s="217" t="s">
        <v>1025</v>
      </c>
      <c r="G790" s="204"/>
      <c r="H790" s="204"/>
      <c r="I790" s="207"/>
      <c r="J790" s="218">
        <f>BK790</f>
        <v>0</v>
      </c>
      <c r="K790" s="204"/>
      <c r="L790" s="209"/>
      <c r="M790" s="210"/>
      <c r="N790" s="211"/>
      <c r="O790" s="211"/>
      <c r="P790" s="212">
        <f>SUM(P791:P866)</f>
        <v>0</v>
      </c>
      <c r="Q790" s="211"/>
      <c r="R790" s="212">
        <f>SUM(R791:R866)</f>
        <v>0.70113000000000003</v>
      </c>
      <c r="S790" s="211"/>
      <c r="T790" s="213">
        <f>SUM(T791:T866)</f>
        <v>0</v>
      </c>
      <c r="U790" s="12"/>
      <c r="V790" s="12"/>
      <c r="W790" s="12"/>
      <c r="X790" s="12"/>
      <c r="Y790" s="12"/>
      <c r="Z790" s="12"/>
      <c r="AA790" s="12"/>
      <c r="AB790" s="12"/>
      <c r="AC790" s="12"/>
      <c r="AD790" s="12"/>
      <c r="AE790" s="12"/>
      <c r="AR790" s="214" t="s">
        <v>87</v>
      </c>
      <c r="AT790" s="215" t="s">
        <v>76</v>
      </c>
      <c r="AU790" s="215" t="s">
        <v>85</v>
      </c>
      <c r="AY790" s="214" t="s">
        <v>167</v>
      </c>
      <c r="BK790" s="216">
        <f>SUM(BK791:BK866)</f>
        <v>0</v>
      </c>
    </row>
    <row r="791" s="2" customFormat="1" ht="16.5" customHeight="1">
      <c r="A791" s="39"/>
      <c r="B791" s="40"/>
      <c r="C791" s="219" t="s">
        <v>1026</v>
      </c>
      <c r="D791" s="219" t="s">
        <v>170</v>
      </c>
      <c r="E791" s="220" t="s">
        <v>1027</v>
      </c>
      <c r="F791" s="221" t="s">
        <v>1028</v>
      </c>
      <c r="G791" s="222" t="s">
        <v>173</v>
      </c>
      <c r="H791" s="223">
        <v>13.800000000000001</v>
      </c>
      <c r="I791" s="224"/>
      <c r="J791" s="225">
        <f>ROUND(I791*H791,2)</f>
        <v>0</v>
      </c>
      <c r="K791" s="221" t="s">
        <v>174</v>
      </c>
      <c r="L791" s="45"/>
      <c r="M791" s="226" t="s">
        <v>40</v>
      </c>
      <c r="N791" s="227" t="s">
        <v>48</v>
      </c>
      <c r="O791" s="85"/>
      <c r="P791" s="228">
        <f>O791*H791</f>
        <v>0</v>
      </c>
      <c r="Q791" s="228">
        <v>0.012</v>
      </c>
      <c r="R791" s="228">
        <f>Q791*H791</f>
        <v>0.16560000000000003</v>
      </c>
      <c r="S791" s="228">
        <v>0</v>
      </c>
      <c r="T791" s="229">
        <f>S791*H791</f>
        <v>0</v>
      </c>
      <c r="U791" s="39"/>
      <c r="V791" s="39"/>
      <c r="W791" s="39"/>
      <c r="X791" s="39"/>
      <c r="Y791" s="39"/>
      <c r="Z791" s="39"/>
      <c r="AA791" s="39"/>
      <c r="AB791" s="39"/>
      <c r="AC791" s="39"/>
      <c r="AD791" s="39"/>
      <c r="AE791" s="39"/>
      <c r="AR791" s="230" t="s">
        <v>301</v>
      </c>
      <c r="AT791" s="230" t="s">
        <v>170</v>
      </c>
      <c r="AU791" s="230" t="s">
        <v>87</v>
      </c>
      <c r="AY791" s="18" t="s">
        <v>167</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301</v>
      </c>
      <c r="BM791" s="230" t="s">
        <v>1029</v>
      </c>
    </row>
    <row r="792" s="2" customFormat="1">
      <c r="A792" s="39"/>
      <c r="B792" s="40"/>
      <c r="C792" s="41"/>
      <c r="D792" s="232" t="s">
        <v>177</v>
      </c>
      <c r="E792" s="41"/>
      <c r="F792" s="233" t="s">
        <v>1030</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177</v>
      </c>
      <c r="AU792" s="18" t="s">
        <v>87</v>
      </c>
    </row>
    <row r="793" s="2" customFormat="1">
      <c r="A793" s="39"/>
      <c r="B793" s="40"/>
      <c r="C793" s="41"/>
      <c r="D793" s="232" t="s">
        <v>179</v>
      </c>
      <c r="E793" s="41"/>
      <c r="F793" s="236" t="s">
        <v>1031</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179</v>
      </c>
      <c r="AU793" s="18" t="s">
        <v>87</v>
      </c>
    </row>
    <row r="794" s="13" customFormat="1">
      <c r="A794" s="13"/>
      <c r="B794" s="237"/>
      <c r="C794" s="238"/>
      <c r="D794" s="232" t="s">
        <v>181</v>
      </c>
      <c r="E794" s="239" t="s">
        <v>40</v>
      </c>
      <c r="F794" s="240" t="s">
        <v>203</v>
      </c>
      <c r="G794" s="238"/>
      <c r="H794" s="239" t="s">
        <v>40</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181</v>
      </c>
      <c r="AU794" s="246" t="s">
        <v>87</v>
      </c>
      <c r="AV794" s="13" t="s">
        <v>85</v>
      </c>
      <c r="AW794" s="13" t="s">
        <v>38</v>
      </c>
      <c r="AX794" s="13" t="s">
        <v>77</v>
      </c>
      <c r="AY794" s="246" t="s">
        <v>167</v>
      </c>
    </row>
    <row r="795" s="14" customFormat="1">
      <c r="A795" s="14"/>
      <c r="B795" s="247"/>
      <c r="C795" s="248"/>
      <c r="D795" s="232" t="s">
        <v>181</v>
      </c>
      <c r="E795" s="249" t="s">
        <v>40</v>
      </c>
      <c r="F795" s="250" t="s">
        <v>283</v>
      </c>
      <c r="G795" s="248"/>
      <c r="H795" s="251">
        <v>2.96</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181</v>
      </c>
      <c r="AU795" s="257" t="s">
        <v>87</v>
      </c>
      <c r="AV795" s="14" t="s">
        <v>87</v>
      </c>
      <c r="AW795" s="14" t="s">
        <v>38</v>
      </c>
      <c r="AX795" s="14" t="s">
        <v>77</v>
      </c>
      <c r="AY795" s="257" t="s">
        <v>167</v>
      </c>
    </row>
    <row r="796" s="13" customFormat="1">
      <c r="A796" s="13"/>
      <c r="B796" s="237"/>
      <c r="C796" s="238"/>
      <c r="D796" s="232" t="s">
        <v>181</v>
      </c>
      <c r="E796" s="239" t="s">
        <v>40</v>
      </c>
      <c r="F796" s="240" t="s">
        <v>206</v>
      </c>
      <c r="G796" s="238"/>
      <c r="H796" s="239" t="s">
        <v>40</v>
      </c>
      <c r="I796" s="241"/>
      <c r="J796" s="238"/>
      <c r="K796" s="238"/>
      <c r="L796" s="242"/>
      <c r="M796" s="243"/>
      <c r="N796" s="244"/>
      <c r="O796" s="244"/>
      <c r="P796" s="244"/>
      <c r="Q796" s="244"/>
      <c r="R796" s="244"/>
      <c r="S796" s="244"/>
      <c r="T796" s="245"/>
      <c r="U796" s="13"/>
      <c r="V796" s="13"/>
      <c r="W796" s="13"/>
      <c r="X796" s="13"/>
      <c r="Y796" s="13"/>
      <c r="Z796" s="13"/>
      <c r="AA796" s="13"/>
      <c r="AB796" s="13"/>
      <c r="AC796" s="13"/>
      <c r="AD796" s="13"/>
      <c r="AE796" s="13"/>
      <c r="AT796" s="246" t="s">
        <v>181</v>
      </c>
      <c r="AU796" s="246" t="s">
        <v>87</v>
      </c>
      <c r="AV796" s="13" t="s">
        <v>85</v>
      </c>
      <c r="AW796" s="13" t="s">
        <v>38</v>
      </c>
      <c r="AX796" s="13" t="s">
        <v>77</v>
      </c>
      <c r="AY796" s="246" t="s">
        <v>167</v>
      </c>
    </row>
    <row r="797" s="14" customFormat="1">
      <c r="A797" s="14"/>
      <c r="B797" s="247"/>
      <c r="C797" s="248"/>
      <c r="D797" s="232" t="s">
        <v>181</v>
      </c>
      <c r="E797" s="249" t="s">
        <v>40</v>
      </c>
      <c r="F797" s="250" t="s">
        <v>284</v>
      </c>
      <c r="G797" s="248"/>
      <c r="H797" s="251">
        <v>2.2599999999999998</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181</v>
      </c>
      <c r="AU797" s="257" t="s">
        <v>87</v>
      </c>
      <c r="AV797" s="14" t="s">
        <v>87</v>
      </c>
      <c r="AW797" s="14" t="s">
        <v>38</v>
      </c>
      <c r="AX797" s="14" t="s">
        <v>77</v>
      </c>
      <c r="AY797" s="257" t="s">
        <v>167</v>
      </c>
    </row>
    <row r="798" s="13" customFormat="1">
      <c r="A798" s="13"/>
      <c r="B798" s="237"/>
      <c r="C798" s="238"/>
      <c r="D798" s="232" t="s">
        <v>181</v>
      </c>
      <c r="E798" s="239" t="s">
        <v>40</v>
      </c>
      <c r="F798" s="240" t="s">
        <v>210</v>
      </c>
      <c r="G798" s="238"/>
      <c r="H798" s="239" t="s">
        <v>40</v>
      </c>
      <c r="I798" s="241"/>
      <c r="J798" s="238"/>
      <c r="K798" s="238"/>
      <c r="L798" s="242"/>
      <c r="M798" s="243"/>
      <c r="N798" s="244"/>
      <c r="O798" s="244"/>
      <c r="P798" s="244"/>
      <c r="Q798" s="244"/>
      <c r="R798" s="244"/>
      <c r="S798" s="244"/>
      <c r="T798" s="245"/>
      <c r="U798" s="13"/>
      <c r="V798" s="13"/>
      <c r="W798" s="13"/>
      <c r="X798" s="13"/>
      <c r="Y798" s="13"/>
      <c r="Z798" s="13"/>
      <c r="AA798" s="13"/>
      <c r="AB798" s="13"/>
      <c r="AC798" s="13"/>
      <c r="AD798" s="13"/>
      <c r="AE798" s="13"/>
      <c r="AT798" s="246" t="s">
        <v>181</v>
      </c>
      <c r="AU798" s="246" t="s">
        <v>87</v>
      </c>
      <c r="AV798" s="13" t="s">
        <v>85</v>
      </c>
      <c r="AW798" s="13" t="s">
        <v>38</v>
      </c>
      <c r="AX798" s="13" t="s">
        <v>77</v>
      </c>
      <c r="AY798" s="246" t="s">
        <v>167</v>
      </c>
    </row>
    <row r="799" s="14" customFormat="1">
      <c r="A799" s="14"/>
      <c r="B799" s="247"/>
      <c r="C799" s="248"/>
      <c r="D799" s="232" t="s">
        <v>181</v>
      </c>
      <c r="E799" s="249" t="s">
        <v>40</v>
      </c>
      <c r="F799" s="250" t="s">
        <v>287</v>
      </c>
      <c r="G799" s="248"/>
      <c r="H799" s="251">
        <v>8.5800000000000001</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181</v>
      </c>
      <c r="AU799" s="257" t="s">
        <v>87</v>
      </c>
      <c r="AV799" s="14" t="s">
        <v>87</v>
      </c>
      <c r="AW799" s="14" t="s">
        <v>38</v>
      </c>
      <c r="AX799" s="14" t="s">
        <v>77</v>
      </c>
      <c r="AY799" s="257" t="s">
        <v>167</v>
      </c>
    </row>
    <row r="800" s="15" customFormat="1">
      <c r="A800" s="15"/>
      <c r="B800" s="258"/>
      <c r="C800" s="259"/>
      <c r="D800" s="232" t="s">
        <v>181</v>
      </c>
      <c r="E800" s="260" t="s">
        <v>40</v>
      </c>
      <c r="F800" s="261" t="s">
        <v>184</v>
      </c>
      <c r="G800" s="259"/>
      <c r="H800" s="262">
        <v>13.800000000000001</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181</v>
      </c>
      <c r="AU800" s="268" t="s">
        <v>87</v>
      </c>
      <c r="AV800" s="15" t="s">
        <v>175</v>
      </c>
      <c r="AW800" s="15" t="s">
        <v>38</v>
      </c>
      <c r="AX800" s="15" t="s">
        <v>85</v>
      </c>
      <c r="AY800" s="268" t="s">
        <v>167</v>
      </c>
    </row>
    <row r="801" s="2" customFormat="1" ht="24" customHeight="1">
      <c r="A801" s="39"/>
      <c r="B801" s="40"/>
      <c r="C801" s="219" t="s">
        <v>1032</v>
      </c>
      <c r="D801" s="219" t="s">
        <v>170</v>
      </c>
      <c r="E801" s="220" t="s">
        <v>1033</v>
      </c>
      <c r="F801" s="221" t="s">
        <v>1034</v>
      </c>
      <c r="G801" s="222" t="s">
        <v>173</v>
      </c>
      <c r="H801" s="223">
        <v>13.800000000000001</v>
      </c>
      <c r="I801" s="224"/>
      <c r="J801" s="225">
        <f>ROUND(I801*H801,2)</f>
        <v>0</v>
      </c>
      <c r="K801" s="221" t="s">
        <v>174</v>
      </c>
      <c r="L801" s="45"/>
      <c r="M801" s="226" t="s">
        <v>40</v>
      </c>
      <c r="N801" s="227" t="s">
        <v>48</v>
      </c>
      <c r="O801" s="85"/>
      <c r="P801" s="228">
        <f>O801*H801</f>
        <v>0</v>
      </c>
      <c r="Q801" s="228">
        <v>0.0054000000000000003</v>
      </c>
      <c r="R801" s="228">
        <f>Q801*H801</f>
        <v>0.074520000000000003</v>
      </c>
      <c r="S801" s="228">
        <v>0</v>
      </c>
      <c r="T801" s="229">
        <f>S801*H801</f>
        <v>0</v>
      </c>
      <c r="U801" s="39"/>
      <c r="V801" s="39"/>
      <c r="W801" s="39"/>
      <c r="X801" s="39"/>
      <c r="Y801" s="39"/>
      <c r="Z801" s="39"/>
      <c r="AA801" s="39"/>
      <c r="AB801" s="39"/>
      <c r="AC801" s="39"/>
      <c r="AD801" s="39"/>
      <c r="AE801" s="39"/>
      <c r="AR801" s="230" t="s">
        <v>301</v>
      </c>
      <c r="AT801" s="230" t="s">
        <v>170</v>
      </c>
      <c r="AU801" s="230" t="s">
        <v>87</v>
      </c>
      <c r="AY801" s="18" t="s">
        <v>167</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301</v>
      </c>
      <c r="BM801" s="230" t="s">
        <v>1035</v>
      </c>
    </row>
    <row r="802" s="2" customFormat="1">
      <c r="A802" s="39"/>
      <c r="B802" s="40"/>
      <c r="C802" s="41"/>
      <c r="D802" s="232" t="s">
        <v>177</v>
      </c>
      <c r="E802" s="41"/>
      <c r="F802" s="233" t="s">
        <v>1036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177</v>
      </c>
      <c r="AU802" s="18" t="s">
        <v>87</v>
      </c>
    </row>
    <row r="803" s="2" customFormat="1">
      <c r="A803" s="39"/>
      <c r="B803" s="40"/>
      <c r="C803" s="41"/>
      <c r="D803" s="232" t="s">
        <v>179</v>
      </c>
      <c r="E803" s="41"/>
      <c r="F803" s="236" t="s">
        <v>1037</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179</v>
      </c>
      <c r="AU803" s="18" t="s">
        <v>87</v>
      </c>
    </row>
    <row r="804" s="13" customFormat="1">
      <c r="A804" s="13"/>
      <c r="B804" s="237"/>
      <c r="C804" s="238"/>
      <c r="D804" s="232" t="s">
        <v>181</v>
      </c>
      <c r="E804" s="239" t="s">
        <v>40</v>
      </c>
      <c r="F804" s="240" t="s">
        <v>203</v>
      </c>
      <c r="G804" s="238"/>
      <c r="H804" s="239" t="s">
        <v>40</v>
      </c>
      <c r="I804" s="241"/>
      <c r="J804" s="238"/>
      <c r="K804" s="238"/>
      <c r="L804" s="242"/>
      <c r="M804" s="243"/>
      <c r="N804" s="244"/>
      <c r="O804" s="244"/>
      <c r="P804" s="244"/>
      <c r="Q804" s="244"/>
      <c r="R804" s="244"/>
      <c r="S804" s="244"/>
      <c r="T804" s="245"/>
      <c r="U804" s="13"/>
      <c r="V804" s="13"/>
      <c r="W804" s="13"/>
      <c r="X804" s="13"/>
      <c r="Y804" s="13"/>
      <c r="Z804" s="13"/>
      <c r="AA804" s="13"/>
      <c r="AB804" s="13"/>
      <c r="AC804" s="13"/>
      <c r="AD804" s="13"/>
      <c r="AE804" s="13"/>
      <c r="AT804" s="246" t="s">
        <v>181</v>
      </c>
      <c r="AU804" s="246" t="s">
        <v>87</v>
      </c>
      <c r="AV804" s="13" t="s">
        <v>85</v>
      </c>
      <c r="AW804" s="13" t="s">
        <v>38</v>
      </c>
      <c r="AX804" s="13" t="s">
        <v>77</v>
      </c>
      <c r="AY804" s="246" t="s">
        <v>167</v>
      </c>
    </row>
    <row r="805" s="14" customFormat="1">
      <c r="A805" s="14"/>
      <c r="B805" s="247"/>
      <c r="C805" s="248"/>
      <c r="D805" s="232" t="s">
        <v>181</v>
      </c>
      <c r="E805" s="249" t="s">
        <v>40</v>
      </c>
      <c r="F805" s="250" t="s">
        <v>283</v>
      </c>
      <c r="G805" s="248"/>
      <c r="H805" s="251">
        <v>2.96</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181</v>
      </c>
      <c r="AU805" s="257" t="s">
        <v>87</v>
      </c>
      <c r="AV805" s="14" t="s">
        <v>87</v>
      </c>
      <c r="AW805" s="14" t="s">
        <v>38</v>
      </c>
      <c r="AX805" s="14" t="s">
        <v>77</v>
      </c>
      <c r="AY805" s="257" t="s">
        <v>167</v>
      </c>
    </row>
    <row r="806" s="13" customFormat="1">
      <c r="A806" s="13"/>
      <c r="B806" s="237"/>
      <c r="C806" s="238"/>
      <c r="D806" s="232" t="s">
        <v>181</v>
      </c>
      <c r="E806" s="239" t="s">
        <v>40</v>
      </c>
      <c r="F806" s="240" t="s">
        <v>206</v>
      </c>
      <c r="G806" s="238"/>
      <c r="H806" s="239" t="s">
        <v>40</v>
      </c>
      <c r="I806" s="241"/>
      <c r="J806" s="238"/>
      <c r="K806" s="238"/>
      <c r="L806" s="242"/>
      <c r="M806" s="243"/>
      <c r="N806" s="244"/>
      <c r="O806" s="244"/>
      <c r="P806" s="244"/>
      <c r="Q806" s="244"/>
      <c r="R806" s="244"/>
      <c r="S806" s="244"/>
      <c r="T806" s="245"/>
      <c r="U806" s="13"/>
      <c r="V806" s="13"/>
      <c r="W806" s="13"/>
      <c r="X806" s="13"/>
      <c r="Y806" s="13"/>
      <c r="Z806" s="13"/>
      <c r="AA806" s="13"/>
      <c r="AB806" s="13"/>
      <c r="AC806" s="13"/>
      <c r="AD806" s="13"/>
      <c r="AE806" s="13"/>
      <c r="AT806" s="246" t="s">
        <v>181</v>
      </c>
      <c r="AU806" s="246" t="s">
        <v>87</v>
      </c>
      <c r="AV806" s="13" t="s">
        <v>85</v>
      </c>
      <c r="AW806" s="13" t="s">
        <v>38</v>
      </c>
      <c r="AX806" s="13" t="s">
        <v>77</v>
      </c>
      <c r="AY806" s="246" t="s">
        <v>167</v>
      </c>
    </row>
    <row r="807" s="14" customFormat="1">
      <c r="A807" s="14"/>
      <c r="B807" s="247"/>
      <c r="C807" s="248"/>
      <c r="D807" s="232" t="s">
        <v>181</v>
      </c>
      <c r="E807" s="249" t="s">
        <v>40</v>
      </c>
      <c r="F807" s="250" t="s">
        <v>284</v>
      </c>
      <c r="G807" s="248"/>
      <c r="H807" s="251">
        <v>2.2599999999999998</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181</v>
      </c>
      <c r="AU807" s="257" t="s">
        <v>87</v>
      </c>
      <c r="AV807" s="14" t="s">
        <v>87</v>
      </c>
      <c r="AW807" s="14" t="s">
        <v>38</v>
      </c>
      <c r="AX807" s="14" t="s">
        <v>77</v>
      </c>
      <c r="AY807" s="257" t="s">
        <v>167</v>
      </c>
    </row>
    <row r="808" s="13" customFormat="1">
      <c r="A808" s="13"/>
      <c r="B808" s="237"/>
      <c r="C808" s="238"/>
      <c r="D808" s="232" t="s">
        <v>181</v>
      </c>
      <c r="E808" s="239" t="s">
        <v>40</v>
      </c>
      <c r="F808" s="240" t="s">
        <v>210</v>
      </c>
      <c r="G808" s="238"/>
      <c r="H808" s="239" t="s">
        <v>40</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181</v>
      </c>
      <c r="AU808" s="246" t="s">
        <v>87</v>
      </c>
      <c r="AV808" s="13" t="s">
        <v>85</v>
      </c>
      <c r="AW808" s="13" t="s">
        <v>38</v>
      </c>
      <c r="AX808" s="13" t="s">
        <v>77</v>
      </c>
      <c r="AY808" s="246" t="s">
        <v>167</v>
      </c>
    </row>
    <row r="809" s="14" customFormat="1">
      <c r="A809" s="14"/>
      <c r="B809" s="247"/>
      <c r="C809" s="248"/>
      <c r="D809" s="232" t="s">
        <v>181</v>
      </c>
      <c r="E809" s="249" t="s">
        <v>40</v>
      </c>
      <c r="F809" s="250" t="s">
        <v>287</v>
      </c>
      <c r="G809" s="248"/>
      <c r="H809" s="251">
        <v>8.5800000000000001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181</v>
      </c>
      <c r="AU809" s="257" t="s">
        <v>87</v>
      </c>
      <c r="AV809" s="14" t="s">
        <v>87</v>
      </c>
      <c r="AW809" s="14" t="s">
        <v>38</v>
      </c>
      <c r="AX809" s="14" t="s">
        <v>77</v>
      </c>
      <c r="AY809" s="257" t="s">
        <v>167</v>
      </c>
    </row>
    <row r="810" s="15" customFormat="1">
      <c r="A810" s="15"/>
      <c r="B810" s="258"/>
      <c r="C810" s="259"/>
      <c r="D810" s="232" t="s">
        <v>181</v>
      </c>
      <c r="E810" s="260" t="s">
        <v>40</v>
      </c>
      <c r="F810" s="261" t="s">
        <v>184</v>
      </c>
      <c r="G810" s="259"/>
      <c r="H810" s="262">
        <v>13.800000000000001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181</v>
      </c>
      <c r="AU810" s="268" t="s">
        <v>87</v>
      </c>
      <c r="AV810" s="15" t="s">
        <v>175</v>
      </c>
      <c r="AW810" s="15" t="s">
        <v>38</v>
      </c>
      <c r="AX810" s="15" t="s">
        <v>85</v>
      </c>
      <c r="AY810" s="268" t="s">
        <v>167</v>
      </c>
    </row>
    <row r="811" s="2" customFormat="1" ht="24" customHeight="1">
      <c r="A811" s="39"/>
      <c r="B811" s="40"/>
      <c r="C811" s="269" t="s">
        <v>1038</v>
      </c>
      <c r="D811" s="269" t="s">
        <v>297</v>
      </c>
      <c r="E811" s="270" t="s">
        <v>1039</v>
      </c>
      <c r="F811" s="271" t="s">
        <v>1040</v>
      </c>
      <c r="G811" s="272" t="s">
        <v>173</v>
      </c>
      <c r="H811" s="273">
        <v>15.18</v>
      </c>
      <c r="I811" s="274"/>
      <c r="J811" s="275">
        <f>ROUND(I811*H811,2)</f>
        <v>0</v>
      </c>
      <c r="K811" s="271" t="s">
        <v>926</v>
      </c>
      <c r="L811" s="276"/>
      <c r="M811" s="277" t="s">
        <v>40</v>
      </c>
      <c r="N811" s="278" t="s">
        <v>48</v>
      </c>
      <c r="O811" s="85"/>
      <c r="P811" s="228">
        <f>O811*H811</f>
        <v>0</v>
      </c>
      <c r="Q811" s="228">
        <v>0.018200000000000001</v>
      </c>
      <c r="R811" s="228">
        <f>Q811*H811</f>
        <v>0.27627600000000002</v>
      </c>
      <c r="S811" s="228">
        <v>0</v>
      </c>
      <c r="T811" s="229">
        <f>S811*H811</f>
        <v>0</v>
      </c>
      <c r="U811" s="39"/>
      <c r="V811" s="39"/>
      <c r="W811" s="39"/>
      <c r="X811" s="39"/>
      <c r="Y811" s="39"/>
      <c r="Z811" s="39"/>
      <c r="AA811" s="39"/>
      <c r="AB811" s="39"/>
      <c r="AC811" s="39"/>
      <c r="AD811" s="39"/>
      <c r="AE811" s="39"/>
      <c r="AR811" s="230" t="s">
        <v>407</v>
      </c>
      <c r="AT811" s="230" t="s">
        <v>297</v>
      </c>
      <c r="AU811" s="230" t="s">
        <v>87</v>
      </c>
      <c r="AY811" s="18" t="s">
        <v>167</v>
      </c>
      <c r="BE811" s="231">
        <f>IF(N811="základní",J811,0)</f>
        <v>0</v>
      </c>
      <c r="BF811" s="231">
        <f>IF(N811="snížená",J811,0)</f>
        <v>0</v>
      </c>
      <c r="BG811" s="231">
        <f>IF(N811="zákl. přenesená",J811,0)</f>
        <v>0</v>
      </c>
      <c r="BH811" s="231">
        <f>IF(N811="sníž. přenesená",J811,0)</f>
        <v>0</v>
      </c>
      <c r="BI811" s="231">
        <f>IF(N811="nulová",J811,0)</f>
        <v>0</v>
      </c>
      <c r="BJ811" s="18" t="s">
        <v>85</v>
      </c>
      <c r="BK811" s="231">
        <f>ROUND(I811*H811,2)</f>
        <v>0</v>
      </c>
      <c r="BL811" s="18" t="s">
        <v>301</v>
      </c>
      <c r="BM811" s="230" t="s">
        <v>1041</v>
      </c>
    </row>
    <row r="812" s="2" customFormat="1">
      <c r="A812" s="39"/>
      <c r="B812" s="40"/>
      <c r="C812" s="41"/>
      <c r="D812" s="232" t="s">
        <v>177</v>
      </c>
      <c r="E812" s="41"/>
      <c r="F812" s="233" t="s">
        <v>1040</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177</v>
      </c>
      <c r="AU812" s="18" t="s">
        <v>87</v>
      </c>
    </row>
    <row r="813" s="14" customFormat="1">
      <c r="A813" s="14"/>
      <c r="B813" s="247"/>
      <c r="C813" s="248"/>
      <c r="D813" s="232" t="s">
        <v>181</v>
      </c>
      <c r="E813" s="248"/>
      <c r="F813" s="250" t="s">
        <v>1042</v>
      </c>
      <c r="G813" s="248"/>
      <c r="H813" s="251">
        <v>15.18</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181</v>
      </c>
      <c r="AU813" s="257" t="s">
        <v>87</v>
      </c>
      <c r="AV813" s="14" t="s">
        <v>87</v>
      </c>
      <c r="AW813" s="14" t="s">
        <v>4</v>
      </c>
      <c r="AX813" s="14" t="s">
        <v>85</v>
      </c>
      <c r="AY813" s="257" t="s">
        <v>167</v>
      </c>
    </row>
    <row r="814" s="2" customFormat="1" ht="16.5" customHeight="1">
      <c r="A814" s="39"/>
      <c r="B814" s="40"/>
      <c r="C814" s="219" t="s">
        <v>1043</v>
      </c>
      <c r="D814" s="219" t="s">
        <v>170</v>
      </c>
      <c r="E814" s="220" t="s">
        <v>1044</v>
      </c>
      <c r="F814" s="221" t="s">
        <v>1045</v>
      </c>
      <c r="G814" s="222" t="s">
        <v>173</v>
      </c>
      <c r="H814" s="223">
        <v>13.800000000000001</v>
      </c>
      <c r="I814" s="224"/>
      <c r="J814" s="225">
        <f>ROUND(I814*H814,2)</f>
        <v>0</v>
      </c>
      <c r="K814" s="221" t="s">
        <v>174</v>
      </c>
      <c r="L814" s="45"/>
      <c r="M814" s="226" t="s">
        <v>40</v>
      </c>
      <c r="N814" s="227" t="s">
        <v>48</v>
      </c>
      <c r="O814" s="85"/>
      <c r="P814" s="228">
        <f>O814*H814</f>
        <v>0</v>
      </c>
      <c r="Q814" s="228">
        <v>0.00029999999999999997</v>
      </c>
      <c r="R814" s="228">
        <f>Q814*H814</f>
        <v>0.0041399999999999996</v>
      </c>
      <c r="S814" s="228">
        <v>0</v>
      </c>
      <c r="T814" s="229">
        <f>S814*H814</f>
        <v>0</v>
      </c>
      <c r="U814" s="39"/>
      <c r="V814" s="39"/>
      <c r="W814" s="39"/>
      <c r="X814" s="39"/>
      <c r="Y814" s="39"/>
      <c r="Z814" s="39"/>
      <c r="AA814" s="39"/>
      <c r="AB814" s="39"/>
      <c r="AC814" s="39"/>
      <c r="AD814" s="39"/>
      <c r="AE814" s="39"/>
      <c r="AR814" s="230" t="s">
        <v>301</v>
      </c>
      <c r="AT814" s="230" t="s">
        <v>170</v>
      </c>
      <c r="AU814" s="230" t="s">
        <v>87</v>
      </c>
      <c r="AY814" s="18" t="s">
        <v>167</v>
      </c>
      <c r="BE814" s="231">
        <f>IF(N814="základní",J814,0)</f>
        <v>0</v>
      </c>
      <c r="BF814" s="231">
        <f>IF(N814="snížená",J814,0)</f>
        <v>0</v>
      </c>
      <c r="BG814" s="231">
        <f>IF(N814="zákl. přenesená",J814,0)</f>
        <v>0</v>
      </c>
      <c r="BH814" s="231">
        <f>IF(N814="sníž. přenesená",J814,0)</f>
        <v>0</v>
      </c>
      <c r="BI814" s="231">
        <f>IF(N814="nulová",J814,0)</f>
        <v>0</v>
      </c>
      <c r="BJ814" s="18" t="s">
        <v>85</v>
      </c>
      <c r="BK814" s="231">
        <f>ROUND(I814*H814,2)</f>
        <v>0</v>
      </c>
      <c r="BL814" s="18" t="s">
        <v>301</v>
      </c>
      <c r="BM814" s="230" t="s">
        <v>1046</v>
      </c>
    </row>
    <row r="815" s="2" customFormat="1">
      <c r="A815" s="39"/>
      <c r="B815" s="40"/>
      <c r="C815" s="41"/>
      <c r="D815" s="232" t="s">
        <v>177</v>
      </c>
      <c r="E815" s="41"/>
      <c r="F815" s="233" t="s">
        <v>1047</v>
      </c>
      <c r="G815" s="41"/>
      <c r="H815" s="41"/>
      <c r="I815" s="137"/>
      <c r="J815" s="41"/>
      <c r="K815" s="41"/>
      <c r="L815" s="45"/>
      <c r="M815" s="234"/>
      <c r="N815" s="235"/>
      <c r="O815" s="85"/>
      <c r="P815" s="85"/>
      <c r="Q815" s="85"/>
      <c r="R815" s="85"/>
      <c r="S815" s="85"/>
      <c r="T815" s="86"/>
      <c r="U815" s="39"/>
      <c r="V815" s="39"/>
      <c r="W815" s="39"/>
      <c r="X815" s="39"/>
      <c r="Y815" s="39"/>
      <c r="Z815" s="39"/>
      <c r="AA815" s="39"/>
      <c r="AB815" s="39"/>
      <c r="AC815" s="39"/>
      <c r="AD815" s="39"/>
      <c r="AE815" s="39"/>
      <c r="AT815" s="18" t="s">
        <v>177</v>
      </c>
      <c r="AU815" s="18" t="s">
        <v>87</v>
      </c>
    </row>
    <row r="816" s="2" customFormat="1">
      <c r="A816" s="39"/>
      <c r="B816" s="40"/>
      <c r="C816" s="41"/>
      <c r="D816" s="232" t="s">
        <v>179</v>
      </c>
      <c r="E816" s="41"/>
      <c r="F816" s="236"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179</v>
      </c>
      <c r="AU816" s="18" t="s">
        <v>87</v>
      </c>
    </row>
    <row r="817" s="13" customFormat="1">
      <c r="A817" s="13"/>
      <c r="B817" s="237"/>
      <c r="C817" s="238"/>
      <c r="D817" s="232" t="s">
        <v>181</v>
      </c>
      <c r="E817" s="239" t="s">
        <v>40</v>
      </c>
      <c r="F817" s="240" t="s">
        <v>203</v>
      </c>
      <c r="G817" s="238"/>
      <c r="H817" s="239" t="s">
        <v>40</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181</v>
      </c>
      <c r="AU817" s="246" t="s">
        <v>87</v>
      </c>
      <c r="AV817" s="13" t="s">
        <v>85</v>
      </c>
      <c r="AW817" s="13" t="s">
        <v>38</v>
      </c>
      <c r="AX817" s="13" t="s">
        <v>77</v>
      </c>
      <c r="AY817" s="246" t="s">
        <v>167</v>
      </c>
    </row>
    <row r="818" s="14" customFormat="1">
      <c r="A818" s="14"/>
      <c r="B818" s="247"/>
      <c r="C818" s="248"/>
      <c r="D818" s="232" t="s">
        <v>181</v>
      </c>
      <c r="E818" s="249" t="s">
        <v>40</v>
      </c>
      <c r="F818" s="250" t="s">
        <v>283</v>
      </c>
      <c r="G818" s="248"/>
      <c r="H818" s="251">
        <v>2.96</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181</v>
      </c>
      <c r="AU818" s="257" t="s">
        <v>87</v>
      </c>
      <c r="AV818" s="14" t="s">
        <v>87</v>
      </c>
      <c r="AW818" s="14" t="s">
        <v>38</v>
      </c>
      <c r="AX818" s="14" t="s">
        <v>77</v>
      </c>
      <c r="AY818" s="257" t="s">
        <v>167</v>
      </c>
    </row>
    <row r="819" s="13" customFormat="1">
      <c r="A819" s="13"/>
      <c r="B819" s="237"/>
      <c r="C819" s="238"/>
      <c r="D819" s="232" t="s">
        <v>181</v>
      </c>
      <c r="E819" s="239" t="s">
        <v>40</v>
      </c>
      <c r="F819" s="240" t="s">
        <v>206</v>
      </c>
      <c r="G819" s="238"/>
      <c r="H819" s="239" t="s">
        <v>40</v>
      </c>
      <c r="I819" s="241"/>
      <c r="J819" s="238"/>
      <c r="K819" s="238"/>
      <c r="L819" s="242"/>
      <c r="M819" s="243"/>
      <c r="N819" s="244"/>
      <c r="O819" s="244"/>
      <c r="P819" s="244"/>
      <c r="Q819" s="244"/>
      <c r="R819" s="244"/>
      <c r="S819" s="244"/>
      <c r="T819" s="245"/>
      <c r="U819" s="13"/>
      <c r="V819" s="13"/>
      <c r="W819" s="13"/>
      <c r="X819" s="13"/>
      <c r="Y819" s="13"/>
      <c r="Z819" s="13"/>
      <c r="AA819" s="13"/>
      <c r="AB819" s="13"/>
      <c r="AC819" s="13"/>
      <c r="AD819" s="13"/>
      <c r="AE819" s="13"/>
      <c r="AT819" s="246" t="s">
        <v>181</v>
      </c>
      <c r="AU819" s="246" t="s">
        <v>87</v>
      </c>
      <c r="AV819" s="13" t="s">
        <v>85</v>
      </c>
      <c r="AW819" s="13" t="s">
        <v>38</v>
      </c>
      <c r="AX819" s="13" t="s">
        <v>77</v>
      </c>
      <c r="AY819" s="246" t="s">
        <v>167</v>
      </c>
    </row>
    <row r="820" s="14" customFormat="1">
      <c r="A820" s="14"/>
      <c r="B820" s="247"/>
      <c r="C820" s="248"/>
      <c r="D820" s="232" t="s">
        <v>181</v>
      </c>
      <c r="E820" s="249" t="s">
        <v>40</v>
      </c>
      <c r="F820" s="250" t="s">
        <v>284</v>
      </c>
      <c r="G820" s="248"/>
      <c r="H820" s="251">
        <v>2.2599999999999998</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181</v>
      </c>
      <c r="AU820" s="257" t="s">
        <v>87</v>
      </c>
      <c r="AV820" s="14" t="s">
        <v>87</v>
      </c>
      <c r="AW820" s="14" t="s">
        <v>38</v>
      </c>
      <c r="AX820" s="14" t="s">
        <v>77</v>
      </c>
      <c r="AY820" s="257" t="s">
        <v>167</v>
      </c>
    </row>
    <row r="821" s="13" customFormat="1">
      <c r="A821" s="13"/>
      <c r="B821" s="237"/>
      <c r="C821" s="238"/>
      <c r="D821" s="232" t="s">
        <v>181</v>
      </c>
      <c r="E821" s="239" t="s">
        <v>40</v>
      </c>
      <c r="F821" s="240" t="s">
        <v>210</v>
      </c>
      <c r="G821" s="238"/>
      <c r="H821" s="239" t="s">
        <v>40</v>
      </c>
      <c r="I821" s="241"/>
      <c r="J821" s="238"/>
      <c r="K821" s="238"/>
      <c r="L821" s="242"/>
      <c r="M821" s="243"/>
      <c r="N821" s="244"/>
      <c r="O821" s="244"/>
      <c r="P821" s="244"/>
      <c r="Q821" s="244"/>
      <c r="R821" s="244"/>
      <c r="S821" s="244"/>
      <c r="T821" s="245"/>
      <c r="U821" s="13"/>
      <c r="V821" s="13"/>
      <c r="W821" s="13"/>
      <c r="X821" s="13"/>
      <c r="Y821" s="13"/>
      <c r="Z821" s="13"/>
      <c r="AA821" s="13"/>
      <c r="AB821" s="13"/>
      <c r="AC821" s="13"/>
      <c r="AD821" s="13"/>
      <c r="AE821" s="13"/>
      <c r="AT821" s="246" t="s">
        <v>181</v>
      </c>
      <c r="AU821" s="246" t="s">
        <v>87</v>
      </c>
      <c r="AV821" s="13" t="s">
        <v>85</v>
      </c>
      <c r="AW821" s="13" t="s">
        <v>38</v>
      </c>
      <c r="AX821" s="13" t="s">
        <v>77</v>
      </c>
      <c r="AY821" s="246" t="s">
        <v>167</v>
      </c>
    </row>
    <row r="822" s="14" customFormat="1">
      <c r="A822" s="14"/>
      <c r="B822" s="247"/>
      <c r="C822" s="248"/>
      <c r="D822" s="232" t="s">
        <v>181</v>
      </c>
      <c r="E822" s="249" t="s">
        <v>40</v>
      </c>
      <c r="F822" s="250" t="s">
        <v>287</v>
      </c>
      <c r="G822" s="248"/>
      <c r="H822" s="251">
        <v>8.5800000000000001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181</v>
      </c>
      <c r="AU822" s="257" t="s">
        <v>87</v>
      </c>
      <c r="AV822" s="14" t="s">
        <v>87</v>
      </c>
      <c r="AW822" s="14" t="s">
        <v>38</v>
      </c>
      <c r="AX822" s="14" t="s">
        <v>77</v>
      </c>
      <c r="AY822" s="257" t="s">
        <v>167</v>
      </c>
    </row>
    <row r="823" s="15" customFormat="1">
      <c r="A823" s="15"/>
      <c r="B823" s="258"/>
      <c r="C823" s="259"/>
      <c r="D823" s="232" t="s">
        <v>181</v>
      </c>
      <c r="E823" s="260" t="s">
        <v>40</v>
      </c>
      <c r="F823" s="261" t="s">
        <v>184</v>
      </c>
      <c r="G823" s="259"/>
      <c r="H823" s="262">
        <v>13.800000000000001</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181</v>
      </c>
      <c r="AU823" s="268" t="s">
        <v>87</v>
      </c>
      <c r="AV823" s="15" t="s">
        <v>175</v>
      </c>
      <c r="AW823" s="15" t="s">
        <v>38</v>
      </c>
      <c r="AX823" s="15" t="s">
        <v>85</v>
      </c>
      <c r="AY823" s="268" t="s">
        <v>167</v>
      </c>
    </row>
    <row r="824" s="2" customFormat="1" ht="16.5" customHeight="1">
      <c r="A824" s="39"/>
      <c r="B824" s="40"/>
      <c r="C824" s="219" t="s">
        <v>1048</v>
      </c>
      <c r="D824" s="219" t="s">
        <v>170</v>
      </c>
      <c r="E824" s="220" t="s">
        <v>1049</v>
      </c>
      <c r="F824" s="221" t="s">
        <v>1050</v>
      </c>
      <c r="G824" s="222" t="s">
        <v>187</v>
      </c>
      <c r="H824" s="223">
        <v>26</v>
      </c>
      <c r="I824" s="224"/>
      <c r="J824" s="225">
        <f>ROUND(I824*H824,2)</f>
        <v>0</v>
      </c>
      <c r="K824" s="221" t="s">
        <v>174</v>
      </c>
      <c r="L824" s="45"/>
      <c r="M824" s="226" t="s">
        <v>40</v>
      </c>
      <c r="N824" s="227" t="s">
        <v>48</v>
      </c>
      <c r="O824" s="85"/>
      <c r="P824" s="228">
        <f>O824*H824</f>
        <v>0</v>
      </c>
      <c r="Q824" s="228">
        <v>3.0000000000000001E-05</v>
      </c>
      <c r="R824" s="228">
        <f>Q824*H824</f>
        <v>0.00077999999999999999</v>
      </c>
      <c r="S824" s="228">
        <v>0</v>
      </c>
      <c r="T824" s="229">
        <f>S824*H824</f>
        <v>0</v>
      </c>
      <c r="U824" s="39"/>
      <c r="V824" s="39"/>
      <c r="W824" s="39"/>
      <c r="X824" s="39"/>
      <c r="Y824" s="39"/>
      <c r="Z824" s="39"/>
      <c r="AA824" s="39"/>
      <c r="AB824" s="39"/>
      <c r="AC824" s="39"/>
      <c r="AD824" s="39"/>
      <c r="AE824" s="39"/>
      <c r="AR824" s="230" t="s">
        <v>301</v>
      </c>
      <c r="AT824" s="230" t="s">
        <v>170</v>
      </c>
      <c r="AU824" s="230" t="s">
        <v>87</v>
      </c>
      <c r="AY824" s="18" t="s">
        <v>167</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301</v>
      </c>
      <c r="BM824" s="230" t="s">
        <v>1051</v>
      </c>
    </row>
    <row r="825" s="2" customFormat="1">
      <c r="A825" s="39"/>
      <c r="B825" s="40"/>
      <c r="C825" s="41"/>
      <c r="D825" s="232" t="s">
        <v>177</v>
      </c>
      <c r="E825" s="41"/>
      <c r="F825" s="233" t="s">
        <v>1052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177</v>
      </c>
      <c r="AU825" s="18" t="s">
        <v>87</v>
      </c>
    </row>
    <row r="826" s="2" customFormat="1">
      <c r="A826" s="39"/>
      <c r="B826" s="40"/>
      <c r="C826" s="41"/>
      <c r="D826" s="232" t="s">
        <v>179</v>
      </c>
      <c r="E826" s="41"/>
      <c r="F826" s="236"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179</v>
      </c>
      <c r="AU826" s="18" t="s">
        <v>87</v>
      </c>
    </row>
    <row r="827" s="13" customFormat="1">
      <c r="A827" s="13"/>
      <c r="B827" s="237"/>
      <c r="C827" s="238"/>
      <c r="D827" s="232" t="s">
        <v>181</v>
      </c>
      <c r="E827" s="239" t="s">
        <v>40</v>
      </c>
      <c r="F827" s="240" t="s">
        <v>203</v>
      </c>
      <c r="G827" s="238"/>
      <c r="H827" s="239" t="s">
        <v>40</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181</v>
      </c>
      <c r="AU827" s="246" t="s">
        <v>87</v>
      </c>
      <c r="AV827" s="13" t="s">
        <v>85</v>
      </c>
      <c r="AW827" s="13" t="s">
        <v>38</v>
      </c>
      <c r="AX827" s="13" t="s">
        <v>77</v>
      </c>
      <c r="AY827" s="246" t="s">
        <v>167</v>
      </c>
    </row>
    <row r="828" s="14" customFormat="1">
      <c r="A828" s="14"/>
      <c r="B828" s="247"/>
      <c r="C828" s="248"/>
      <c r="D828" s="232" t="s">
        <v>181</v>
      </c>
      <c r="E828" s="249" t="s">
        <v>40</v>
      </c>
      <c r="F828" s="250" t="s">
        <v>1054</v>
      </c>
      <c r="G828" s="248"/>
      <c r="H828" s="251">
        <v>6.7000000000000002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181</v>
      </c>
      <c r="AU828" s="257" t="s">
        <v>87</v>
      </c>
      <c r="AV828" s="14" t="s">
        <v>87</v>
      </c>
      <c r="AW828" s="14" t="s">
        <v>38</v>
      </c>
      <c r="AX828" s="14" t="s">
        <v>77</v>
      </c>
      <c r="AY828" s="257" t="s">
        <v>167</v>
      </c>
    </row>
    <row r="829" s="13" customFormat="1">
      <c r="A829" s="13"/>
      <c r="B829" s="237"/>
      <c r="C829" s="238"/>
      <c r="D829" s="232" t="s">
        <v>181</v>
      </c>
      <c r="E829" s="239" t="s">
        <v>40</v>
      </c>
      <c r="F829" s="240" t="s">
        <v>206</v>
      </c>
      <c r="G829" s="238"/>
      <c r="H829" s="239" t="s">
        <v>40</v>
      </c>
      <c r="I829" s="241"/>
      <c r="J829" s="238"/>
      <c r="K829" s="238"/>
      <c r="L829" s="242"/>
      <c r="M829" s="243"/>
      <c r="N829" s="244"/>
      <c r="O829" s="244"/>
      <c r="P829" s="244"/>
      <c r="Q829" s="244"/>
      <c r="R829" s="244"/>
      <c r="S829" s="244"/>
      <c r="T829" s="245"/>
      <c r="U829" s="13"/>
      <c r="V829" s="13"/>
      <c r="W829" s="13"/>
      <c r="X829" s="13"/>
      <c r="Y829" s="13"/>
      <c r="Z829" s="13"/>
      <c r="AA829" s="13"/>
      <c r="AB829" s="13"/>
      <c r="AC829" s="13"/>
      <c r="AD829" s="13"/>
      <c r="AE829" s="13"/>
      <c r="AT829" s="246" t="s">
        <v>181</v>
      </c>
      <c r="AU829" s="246" t="s">
        <v>87</v>
      </c>
      <c r="AV829" s="13" t="s">
        <v>85</v>
      </c>
      <c r="AW829" s="13" t="s">
        <v>38</v>
      </c>
      <c r="AX829" s="13" t="s">
        <v>77</v>
      </c>
      <c r="AY829" s="246" t="s">
        <v>167</v>
      </c>
    </row>
    <row r="830" s="14" customFormat="1">
      <c r="A830" s="14"/>
      <c r="B830" s="247"/>
      <c r="C830" s="248"/>
      <c r="D830" s="232" t="s">
        <v>181</v>
      </c>
      <c r="E830" s="249" t="s">
        <v>40</v>
      </c>
      <c r="F830" s="250" t="s">
        <v>1055</v>
      </c>
      <c r="G830" s="248"/>
      <c r="H830" s="251">
        <v>5.7000000000000002</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181</v>
      </c>
      <c r="AU830" s="257" t="s">
        <v>87</v>
      </c>
      <c r="AV830" s="14" t="s">
        <v>87</v>
      </c>
      <c r="AW830" s="14" t="s">
        <v>38</v>
      </c>
      <c r="AX830" s="14" t="s">
        <v>77</v>
      </c>
      <c r="AY830" s="257" t="s">
        <v>167</v>
      </c>
    </row>
    <row r="831" s="13" customFormat="1">
      <c r="A831" s="13"/>
      <c r="B831" s="237"/>
      <c r="C831" s="238"/>
      <c r="D831" s="232" t="s">
        <v>181</v>
      </c>
      <c r="E831" s="239" t="s">
        <v>40</v>
      </c>
      <c r="F831" s="240" t="s">
        <v>210</v>
      </c>
      <c r="G831" s="238"/>
      <c r="H831" s="239" t="s">
        <v>40</v>
      </c>
      <c r="I831" s="241"/>
      <c r="J831" s="238"/>
      <c r="K831" s="238"/>
      <c r="L831" s="242"/>
      <c r="M831" s="243"/>
      <c r="N831" s="244"/>
      <c r="O831" s="244"/>
      <c r="P831" s="244"/>
      <c r="Q831" s="244"/>
      <c r="R831" s="244"/>
      <c r="S831" s="244"/>
      <c r="T831" s="245"/>
      <c r="U831" s="13"/>
      <c r="V831" s="13"/>
      <c r="W831" s="13"/>
      <c r="X831" s="13"/>
      <c r="Y831" s="13"/>
      <c r="Z831" s="13"/>
      <c r="AA831" s="13"/>
      <c r="AB831" s="13"/>
      <c r="AC831" s="13"/>
      <c r="AD831" s="13"/>
      <c r="AE831" s="13"/>
      <c r="AT831" s="246" t="s">
        <v>181</v>
      </c>
      <c r="AU831" s="246" t="s">
        <v>87</v>
      </c>
      <c r="AV831" s="13" t="s">
        <v>85</v>
      </c>
      <c r="AW831" s="13" t="s">
        <v>38</v>
      </c>
      <c r="AX831" s="13" t="s">
        <v>77</v>
      </c>
      <c r="AY831" s="246" t="s">
        <v>167</v>
      </c>
    </row>
    <row r="832" s="14" customFormat="1">
      <c r="A832" s="14"/>
      <c r="B832" s="247"/>
      <c r="C832" s="248"/>
      <c r="D832" s="232" t="s">
        <v>181</v>
      </c>
      <c r="E832" s="249" t="s">
        <v>40</v>
      </c>
      <c r="F832" s="250" t="s">
        <v>1056</v>
      </c>
      <c r="G832" s="248"/>
      <c r="H832" s="251">
        <v>13.6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181</v>
      </c>
      <c r="AU832" s="257" t="s">
        <v>87</v>
      </c>
      <c r="AV832" s="14" t="s">
        <v>87</v>
      </c>
      <c r="AW832" s="14" t="s">
        <v>38</v>
      </c>
      <c r="AX832" s="14" t="s">
        <v>77</v>
      </c>
      <c r="AY832" s="257" t="s">
        <v>167</v>
      </c>
    </row>
    <row r="833" s="15" customFormat="1">
      <c r="A833" s="15"/>
      <c r="B833" s="258"/>
      <c r="C833" s="259"/>
      <c r="D833" s="232" t="s">
        <v>181</v>
      </c>
      <c r="E833" s="260" t="s">
        <v>40</v>
      </c>
      <c r="F833" s="261" t="s">
        <v>184</v>
      </c>
      <c r="G833" s="259"/>
      <c r="H833" s="262">
        <v>26</v>
      </c>
      <c r="I833" s="263"/>
      <c r="J833" s="259"/>
      <c r="K833" s="259"/>
      <c r="L833" s="264"/>
      <c r="M833" s="265"/>
      <c r="N833" s="266"/>
      <c r="O833" s="266"/>
      <c r="P833" s="266"/>
      <c r="Q833" s="266"/>
      <c r="R833" s="266"/>
      <c r="S833" s="266"/>
      <c r="T833" s="267"/>
      <c r="U833" s="15"/>
      <c r="V833" s="15"/>
      <c r="W833" s="15"/>
      <c r="X833" s="15"/>
      <c r="Y833" s="15"/>
      <c r="Z833" s="15"/>
      <c r="AA833" s="15"/>
      <c r="AB833" s="15"/>
      <c r="AC833" s="15"/>
      <c r="AD833" s="15"/>
      <c r="AE833" s="15"/>
      <c r="AT833" s="268" t="s">
        <v>181</v>
      </c>
      <c r="AU833" s="268" t="s">
        <v>87</v>
      </c>
      <c r="AV833" s="15" t="s">
        <v>175</v>
      </c>
      <c r="AW833" s="15" t="s">
        <v>38</v>
      </c>
      <c r="AX833" s="15" t="s">
        <v>85</v>
      </c>
      <c r="AY833" s="268" t="s">
        <v>167</v>
      </c>
    </row>
    <row r="834" s="2" customFormat="1" ht="16.5" customHeight="1">
      <c r="A834" s="39"/>
      <c r="B834" s="40"/>
      <c r="C834" s="219" t="s">
        <v>1057</v>
      </c>
      <c r="D834" s="219" t="s">
        <v>170</v>
      </c>
      <c r="E834" s="220" t="s">
        <v>1058</v>
      </c>
      <c r="F834" s="221" t="s">
        <v>1059</v>
      </c>
      <c r="G834" s="222" t="s">
        <v>173</v>
      </c>
      <c r="H834" s="223">
        <v>13.800000000000001</v>
      </c>
      <c r="I834" s="224"/>
      <c r="J834" s="225">
        <f>ROUND(I834*H834,2)</f>
        <v>0</v>
      </c>
      <c r="K834" s="221" t="s">
        <v>174</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301</v>
      </c>
      <c r="AT834" s="230" t="s">
        <v>170</v>
      </c>
      <c r="AU834" s="230" t="s">
        <v>87</v>
      </c>
      <c r="AY834" s="18" t="s">
        <v>167</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301</v>
      </c>
      <c r="BM834" s="230" t="s">
        <v>1060</v>
      </c>
    </row>
    <row r="835" s="2" customFormat="1">
      <c r="A835" s="39"/>
      <c r="B835" s="40"/>
      <c r="C835" s="41"/>
      <c r="D835" s="232" t="s">
        <v>177</v>
      </c>
      <c r="E835" s="41"/>
      <c r="F835" s="233" t="s">
        <v>1061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177</v>
      </c>
      <c r="AU835" s="18" t="s">
        <v>87</v>
      </c>
    </row>
    <row r="836" s="2" customFormat="1">
      <c r="A836" s="39"/>
      <c r="B836" s="40"/>
      <c r="C836" s="41"/>
      <c r="D836" s="232" t="s">
        <v>179</v>
      </c>
      <c r="E836" s="41"/>
      <c r="F836" s="236" t="s">
        <v>1053</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179</v>
      </c>
      <c r="AU836" s="18" t="s">
        <v>87</v>
      </c>
    </row>
    <row r="837" s="13" customFormat="1">
      <c r="A837" s="13"/>
      <c r="B837" s="237"/>
      <c r="C837" s="238"/>
      <c r="D837" s="232" t="s">
        <v>181</v>
      </c>
      <c r="E837" s="239" t="s">
        <v>40</v>
      </c>
      <c r="F837" s="240" t="s">
        <v>203</v>
      </c>
      <c r="G837" s="238"/>
      <c r="H837" s="239" t="s">
        <v>40</v>
      </c>
      <c r="I837" s="241"/>
      <c r="J837" s="238"/>
      <c r="K837" s="238"/>
      <c r="L837" s="242"/>
      <c r="M837" s="243"/>
      <c r="N837" s="244"/>
      <c r="O837" s="244"/>
      <c r="P837" s="244"/>
      <c r="Q837" s="244"/>
      <c r="R837" s="244"/>
      <c r="S837" s="244"/>
      <c r="T837" s="245"/>
      <c r="U837" s="13"/>
      <c r="V837" s="13"/>
      <c r="W837" s="13"/>
      <c r="X837" s="13"/>
      <c r="Y837" s="13"/>
      <c r="Z837" s="13"/>
      <c r="AA837" s="13"/>
      <c r="AB837" s="13"/>
      <c r="AC837" s="13"/>
      <c r="AD837" s="13"/>
      <c r="AE837" s="13"/>
      <c r="AT837" s="246" t="s">
        <v>181</v>
      </c>
      <c r="AU837" s="246" t="s">
        <v>87</v>
      </c>
      <c r="AV837" s="13" t="s">
        <v>85</v>
      </c>
      <c r="AW837" s="13" t="s">
        <v>38</v>
      </c>
      <c r="AX837" s="13" t="s">
        <v>77</v>
      </c>
      <c r="AY837" s="246" t="s">
        <v>167</v>
      </c>
    </row>
    <row r="838" s="14" customFormat="1">
      <c r="A838" s="14"/>
      <c r="B838" s="247"/>
      <c r="C838" s="248"/>
      <c r="D838" s="232" t="s">
        <v>181</v>
      </c>
      <c r="E838" s="249" t="s">
        <v>40</v>
      </c>
      <c r="F838" s="250" t="s">
        <v>283</v>
      </c>
      <c r="G838" s="248"/>
      <c r="H838" s="251">
        <v>2.96</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181</v>
      </c>
      <c r="AU838" s="257" t="s">
        <v>87</v>
      </c>
      <c r="AV838" s="14" t="s">
        <v>87</v>
      </c>
      <c r="AW838" s="14" t="s">
        <v>38</v>
      </c>
      <c r="AX838" s="14" t="s">
        <v>77</v>
      </c>
      <c r="AY838" s="257" t="s">
        <v>167</v>
      </c>
    </row>
    <row r="839" s="13" customFormat="1">
      <c r="A839" s="13"/>
      <c r="B839" s="237"/>
      <c r="C839" s="238"/>
      <c r="D839" s="232" t="s">
        <v>181</v>
      </c>
      <c r="E839" s="239" t="s">
        <v>40</v>
      </c>
      <c r="F839" s="240" t="s">
        <v>206</v>
      </c>
      <c r="G839" s="238"/>
      <c r="H839" s="239" t="s">
        <v>40</v>
      </c>
      <c r="I839" s="241"/>
      <c r="J839" s="238"/>
      <c r="K839" s="238"/>
      <c r="L839" s="242"/>
      <c r="M839" s="243"/>
      <c r="N839" s="244"/>
      <c r="O839" s="244"/>
      <c r="P839" s="244"/>
      <c r="Q839" s="244"/>
      <c r="R839" s="244"/>
      <c r="S839" s="244"/>
      <c r="T839" s="245"/>
      <c r="U839" s="13"/>
      <c r="V839" s="13"/>
      <c r="W839" s="13"/>
      <c r="X839" s="13"/>
      <c r="Y839" s="13"/>
      <c r="Z839" s="13"/>
      <c r="AA839" s="13"/>
      <c r="AB839" s="13"/>
      <c r="AC839" s="13"/>
      <c r="AD839" s="13"/>
      <c r="AE839" s="13"/>
      <c r="AT839" s="246" t="s">
        <v>181</v>
      </c>
      <c r="AU839" s="246" t="s">
        <v>87</v>
      </c>
      <c r="AV839" s="13" t="s">
        <v>85</v>
      </c>
      <c r="AW839" s="13" t="s">
        <v>38</v>
      </c>
      <c r="AX839" s="13" t="s">
        <v>77</v>
      </c>
      <c r="AY839" s="246" t="s">
        <v>167</v>
      </c>
    </row>
    <row r="840" s="14" customFormat="1">
      <c r="A840" s="14"/>
      <c r="B840" s="247"/>
      <c r="C840" s="248"/>
      <c r="D840" s="232" t="s">
        <v>181</v>
      </c>
      <c r="E840" s="249" t="s">
        <v>40</v>
      </c>
      <c r="F840" s="250" t="s">
        <v>284</v>
      </c>
      <c r="G840" s="248"/>
      <c r="H840" s="251">
        <v>2.2599999999999998</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181</v>
      </c>
      <c r="AU840" s="257" t="s">
        <v>87</v>
      </c>
      <c r="AV840" s="14" t="s">
        <v>87</v>
      </c>
      <c r="AW840" s="14" t="s">
        <v>38</v>
      </c>
      <c r="AX840" s="14" t="s">
        <v>77</v>
      </c>
      <c r="AY840" s="257" t="s">
        <v>167</v>
      </c>
    </row>
    <row r="841" s="13" customFormat="1">
      <c r="A841" s="13"/>
      <c r="B841" s="237"/>
      <c r="C841" s="238"/>
      <c r="D841" s="232" t="s">
        <v>181</v>
      </c>
      <c r="E841" s="239" t="s">
        <v>40</v>
      </c>
      <c r="F841" s="240" t="s">
        <v>210</v>
      </c>
      <c r="G841" s="238"/>
      <c r="H841" s="239" t="s">
        <v>40</v>
      </c>
      <c r="I841" s="241"/>
      <c r="J841" s="238"/>
      <c r="K841" s="238"/>
      <c r="L841" s="242"/>
      <c r="M841" s="243"/>
      <c r="N841" s="244"/>
      <c r="O841" s="244"/>
      <c r="P841" s="244"/>
      <c r="Q841" s="244"/>
      <c r="R841" s="244"/>
      <c r="S841" s="244"/>
      <c r="T841" s="245"/>
      <c r="U841" s="13"/>
      <c r="V841" s="13"/>
      <c r="W841" s="13"/>
      <c r="X841" s="13"/>
      <c r="Y841" s="13"/>
      <c r="Z841" s="13"/>
      <c r="AA841" s="13"/>
      <c r="AB841" s="13"/>
      <c r="AC841" s="13"/>
      <c r="AD841" s="13"/>
      <c r="AE841" s="13"/>
      <c r="AT841" s="246" t="s">
        <v>181</v>
      </c>
      <c r="AU841" s="246" t="s">
        <v>87</v>
      </c>
      <c r="AV841" s="13" t="s">
        <v>85</v>
      </c>
      <c r="AW841" s="13" t="s">
        <v>38</v>
      </c>
      <c r="AX841" s="13" t="s">
        <v>77</v>
      </c>
      <c r="AY841" s="246" t="s">
        <v>167</v>
      </c>
    </row>
    <row r="842" s="14" customFormat="1">
      <c r="A842" s="14"/>
      <c r="B842" s="247"/>
      <c r="C842" s="248"/>
      <c r="D842" s="232" t="s">
        <v>181</v>
      </c>
      <c r="E842" s="249" t="s">
        <v>40</v>
      </c>
      <c r="F842" s="250" t="s">
        <v>287</v>
      </c>
      <c r="G842" s="248"/>
      <c r="H842" s="251">
        <v>8.5800000000000001</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181</v>
      </c>
      <c r="AU842" s="257" t="s">
        <v>87</v>
      </c>
      <c r="AV842" s="14" t="s">
        <v>87</v>
      </c>
      <c r="AW842" s="14" t="s">
        <v>38</v>
      </c>
      <c r="AX842" s="14" t="s">
        <v>77</v>
      </c>
      <c r="AY842" s="257" t="s">
        <v>167</v>
      </c>
    </row>
    <row r="843" s="15" customFormat="1">
      <c r="A843" s="15"/>
      <c r="B843" s="258"/>
      <c r="C843" s="259"/>
      <c r="D843" s="232" t="s">
        <v>181</v>
      </c>
      <c r="E843" s="260" t="s">
        <v>40</v>
      </c>
      <c r="F843" s="261" t="s">
        <v>184</v>
      </c>
      <c r="G843" s="259"/>
      <c r="H843" s="262">
        <v>13.800000000000001</v>
      </c>
      <c r="I843" s="263"/>
      <c r="J843" s="259"/>
      <c r="K843" s="259"/>
      <c r="L843" s="264"/>
      <c r="M843" s="265"/>
      <c r="N843" s="266"/>
      <c r="O843" s="266"/>
      <c r="P843" s="266"/>
      <c r="Q843" s="266"/>
      <c r="R843" s="266"/>
      <c r="S843" s="266"/>
      <c r="T843" s="267"/>
      <c r="U843" s="15"/>
      <c r="V843" s="15"/>
      <c r="W843" s="15"/>
      <c r="X843" s="15"/>
      <c r="Y843" s="15"/>
      <c r="Z843" s="15"/>
      <c r="AA843" s="15"/>
      <c r="AB843" s="15"/>
      <c r="AC843" s="15"/>
      <c r="AD843" s="15"/>
      <c r="AE843" s="15"/>
      <c r="AT843" s="268" t="s">
        <v>181</v>
      </c>
      <c r="AU843" s="268" t="s">
        <v>87</v>
      </c>
      <c r="AV843" s="15" t="s">
        <v>175</v>
      </c>
      <c r="AW843" s="15" t="s">
        <v>38</v>
      </c>
      <c r="AX843" s="15" t="s">
        <v>85</v>
      </c>
      <c r="AY843" s="268" t="s">
        <v>167</v>
      </c>
    </row>
    <row r="844" s="2" customFormat="1" ht="24" customHeight="1">
      <c r="A844" s="39"/>
      <c r="B844" s="40"/>
      <c r="C844" s="219" t="s">
        <v>1062</v>
      </c>
      <c r="D844" s="219" t="s">
        <v>170</v>
      </c>
      <c r="E844" s="220" t="s">
        <v>1063</v>
      </c>
      <c r="F844" s="221" t="s">
        <v>1064</v>
      </c>
      <c r="G844" s="222" t="s">
        <v>173</v>
      </c>
      <c r="H844" s="223">
        <v>13.800000000000001</v>
      </c>
      <c r="I844" s="224"/>
      <c r="J844" s="225">
        <f>ROUND(I844*H844,2)</f>
        <v>0</v>
      </c>
      <c r="K844" s="221" t="s">
        <v>174</v>
      </c>
      <c r="L844" s="45"/>
      <c r="M844" s="226" t="s">
        <v>40</v>
      </c>
      <c r="N844" s="227" t="s">
        <v>48</v>
      </c>
      <c r="O844" s="85"/>
      <c r="P844" s="228">
        <f>O844*H844</f>
        <v>0</v>
      </c>
      <c r="Q844" s="228">
        <v>0.00511</v>
      </c>
      <c r="R844" s="228">
        <f>Q844*H844</f>
        <v>0.070517999999999997</v>
      </c>
      <c r="S844" s="228">
        <v>0</v>
      </c>
      <c r="T844" s="229">
        <f>S844*H844</f>
        <v>0</v>
      </c>
      <c r="U844" s="39"/>
      <c r="V844" s="39"/>
      <c r="W844" s="39"/>
      <c r="X844" s="39"/>
      <c r="Y844" s="39"/>
      <c r="Z844" s="39"/>
      <c r="AA844" s="39"/>
      <c r="AB844" s="39"/>
      <c r="AC844" s="39"/>
      <c r="AD844" s="39"/>
      <c r="AE844" s="39"/>
      <c r="AR844" s="230" t="s">
        <v>301</v>
      </c>
      <c r="AT844" s="230" t="s">
        <v>170</v>
      </c>
      <c r="AU844" s="230" t="s">
        <v>87</v>
      </c>
      <c r="AY844" s="18" t="s">
        <v>167</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301</v>
      </c>
      <c r="BM844" s="230" t="s">
        <v>1065</v>
      </c>
    </row>
    <row r="845" s="2" customFormat="1">
      <c r="A845" s="39"/>
      <c r="B845" s="40"/>
      <c r="C845" s="41"/>
      <c r="D845" s="232" t="s">
        <v>177</v>
      </c>
      <c r="E845" s="41"/>
      <c r="F845" s="233" t="s">
        <v>1066</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177</v>
      </c>
      <c r="AU845" s="18" t="s">
        <v>87</v>
      </c>
    </row>
    <row r="846" s="2" customFormat="1">
      <c r="A846" s="39"/>
      <c r="B846" s="40"/>
      <c r="C846" s="41"/>
      <c r="D846" s="232" t="s">
        <v>179</v>
      </c>
      <c r="E846" s="41"/>
      <c r="F846" s="236" t="s">
        <v>1067</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179</v>
      </c>
      <c r="AU846" s="18" t="s">
        <v>87</v>
      </c>
    </row>
    <row r="847" s="13" customFormat="1">
      <c r="A847" s="13"/>
      <c r="B847" s="237"/>
      <c r="C847" s="238"/>
      <c r="D847" s="232" t="s">
        <v>181</v>
      </c>
      <c r="E847" s="239" t="s">
        <v>40</v>
      </c>
      <c r="F847" s="240" t="s">
        <v>203</v>
      </c>
      <c r="G847" s="238"/>
      <c r="H847" s="239" t="s">
        <v>40</v>
      </c>
      <c r="I847" s="241"/>
      <c r="J847" s="238"/>
      <c r="K847" s="238"/>
      <c r="L847" s="242"/>
      <c r="M847" s="243"/>
      <c r="N847" s="244"/>
      <c r="O847" s="244"/>
      <c r="P847" s="244"/>
      <c r="Q847" s="244"/>
      <c r="R847" s="244"/>
      <c r="S847" s="244"/>
      <c r="T847" s="245"/>
      <c r="U847" s="13"/>
      <c r="V847" s="13"/>
      <c r="W847" s="13"/>
      <c r="X847" s="13"/>
      <c r="Y847" s="13"/>
      <c r="Z847" s="13"/>
      <c r="AA847" s="13"/>
      <c r="AB847" s="13"/>
      <c r="AC847" s="13"/>
      <c r="AD847" s="13"/>
      <c r="AE847" s="13"/>
      <c r="AT847" s="246" t="s">
        <v>181</v>
      </c>
      <c r="AU847" s="246" t="s">
        <v>87</v>
      </c>
      <c r="AV847" s="13" t="s">
        <v>85</v>
      </c>
      <c r="AW847" s="13" t="s">
        <v>38</v>
      </c>
      <c r="AX847" s="13" t="s">
        <v>77</v>
      </c>
      <c r="AY847" s="246" t="s">
        <v>167</v>
      </c>
    </row>
    <row r="848" s="14" customFormat="1">
      <c r="A848" s="14"/>
      <c r="B848" s="247"/>
      <c r="C848" s="248"/>
      <c r="D848" s="232" t="s">
        <v>181</v>
      </c>
      <c r="E848" s="249" t="s">
        <v>40</v>
      </c>
      <c r="F848" s="250" t="s">
        <v>283</v>
      </c>
      <c r="G848" s="248"/>
      <c r="H848" s="251">
        <v>2.96</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181</v>
      </c>
      <c r="AU848" s="257" t="s">
        <v>87</v>
      </c>
      <c r="AV848" s="14" t="s">
        <v>87</v>
      </c>
      <c r="AW848" s="14" t="s">
        <v>38</v>
      </c>
      <c r="AX848" s="14" t="s">
        <v>77</v>
      </c>
      <c r="AY848" s="257" t="s">
        <v>167</v>
      </c>
    </row>
    <row r="849" s="13" customFormat="1">
      <c r="A849" s="13"/>
      <c r="B849" s="237"/>
      <c r="C849" s="238"/>
      <c r="D849" s="232" t="s">
        <v>181</v>
      </c>
      <c r="E849" s="239" t="s">
        <v>40</v>
      </c>
      <c r="F849" s="240" t="s">
        <v>206</v>
      </c>
      <c r="G849" s="238"/>
      <c r="H849" s="239" t="s">
        <v>40</v>
      </c>
      <c r="I849" s="241"/>
      <c r="J849" s="238"/>
      <c r="K849" s="238"/>
      <c r="L849" s="242"/>
      <c r="M849" s="243"/>
      <c r="N849" s="244"/>
      <c r="O849" s="244"/>
      <c r="P849" s="244"/>
      <c r="Q849" s="244"/>
      <c r="R849" s="244"/>
      <c r="S849" s="244"/>
      <c r="T849" s="245"/>
      <c r="U849" s="13"/>
      <c r="V849" s="13"/>
      <c r="W849" s="13"/>
      <c r="X849" s="13"/>
      <c r="Y849" s="13"/>
      <c r="Z849" s="13"/>
      <c r="AA849" s="13"/>
      <c r="AB849" s="13"/>
      <c r="AC849" s="13"/>
      <c r="AD849" s="13"/>
      <c r="AE849" s="13"/>
      <c r="AT849" s="246" t="s">
        <v>181</v>
      </c>
      <c r="AU849" s="246" t="s">
        <v>87</v>
      </c>
      <c r="AV849" s="13" t="s">
        <v>85</v>
      </c>
      <c r="AW849" s="13" t="s">
        <v>38</v>
      </c>
      <c r="AX849" s="13" t="s">
        <v>77</v>
      </c>
      <c r="AY849" s="246" t="s">
        <v>167</v>
      </c>
    </row>
    <row r="850" s="14" customFormat="1">
      <c r="A850" s="14"/>
      <c r="B850" s="247"/>
      <c r="C850" s="248"/>
      <c r="D850" s="232" t="s">
        <v>181</v>
      </c>
      <c r="E850" s="249" t="s">
        <v>40</v>
      </c>
      <c r="F850" s="250" t="s">
        <v>284</v>
      </c>
      <c r="G850" s="248"/>
      <c r="H850" s="251">
        <v>2.2599999999999998</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181</v>
      </c>
      <c r="AU850" s="257" t="s">
        <v>87</v>
      </c>
      <c r="AV850" s="14" t="s">
        <v>87</v>
      </c>
      <c r="AW850" s="14" t="s">
        <v>38</v>
      </c>
      <c r="AX850" s="14" t="s">
        <v>77</v>
      </c>
      <c r="AY850" s="257" t="s">
        <v>167</v>
      </c>
    </row>
    <row r="851" s="13" customFormat="1">
      <c r="A851" s="13"/>
      <c r="B851" s="237"/>
      <c r="C851" s="238"/>
      <c r="D851" s="232" t="s">
        <v>181</v>
      </c>
      <c r="E851" s="239" t="s">
        <v>40</v>
      </c>
      <c r="F851" s="240" t="s">
        <v>210</v>
      </c>
      <c r="G851" s="238"/>
      <c r="H851" s="239" t="s">
        <v>40</v>
      </c>
      <c r="I851" s="241"/>
      <c r="J851" s="238"/>
      <c r="K851" s="238"/>
      <c r="L851" s="242"/>
      <c r="M851" s="243"/>
      <c r="N851" s="244"/>
      <c r="O851" s="244"/>
      <c r="P851" s="244"/>
      <c r="Q851" s="244"/>
      <c r="R851" s="244"/>
      <c r="S851" s="244"/>
      <c r="T851" s="245"/>
      <c r="U851" s="13"/>
      <c r="V851" s="13"/>
      <c r="W851" s="13"/>
      <c r="X851" s="13"/>
      <c r="Y851" s="13"/>
      <c r="Z851" s="13"/>
      <c r="AA851" s="13"/>
      <c r="AB851" s="13"/>
      <c r="AC851" s="13"/>
      <c r="AD851" s="13"/>
      <c r="AE851" s="13"/>
      <c r="AT851" s="246" t="s">
        <v>181</v>
      </c>
      <c r="AU851" s="246" t="s">
        <v>87</v>
      </c>
      <c r="AV851" s="13" t="s">
        <v>85</v>
      </c>
      <c r="AW851" s="13" t="s">
        <v>38</v>
      </c>
      <c r="AX851" s="13" t="s">
        <v>77</v>
      </c>
      <c r="AY851" s="246" t="s">
        <v>167</v>
      </c>
    </row>
    <row r="852" s="14" customFormat="1">
      <c r="A852" s="14"/>
      <c r="B852" s="247"/>
      <c r="C852" s="248"/>
      <c r="D852" s="232" t="s">
        <v>181</v>
      </c>
      <c r="E852" s="249" t="s">
        <v>40</v>
      </c>
      <c r="F852" s="250" t="s">
        <v>287</v>
      </c>
      <c r="G852" s="248"/>
      <c r="H852" s="251">
        <v>8.5800000000000001</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181</v>
      </c>
      <c r="AU852" s="257" t="s">
        <v>87</v>
      </c>
      <c r="AV852" s="14" t="s">
        <v>87</v>
      </c>
      <c r="AW852" s="14" t="s">
        <v>38</v>
      </c>
      <c r="AX852" s="14" t="s">
        <v>77</v>
      </c>
      <c r="AY852" s="257" t="s">
        <v>167</v>
      </c>
    </row>
    <row r="853" s="15" customFormat="1">
      <c r="A853" s="15"/>
      <c r="B853" s="258"/>
      <c r="C853" s="259"/>
      <c r="D853" s="232" t="s">
        <v>181</v>
      </c>
      <c r="E853" s="260" t="s">
        <v>40</v>
      </c>
      <c r="F853" s="261" t="s">
        <v>184</v>
      </c>
      <c r="G853" s="259"/>
      <c r="H853" s="262">
        <v>13.800000000000001</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181</v>
      </c>
      <c r="AU853" s="268" t="s">
        <v>87</v>
      </c>
      <c r="AV853" s="15" t="s">
        <v>175</v>
      </c>
      <c r="AW853" s="15" t="s">
        <v>38</v>
      </c>
      <c r="AX853" s="15" t="s">
        <v>85</v>
      </c>
      <c r="AY853" s="268" t="s">
        <v>167</v>
      </c>
    </row>
    <row r="854" s="2" customFormat="1" ht="24" customHeight="1">
      <c r="A854" s="39"/>
      <c r="B854" s="40"/>
      <c r="C854" s="219" t="s">
        <v>1068</v>
      </c>
      <c r="D854" s="219" t="s">
        <v>170</v>
      </c>
      <c r="E854" s="220" t="s">
        <v>1069</v>
      </c>
      <c r="F854" s="221" t="s">
        <v>1070</v>
      </c>
      <c r="G854" s="222" t="s">
        <v>173</v>
      </c>
      <c r="H854" s="223">
        <v>13.800000000000001</v>
      </c>
      <c r="I854" s="224"/>
      <c r="J854" s="225">
        <f>ROUND(I854*H854,2)</f>
        <v>0</v>
      </c>
      <c r="K854" s="221" t="s">
        <v>926</v>
      </c>
      <c r="L854" s="45"/>
      <c r="M854" s="226" t="s">
        <v>40</v>
      </c>
      <c r="N854" s="227" t="s">
        <v>48</v>
      </c>
      <c r="O854" s="85"/>
      <c r="P854" s="228">
        <f>O854*H854</f>
        <v>0</v>
      </c>
      <c r="Q854" s="228">
        <v>0.00792</v>
      </c>
      <c r="R854" s="228">
        <f>Q854*H854</f>
        <v>0.109296</v>
      </c>
      <c r="S854" s="228">
        <v>0</v>
      </c>
      <c r="T854" s="229">
        <f>S854*H854</f>
        <v>0</v>
      </c>
      <c r="U854" s="39"/>
      <c r="V854" s="39"/>
      <c r="W854" s="39"/>
      <c r="X854" s="39"/>
      <c r="Y854" s="39"/>
      <c r="Z854" s="39"/>
      <c r="AA854" s="39"/>
      <c r="AB854" s="39"/>
      <c r="AC854" s="39"/>
      <c r="AD854" s="39"/>
      <c r="AE854" s="39"/>
      <c r="AR854" s="230" t="s">
        <v>301</v>
      </c>
      <c r="AT854" s="230" t="s">
        <v>170</v>
      </c>
      <c r="AU854" s="230" t="s">
        <v>87</v>
      </c>
      <c r="AY854" s="18" t="s">
        <v>167</v>
      </c>
      <c r="BE854" s="231">
        <f>IF(N854="základní",J854,0)</f>
        <v>0</v>
      </c>
      <c r="BF854" s="231">
        <f>IF(N854="snížená",J854,0)</f>
        <v>0</v>
      </c>
      <c r="BG854" s="231">
        <f>IF(N854="zákl. přenesená",J854,0)</f>
        <v>0</v>
      </c>
      <c r="BH854" s="231">
        <f>IF(N854="sníž. přenesená",J854,0)</f>
        <v>0</v>
      </c>
      <c r="BI854" s="231">
        <f>IF(N854="nulová",J854,0)</f>
        <v>0</v>
      </c>
      <c r="BJ854" s="18" t="s">
        <v>85</v>
      </c>
      <c r="BK854" s="231">
        <f>ROUND(I854*H854,2)</f>
        <v>0</v>
      </c>
      <c r="BL854" s="18" t="s">
        <v>301</v>
      </c>
      <c r="BM854" s="230" t="s">
        <v>1071</v>
      </c>
    </row>
    <row r="855" s="2" customFormat="1">
      <c r="A855" s="39"/>
      <c r="B855" s="40"/>
      <c r="C855" s="41"/>
      <c r="D855" s="232" t="s">
        <v>177</v>
      </c>
      <c r="E855" s="41"/>
      <c r="F855" s="233" t="s">
        <v>1072</v>
      </c>
      <c r="G855" s="41"/>
      <c r="H855" s="41"/>
      <c r="I855" s="137"/>
      <c r="J855" s="41"/>
      <c r="K855" s="41"/>
      <c r="L855" s="45"/>
      <c r="M855" s="234"/>
      <c r="N855" s="235"/>
      <c r="O855" s="85"/>
      <c r="P855" s="85"/>
      <c r="Q855" s="85"/>
      <c r="R855" s="85"/>
      <c r="S855" s="85"/>
      <c r="T855" s="86"/>
      <c r="U855" s="39"/>
      <c r="V855" s="39"/>
      <c r="W855" s="39"/>
      <c r="X855" s="39"/>
      <c r="Y855" s="39"/>
      <c r="Z855" s="39"/>
      <c r="AA855" s="39"/>
      <c r="AB855" s="39"/>
      <c r="AC855" s="39"/>
      <c r="AD855" s="39"/>
      <c r="AE855" s="39"/>
      <c r="AT855" s="18" t="s">
        <v>177</v>
      </c>
      <c r="AU855" s="18" t="s">
        <v>87</v>
      </c>
    </row>
    <row r="856" s="2" customFormat="1">
      <c r="A856" s="39"/>
      <c r="B856" s="40"/>
      <c r="C856" s="41"/>
      <c r="D856" s="232" t="s">
        <v>179</v>
      </c>
      <c r="E856" s="41"/>
      <c r="F856" s="236" t="s">
        <v>1073</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179</v>
      </c>
      <c r="AU856" s="18" t="s">
        <v>87</v>
      </c>
    </row>
    <row r="857" s="13" customFormat="1">
      <c r="A857" s="13"/>
      <c r="B857" s="237"/>
      <c r="C857" s="238"/>
      <c r="D857" s="232" t="s">
        <v>181</v>
      </c>
      <c r="E857" s="239" t="s">
        <v>40</v>
      </c>
      <c r="F857" s="240" t="s">
        <v>203</v>
      </c>
      <c r="G857" s="238"/>
      <c r="H857" s="239" t="s">
        <v>40</v>
      </c>
      <c r="I857" s="241"/>
      <c r="J857" s="238"/>
      <c r="K857" s="238"/>
      <c r="L857" s="242"/>
      <c r="M857" s="243"/>
      <c r="N857" s="244"/>
      <c r="O857" s="244"/>
      <c r="P857" s="244"/>
      <c r="Q857" s="244"/>
      <c r="R857" s="244"/>
      <c r="S857" s="244"/>
      <c r="T857" s="245"/>
      <c r="U857" s="13"/>
      <c r="V857" s="13"/>
      <c r="W857" s="13"/>
      <c r="X857" s="13"/>
      <c r="Y857" s="13"/>
      <c r="Z857" s="13"/>
      <c r="AA857" s="13"/>
      <c r="AB857" s="13"/>
      <c r="AC857" s="13"/>
      <c r="AD857" s="13"/>
      <c r="AE857" s="13"/>
      <c r="AT857" s="246" t="s">
        <v>181</v>
      </c>
      <c r="AU857" s="246" t="s">
        <v>87</v>
      </c>
      <c r="AV857" s="13" t="s">
        <v>85</v>
      </c>
      <c r="AW857" s="13" t="s">
        <v>38</v>
      </c>
      <c r="AX857" s="13" t="s">
        <v>77</v>
      </c>
      <c r="AY857" s="246" t="s">
        <v>167</v>
      </c>
    </row>
    <row r="858" s="14" customFormat="1">
      <c r="A858" s="14"/>
      <c r="B858" s="247"/>
      <c r="C858" s="248"/>
      <c r="D858" s="232" t="s">
        <v>181</v>
      </c>
      <c r="E858" s="249" t="s">
        <v>40</v>
      </c>
      <c r="F858" s="250" t="s">
        <v>283</v>
      </c>
      <c r="G858" s="248"/>
      <c r="H858" s="251">
        <v>2.96</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181</v>
      </c>
      <c r="AU858" s="257" t="s">
        <v>87</v>
      </c>
      <c r="AV858" s="14" t="s">
        <v>87</v>
      </c>
      <c r="AW858" s="14" t="s">
        <v>38</v>
      </c>
      <c r="AX858" s="14" t="s">
        <v>77</v>
      </c>
      <c r="AY858" s="257" t="s">
        <v>167</v>
      </c>
    </row>
    <row r="859" s="13" customFormat="1">
      <c r="A859" s="13"/>
      <c r="B859" s="237"/>
      <c r="C859" s="238"/>
      <c r="D859" s="232" t="s">
        <v>181</v>
      </c>
      <c r="E859" s="239" t="s">
        <v>40</v>
      </c>
      <c r="F859" s="240" t="s">
        <v>206</v>
      </c>
      <c r="G859" s="238"/>
      <c r="H859" s="239" t="s">
        <v>40</v>
      </c>
      <c r="I859" s="241"/>
      <c r="J859" s="238"/>
      <c r="K859" s="238"/>
      <c r="L859" s="242"/>
      <c r="M859" s="243"/>
      <c r="N859" s="244"/>
      <c r="O859" s="244"/>
      <c r="P859" s="244"/>
      <c r="Q859" s="244"/>
      <c r="R859" s="244"/>
      <c r="S859" s="244"/>
      <c r="T859" s="245"/>
      <c r="U859" s="13"/>
      <c r="V859" s="13"/>
      <c r="W859" s="13"/>
      <c r="X859" s="13"/>
      <c r="Y859" s="13"/>
      <c r="Z859" s="13"/>
      <c r="AA859" s="13"/>
      <c r="AB859" s="13"/>
      <c r="AC859" s="13"/>
      <c r="AD859" s="13"/>
      <c r="AE859" s="13"/>
      <c r="AT859" s="246" t="s">
        <v>181</v>
      </c>
      <c r="AU859" s="246" t="s">
        <v>87</v>
      </c>
      <c r="AV859" s="13" t="s">
        <v>85</v>
      </c>
      <c r="AW859" s="13" t="s">
        <v>38</v>
      </c>
      <c r="AX859" s="13" t="s">
        <v>77</v>
      </c>
      <c r="AY859" s="246" t="s">
        <v>167</v>
      </c>
    </row>
    <row r="860" s="14" customFormat="1">
      <c r="A860" s="14"/>
      <c r="B860" s="247"/>
      <c r="C860" s="248"/>
      <c r="D860" s="232" t="s">
        <v>181</v>
      </c>
      <c r="E860" s="249" t="s">
        <v>40</v>
      </c>
      <c r="F860" s="250" t="s">
        <v>284</v>
      </c>
      <c r="G860" s="248"/>
      <c r="H860" s="251">
        <v>2.2599999999999998</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181</v>
      </c>
      <c r="AU860" s="257" t="s">
        <v>87</v>
      </c>
      <c r="AV860" s="14" t="s">
        <v>87</v>
      </c>
      <c r="AW860" s="14" t="s">
        <v>38</v>
      </c>
      <c r="AX860" s="14" t="s">
        <v>77</v>
      </c>
      <c r="AY860" s="257" t="s">
        <v>167</v>
      </c>
    </row>
    <row r="861" s="13" customFormat="1">
      <c r="A861" s="13"/>
      <c r="B861" s="237"/>
      <c r="C861" s="238"/>
      <c r="D861" s="232" t="s">
        <v>181</v>
      </c>
      <c r="E861" s="239" t="s">
        <v>40</v>
      </c>
      <c r="F861" s="240" t="s">
        <v>210</v>
      </c>
      <c r="G861" s="238"/>
      <c r="H861" s="239" t="s">
        <v>40</v>
      </c>
      <c r="I861" s="241"/>
      <c r="J861" s="238"/>
      <c r="K861" s="238"/>
      <c r="L861" s="242"/>
      <c r="M861" s="243"/>
      <c r="N861" s="244"/>
      <c r="O861" s="244"/>
      <c r="P861" s="244"/>
      <c r="Q861" s="244"/>
      <c r="R861" s="244"/>
      <c r="S861" s="244"/>
      <c r="T861" s="245"/>
      <c r="U861" s="13"/>
      <c r="V861" s="13"/>
      <c r="W861" s="13"/>
      <c r="X861" s="13"/>
      <c r="Y861" s="13"/>
      <c r="Z861" s="13"/>
      <c r="AA861" s="13"/>
      <c r="AB861" s="13"/>
      <c r="AC861" s="13"/>
      <c r="AD861" s="13"/>
      <c r="AE861" s="13"/>
      <c r="AT861" s="246" t="s">
        <v>181</v>
      </c>
      <c r="AU861" s="246" t="s">
        <v>87</v>
      </c>
      <c r="AV861" s="13" t="s">
        <v>85</v>
      </c>
      <c r="AW861" s="13" t="s">
        <v>38</v>
      </c>
      <c r="AX861" s="13" t="s">
        <v>77</v>
      </c>
      <c r="AY861" s="246" t="s">
        <v>167</v>
      </c>
    </row>
    <row r="862" s="14" customFormat="1">
      <c r="A862" s="14"/>
      <c r="B862" s="247"/>
      <c r="C862" s="248"/>
      <c r="D862" s="232" t="s">
        <v>181</v>
      </c>
      <c r="E862" s="249" t="s">
        <v>40</v>
      </c>
      <c r="F862" s="250" t="s">
        <v>287</v>
      </c>
      <c r="G862" s="248"/>
      <c r="H862" s="251">
        <v>8.5800000000000001</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181</v>
      </c>
      <c r="AU862" s="257" t="s">
        <v>87</v>
      </c>
      <c r="AV862" s="14" t="s">
        <v>87</v>
      </c>
      <c r="AW862" s="14" t="s">
        <v>38</v>
      </c>
      <c r="AX862" s="14" t="s">
        <v>77</v>
      </c>
      <c r="AY862" s="257" t="s">
        <v>167</v>
      </c>
    </row>
    <row r="863" s="15" customFormat="1">
      <c r="A863" s="15"/>
      <c r="B863" s="258"/>
      <c r="C863" s="259"/>
      <c r="D863" s="232" t="s">
        <v>181</v>
      </c>
      <c r="E863" s="260" t="s">
        <v>40</v>
      </c>
      <c r="F863" s="261" t="s">
        <v>184</v>
      </c>
      <c r="G863" s="259"/>
      <c r="H863" s="262">
        <v>13.800000000000001</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181</v>
      </c>
      <c r="AU863" s="268" t="s">
        <v>87</v>
      </c>
      <c r="AV863" s="15" t="s">
        <v>175</v>
      </c>
      <c r="AW863" s="15" t="s">
        <v>38</v>
      </c>
      <c r="AX863" s="15" t="s">
        <v>85</v>
      </c>
      <c r="AY863" s="268" t="s">
        <v>167</v>
      </c>
    </row>
    <row r="864" s="2" customFormat="1" ht="24" customHeight="1">
      <c r="A864" s="39"/>
      <c r="B864" s="40"/>
      <c r="C864" s="219" t="s">
        <v>1074</v>
      </c>
      <c r="D864" s="219" t="s">
        <v>170</v>
      </c>
      <c r="E864" s="220" t="s">
        <v>1075</v>
      </c>
      <c r="F864" s="221" t="s">
        <v>1076</v>
      </c>
      <c r="G864" s="222" t="s">
        <v>398</v>
      </c>
      <c r="H864" s="223">
        <v>0.70099999999999996</v>
      </c>
      <c r="I864" s="224"/>
      <c r="J864" s="225">
        <f>ROUND(I864*H864,2)</f>
        <v>0</v>
      </c>
      <c r="K864" s="221" t="s">
        <v>174</v>
      </c>
      <c r="L864" s="45"/>
      <c r="M864" s="226" t="s">
        <v>40</v>
      </c>
      <c r="N864" s="227" t="s">
        <v>48</v>
      </c>
      <c r="O864" s="85"/>
      <c r="P864" s="228">
        <f>O864*H864</f>
        <v>0</v>
      </c>
      <c r="Q864" s="228">
        <v>0</v>
      </c>
      <c r="R864" s="228">
        <f>Q864*H864</f>
        <v>0</v>
      </c>
      <c r="S864" s="228">
        <v>0</v>
      </c>
      <c r="T864" s="229">
        <f>S864*H864</f>
        <v>0</v>
      </c>
      <c r="U864" s="39"/>
      <c r="V864" s="39"/>
      <c r="W864" s="39"/>
      <c r="X864" s="39"/>
      <c r="Y864" s="39"/>
      <c r="Z864" s="39"/>
      <c r="AA864" s="39"/>
      <c r="AB864" s="39"/>
      <c r="AC864" s="39"/>
      <c r="AD864" s="39"/>
      <c r="AE864" s="39"/>
      <c r="AR864" s="230" t="s">
        <v>301</v>
      </c>
      <c r="AT864" s="230" t="s">
        <v>170</v>
      </c>
      <c r="AU864" s="230" t="s">
        <v>87</v>
      </c>
      <c r="AY864" s="18" t="s">
        <v>167</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301</v>
      </c>
      <c r="BM864" s="230" t="s">
        <v>1077</v>
      </c>
    </row>
    <row r="865" s="2" customFormat="1">
      <c r="A865" s="39"/>
      <c r="B865" s="40"/>
      <c r="C865" s="41"/>
      <c r="D865" s="232" t="s">
        <v>177</v>
      </c>
      <c r="E865" s="41"/>
      <c r="F865" s="233" t="s">
        <v>1078</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177</v>
      </c>
      <c r="AU865" s="18" t="s">
        <v>87</v>
      </c>
    </row>
    <row r="866" s="2" customFormat="1">
      <c r="A866" s="39"/>
      <c r="B866" s="40"/>
      <c r="C866" s="41"/>
      <c r="D866" s="232" t="s">
        <v>179</v>
      </c>
      <c r="E866" s="41"/>
      <c r="F866" s="236" t="s">
        <v>452</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179</v>
      </c>
      <c r="AU866" s="18" t="s">
        <v>87</v>
      </c>
    </row>
    <row r="867" s="12" customFormat="1" ht="22.8" customHeight="1">
      <c r="A867" s="12"/>
      <c r="B867" s="203"/>
      <c r="C867" s="204"/>
      <c r="D867" s="205" t="s">
        <v>76</v>
      </c>
      <c r="E867" s="217" t="s">
        <v>1079</v>
      </c>
      <c r="F867" s="217" t="s">
        <v>1080</v>
      </c>
      <c r="G867" s="204"/>
      <c r="H867" s="204"/>
      <c r="I867" s="207"/>
      <c r="J867" s="218">
        <f>BK867</f>
        <v>0</v>
      </c>
      <c r="K867" s="204"/>
      <c r="L867" s="209"/>
      <c r="M867" s="210"/>
      <c r="N867" s="211"/>
      <c r="O867" s="211"/>
      <c r="P867" s="212">
        <f>SUM(P868:P874)</f>
        <v>0</v>
      </c>
      <c r="Q867" s="211"/>
      <c r="R867" s="212">
        <f>SUM(R868:R874)</f>
        <v>0</v>
      </c>
      <c r="S867" s="211"/>
      <c r="T867" s="213">
        <f>SUM(T868:T874)</f>
        <v>0.36494999999999994</v>
      </c>
      <c r="U867" s="12"/>
      <c r="V867" s="12"/>
      <c r="W867" s="12"/>
      <c r="X867" s="12"/>
      <c r="Y867" s="12"/>
      <c r="Z867" s="12"/>
      <c r="AA867" s="12"/>
      <c r="AB867" s="12"/>
      <c r="AC867" s="12"/>
      <c r="AD867" s="12"/>
      <c r="AE867" s="12"/>
      <c r="AR867" s="214" t="s">
        <v>87</v>
      </c>
      <c r="AT867" s="215" t="s">
        <v>76</v>
      </c>
      <c r="AU867" s="215" t="s">
        <v>85</v>
      </c>
      <c r="AY867" s="214" t="s">
        <v>167</v>
      </c>
      <c r="BK867" s="216">
        <f>SUM(BK868:BK874)</f>
        <v>0</v>
      </c>
    </row>
    <row r="868" s="2" customFormat="1" ht="24" customHeight="1">
      <c r="A868" s="39"/>
      <c r="B868" s="40"/>
      <c r="C868" s="219" t="s">
        <v>1081</v>
      </c>
      <c r="D868" s="219" t="s">
        <v>170</v>
      </c>
      <c r="E868" s="220" t="s">
        <v>1082</v>
      </c>
      <c r="F868" s="221" t="s">
        <v>1083</v>
      </c>
      <c r="G868" s="222" t="s">
        <v>173</v>
      </c>
      <c r="H868" s="223">
        <v>24.329999999999998</v>
      </c>
      <c r="I868" s="224"/>
      <c r="J868" s="225">
        <f>ROUND(I868*H868,2)</f>
        <v>0</v>
      </c>
      <c r="K868" s="221" t="s">
        <v>174</v>
      </c>
      <c r="L868" s="45"/>
      <c r="M868" s="226" t="s">
        <v>40</v>
      </c>
      <c r="N868" s="227" t="s">
        <v>48</v>
      </c>
      <c r="O868" s="85"/>
      <c r="P868" s="228">
        <f>O868*H868</f>
        <v>0</v>
      </c>
      <c r="Q868" s="228">
        <v>0</v>
      </c>
      <c r="R868" s="228">
        <f>Q868*H868</f>
        <v>0</v>
      </c>
      <c r="S868" s="228">
        <v>0.014999999999999999</v>
      </c>
      <c r="T868" s="229">
        <f>S868*H868</f>
        <v>0.36494999999999994</v>
      </c>
      <c r="U868" s="39"/>
      <c r="V868" s="39"/>
      <c r="W868" s="39"/>
      <c r="X868" s="39"/>
      <c r="Y868" s="39"/>
      <c r="Z868" s="39"/>
      <c r="AA868" s="39"/>
      <c r="AB868" s="39"/>
      <c r="AC868" s="39"/>
      <c r="AD868" s="39"/>
      <c r="AE868" s="39"/>
      <c r="AR868" s="230" t="s">
        <v>301</v>
      </c>
      <c r="AT868" s="230" t="s">
        <v>170</v>
      </c>
      <c r="AU868" s="230" t="s">
        <v>87</v>
      </c>
      <c r="AY868" s="18" t="s">
        <v>167</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301</v>
      </c>
      <c r="BM868" s="230" t="s">
        <v>1084</v>
      </c>
    </row>
    <row r="869" s="2" customFormat="1">
      <c r="A869" s="39"/>
      <c r="B869" s="40"/>
      <c r="C869" s="41"/>
      <c r="D869" s="232" t="s">
        <v>177</v>
      </c>
      <c r="E869" s="41"/>
      <c r="F869" s="233" t="s">
        <v>1085</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177</v>
      </c>
      <c r="AU869" s="18" t="s">
        <v>87</v>
      </c>
    </row>
    <row r="870" s="13" customFormat="1">
      <c r="A870" s="13"/>
      <c r="B870" s="237"/>
      <c r="C870" s="238"/>
      <c r="D870" s="232" t="s">
        <v>181</v>
      </c>
      <c r="E870" s="239" t="s">
        <v>40</v>
      </c>
      <c r="F870" s="240" t="s">
        <v>210</v>
      </c>
      <c r="G870" s="238"/>
      <c r="H870" s="239" t="s">
        <v>40</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181</v>
      </c>
      <c r="AU870" s="246" t="s">
        <v>87</v>
      </c>
      <c r="AV870" s="13" t="s">
        <v>85</v>
      </c>
      <c r="AW870" s="13" t="s">
        <v>38</v>
      </c>
      <c r="AX870" s="13" t="s">
        <v>77</v>
      </c>
      <c r="AY870" s="246" t="s">
        <v>167</v>
      </c>
    </row>
    <row r="871" s="14" customFormat="1">
      <c r="A871" s="14"/>
      <c r="B871" s="247"/>
      <c r="C871" s="248"/>
      <c r="D871" s="232" t="s">
        <v>181</v>
      </c>
      <c r="E871" s="249" t="s">
        <v>40</v>
      </c>
      <c r="F871" s="250" t="s">
        <v>287</v>
      </c>
      <c r="G871" s="248"/>
      <c r="H871" s="251">
        <v>8.5800000000000001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181</v>
      </c>
      <c r="AU871" s="257" t="s">
        <v>87</v>
      </c>
      <c r="AV871" s="14" t="s">
        <v>87</v>
      </c>
      <c r="AW871" s="14" t="s">
        <v>38</v>
      </c>
      <c r="AX871" s="14" t="s">
        <v>77</v>
      </c>
      <c r="AY871" s="257" t="s">
        <v>167</v>
      </c>
    </row>
    <row r="872" s="13" customFormat="1">
      <c r="A872" s="13"/>
      <c r="B872" s="237"/>
      <c r="C872" s="238"/>
      <c r="D872" s="232" t="s">
        <v>181</v>
      </c>
      <c r="E872" s="239" t="s">
        <v>40</v>
      </c>
      <c r="F872" s="240" t="s">
        <v>208</v>
      </c>
      <c r="G872" s="238"/>
      <c r="H872" s="239" t="s">
        <v>40</v>
      </c>
      <c r="I872" s="241"/>
      <c r="J872" s="238"/>
      <c r="K872" s="238"/>
      <c r="L872" s="242"/>
      <c r="M872" s="243"/>
      <c r="N872" s="244"/>
      <c r="O872" s="244"/>
      <c r="P872" s="244"/>
      <c r="Q872" s="244"/>
      <c r="R872" s="244"/>
      <c r="S872" s="244"/>
      <c r="T872" s="245"/>
      <c r="U872" s="13"/>
      <c r="V872" s="13"/>
      <c r="W872" s="13"/>
      <c r="X872" s="13"/>
      <c r="Y872" s="13"/>
      <c r="Z872" s="13"/>
      <c r="AA872" s="13"/>
      <c r="AB872" s="13"/>
      <c r="AC872" s="13"/>
      <c r="AD872" s="13"/>
      <c r="AE872" s="13"/>
      <c r="AT872" s="246" t="s">
        <v>181</v>
      </c>
      <c r="AU872" s="246" t="s">
        <v>87</v>
      </c>
      <c r="AV872" s="13" t="s">
        <v>85</v>
      </c>
      <c r="AW872" s="13" t="s">
        <v>38</v>
      </c>
      <c r="AX872" s="13" t="s">
        <v>77</v>
      </c>
      <c r="AY872" s="246" t="s">
        <v>167</v>
      </c>
    </row>
    <row r="873" s="14" customFormat="1">
      <c r="A873" s="14"/>
      <c r="B873" s="247"/>
      <c r="C873" s="248"/>
      <c r="D873" s="232" t="s">
        <v>181</v>
      </c>
      <c r="E873" s="249" t="s">
        <v>40</v>
      </c>
      <c r="F873" s="250" t="s">
        <v>285</v>
      </c>
      <c r="G873" s="248"/>
      <c r="H873" s="251">
        <v>15.75</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181</v>
      </c>
      <c r="AU873" s="257" t="s">
        <v>87</v>
      </c>
      <c r="AV873" s="14" t="s">
        <v>87</v>
      </c>
      <c r="AW873" s="14" t="s">
        <v>38</v>
      </c>
      <c r="AX873" s="14" t="s">
        <v>77</v>
      </c>
      <c r="AY873" s="257" t="s">
        <v>167</v>
      </c>
    </row>
    <row r="874" s="15" customFormat="1">
      <c r="A874" s="15"/>
      <c r="B874" s="258"/>
      <c r="C874" s="259"/>
      <c r="D874" s="232" t="s">
        <v>181</v>
      </c>
      <c r="E874" s="260" t="s">
        <v>40</v>
      </c>
      <c r="F874" s="261" t="s">
        <v>184</v>
      </c>
      <c r="G874" s="259"/>
      <c r="H874" s="262">
        <v>24.329999999999998</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181</v>
      </c>
      <c r="AU874" s="268" t="s">
        <v>87</v>
      </c>
      <c r="AV874" s="15" t="s">
        <v>175</v>
      </c>
      <c r="AW874" s="15" t="s">
        <v>38</v>
      </c>
      <c r="AX874" s="15" t="s">
        <v>85</v>
      </c>
      <c r="AY874" s="268" t="s">
        <v>167</v>
      </c>
    </row>
    <row r="875" s="12" customFormat="1" ht="22.8" customHeight="1">
      <c r="A875" s="12"/>
      <c r="B875" s="203"/>
      <c r="C875" s="204"/>
      <c r="D875" s="205" t="s">
        <v>76</v>
      </c>
      <c r="E875" s="217" t="s">
        <v>1086</v>
      </c>
      <c r="F875" s="217" t="s">
        <v>1087</v>
      </c>
      <c r="G875" s="204"/>
      <c r="H875" s="204"/>
      <c r="I875" s="207"/>
      <c r="J875" s="218">
        <f>BK875</f>
        <v>0</v>
      </c>
      <c r="K875" s="204"/>
      <c r="L875" s="209"/>
      <c r="M875" s="210"/>
      <c r="N875" s="211"/>
      <c r="O875" s="211"/>
      <c r="P875" s="212">
        <f>SUM(P876:P946)</f>
        <v>0</v>
      </c>
      <c r="Q875" s="211"/>
      <c r="R875" s="212">
        <f>SUM(R876:R946)</f>
        <v>0.086419839999999998</v>
      </c>
      <c r="S875" s="211"/>
      <c r="T875" s="213">
        <f>SUM(T876:T946)</f>
        <v>0.088739999999999999</v>
      </c>
      <c r="U875" s="12"/>
      <c r="V875" s="12"/>
      <c r="W875" s="12"/>
      <c r="X875" s="12"/>
      <c r="Y875" s="12"/>
      <c r="Z875" s="12"/>
      <c r="AA875" s="12"/>
      <c r="AB875" s="12"/>
      <c r="AC875" s="12"/>
      <c r="AD875" s="12"/>
      <c r="AE875" s="12"/>
      <c r="AR875" s="214" t="s">
        <v>87</v>
      </c>
      <c r="AT875" s="215" t="s">
        <v>76</v>
      </c>
      <c r="AU875" s="215" t="s">
        <v>85</v>
      </c>
      <c r="AY875" s="214" t="s">
        <v>167</v>
      </c>
      <c r="BK875" s="216">
        <f>SUM(BK876:BK946)</f>
        <v>0</v>
      </c>
    </row>
    <row r="876" s="2" customFormat="1" ht="16.5" customHeight="1">
      <c r="A876" s="39"/>
      <c r="B876" s="40"/>
      <c r="C876" s="219" t="s">
        <v>1088</v>
      </c>
      <c r="D876" s="219" t="s">
        <v>170</v>
      </c>
      <c r="E876" s="220" t="s">
        <v>1089</v>
      </c>
      <c r="F876" s="221" t="s">
        <v>1090</v>
      </c>
      <c r="G876" s="222" t="s">
        <v>173</v>
      </c>
      <c r="H876" s="223">
        <v>24.329999999999998</v>
      </c>
      <c r="I876" s="224"/>
      <c r="J876" s="225">
        <f>ROUND(I876*H876,2)</f>
        <v>0</v>
      </c>
      <c r="K876" s="221" t="s">
        <v>174</v>
      </c>
      <c r="L876" s="45"/>
      <c r="M876" s="226" t="s">
        <v>40</v>
      </c>
      <c r="N876" s="227" t="s">
        <v>48</v>
      </c>
      <c r="O876" s="85"/>
      <c r="P876" s="228">
        <f>O876*H876</f>
        <v>0</v>
      </c>
      <c r="Q876" s="228">
        <v>0</v>
      </c>
      <c r="R876" s="228">
        <f>Q876*H876</f>
        <v>0</v>
      </c>
      <c r="S876" s="228">
        <v>0</v>
      </c>
      <c r="T876" s="229">
        <f>S876*H876</f>
        <v>0</v>
      </c>
      <c r="U876" s="39"/>
      <c r="V876" s="39"/>
      <c r="W876" s="39"/>
      <c r="X876" s="39"/>
      <c r="Y876" s="39"/>
      <c r="Z876" s="39"/>
      <c r="AA876" s="39"/>
      <c r="AB876" s="39"/>
      <c r="AC876" s="39"/>
      <c r="AD876" s="39"/>
      <c r="AE876" s="39"/>
      <c r="AR876" s="230" t="s">
        <v>301</v>
      </c>
      <c r="AT876" s="230" t="s">
        <v>170</v>
      </c>
      <c r="AU876" s="230" t="s">
        <v>87</v>
      </c>
      <c r="AY876" s="18" t="s">
        <v>167</v>
      </c>
      <c r="BE876" s="231">
        <f>IF(N876="základní",J876,0)</f>
        <v>0</v>
      </c>
      <c r="BF876" s="231">
        <f>IF(N876="snížená",J876,0)</f>
        <v>0</v>
      </c>
      <c r="BG876" s="231">
        <f>IF(N876="zákl. přenesená",J876,0)</f>
        <v>0</v>
      </c>
      <c r="BH876" s="231">
        <f>IF(N876="sníž. přenesená",J876,0)</f>
        <v>0</v>
      </c>
      <c r="BI876" s="231">
        <f>IF(N876="nulová",J876,0)</f>
        <v>0</v>
      </c>
      <c r="BJ876" s="18" t="s">
        <v>85</v>
      </c>
      <c r="BK876" s="231">
        <f>ROUND(I876*H876,2)</f>
        <v>0</v>
      </c>
      <c r="BL876" s="18" t="s">
        <v>301</v>
      </c>
      <c r="BM876" s="230" t="s">
        <v>1091</v>
      </c>
    </row>
    <row r="877" s="2" customFormat="1">
      <c r="A877" s="39"/>
      <c r="B877" s="40"/>
      <c r="C877" s="41"/>
      <c r="D877" s="232" t="s">
        <v>177</v>
      </c>
      <c r="E877" s="41"/>
      <c r="F877" s="233" t="s">
        <v>1092</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177</v>
      </c>
      <c r="AU877" s="18" t="s">
        <v>87</v>
      </c>
    </row>
    <row r="878" s="2" customFormat="1">
      <c r="A878" s="39"/>
      <c r="B878" s="40"/>
      <c r="C878" s="41"/>
      <c r="D878" s="232" t="s">
        <v>179</v>
      </c>
      <c r="E878" s="41"/>
      <c r="F878" s="236" t="s">
        <v>1093</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179</v>
      </c>
      <c r="AU878" s="18" t="s">
        <v>87</v>
      </c>
    </row>
    <row r="879" s="13" customFormat="1">
      <c r="A879" s="13"/>
      <c r="B879" s="237"/>
      <c r="C879" s="238"/>
      <c r="D879" s="232" t="s">
        <v>181</v>
      </c>
      <c r="E879" s="239" t="s">
        <v>40</v>
      </c>
      <c r="F879" s="240" t="s">
        <v>210</v>
      </c>
      <c r="G879" s="238"/>
      <c r="H879" s="239" t="s">
        <v>40</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181</v>
      </c>
      <c r="AU879" s="246" t="s">
        <v>87</v>
      </c>
      <c r="AV879" s="13" t="s">
        <v>85</v>
      </c>
      <c r="AW879" s="13" t="s">
        <v>38</v>
      </c>
      <c r="AX879" s="13" t="s">
        <v>77</v>
      </c>
      <c r="AY879" s="246" t="s">
        <v>167</v>
      </c>
    </row>
    <row r="880" s="14" customFormat="1">
      <c r="A880" s="14"/>
      <c r="B880" s="247"/>
      <c r="C880" s="248"/>
      <c r="D880" s="232" t="s">
        <v>181</v>
      </c>
      <c r="E880" s="249" t="s">
        <v>40</v>
      </c>
      <c r="F880" s="250" t="s">
        <v>287</v>
      </c>
      <c r="G880" s="248"/>
      <c r="H880" s="251">
        <v>8.5800000000000001</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181</v>
      </c>
      <c r="AU880" s="257" t="s">
        <v>87</v>
      </c>
      <c r="AV880" s="14" t="s">
        <v>87</v>
      </c>
      <c r="AW880" s="14" t="s">
        <v>38</v>
      </c>
      <c r="AX880" s="14" t="s">
        <v>77</v>
      </c>
      <c r="AY880" s="257" t="s">
        <v>167</v>
      </c>
    </row>
    <row r="881" s="13" customFormat="1">
      <c r="A881" s="13"/>
      <c r="B881" s="237"/>
      <c r="C881" s="238"/>
      <c r="D881" s="232" t="s">
        <v>181</v>
      </c>
      <c r="E881" s="239" t="s">
        <v>40</v>
      </c>
      <c r="F881" s="240" t="s">
        <v>208</v>
      </c>
      <c r="G881" s="238"/>
      <c r="H881" s="239" t="s">
        <v>40</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181</v>
      </c>
      <c r="AU881" s="246" t="s">
        <v>87</v>
      </c>
      <c r="AV881" s="13" t="s">
        <v>85</v>
      </c>
      <c r="AW881" s="13" t="s">
        <v>38</v>
      </c>
      <c r="AX881" s="13" t="s">
        <v>77</v>
      </c>
      <c r="AY881" s="246" t="s">
        <v>167</v>
      </c>
    </row>
    <row r="882" s="14" customFormat="1">
      <c r="A882" s="14"/>
      <c r="B882" s="247"/>
      <c r="C882" s="248"/>
      <c r="D882" s="232" t="s">
        <v>181</v>
      </c>
      <c r="E882" s="249" t="s">
        <v>40</v>
      </c>
      <c r="F882" s="250" t="s">
        <v>285</v>
      </c>
      <c r="G882" s="248"/>
      <c r="H882" s="251">
        <v>15.75</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181</v>
      </c>
      <c r="AU882" s="257" t="s">
        <v>87</v>
      </c>
      <c r="AV882" s="14" t="s">
        <v>87</v>
      </c>
      <c r="AW882" s="14" t="s">
        <v>38</v>
      </c>
      <c r="AX882" s="14" t="s">
        <v>77</v>
      </c>
      <c r="AY882" s="257" t="s">
        <v>167</v>
      </c>
    </row>
    <row r="883" s="15" customFormat="1">
      <c r="A883" s="15"/>
      <c r="B883" s="258"/>
      <c r="C883" s="259"/>
      <c r="D883" s="232" t="s">
        <v>181</v>
      </c>
      <c r="E883" s="260" t="s">
        <v>40</v>
      </c>
      <c r="F883" s="261" t="s">
        <v>184</v>
      </c>
      <c r="G883" s="259"/>
      <c r="H883" s="262">
        <v>24.329999999999998</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181</v>
      </c>
      <c r="AU883" s="268" t="s">
        <v>87</v>
      </c>
      <c r="AV883" s="15" t="s">
        <v>175</v>
      </c>
      <c r="AW883" s="15" t="s">
        <v>38</v>
      </c>
      <c r="AX883" s="15" t="s">
        <v>85</v>
      </c>
      <c r="AY883" s="268" t="s">
        <v>167</v>
      </c>
    </row>
    <row r="884" s="2" customFormat="1" ht="16.5" customHeight="1">
      <c r="A884" s="39"/>
      <c r="B884" s="40"/>
      <c r="C884" s="219" t="s">
        <v>1094</v>
      </c>
      <c r="D884" s="219" t="s">
        <v>170</v>
      </c>
      <c r="E884" s="220" t="s">
        <v>1095</v>
      </c>
      <c r="F884" s="221" t="s">
        <v>1096</v>
      </c>
      <c r="G884" s="222" t="s">
        <v>173</v>
      </c>
      <c r="H884" s="223">
        <v>24.329999999999998</v>
      </c>
      <c r="I884" s="224"/>
      <c r="J884" s="225">
        <f>ROUND(I884*H884,2)</f>
        <v>0</v>
      </c>
      <c r="K884" s="221" t="s">
        <v>174</v>
      </c>
      <c r="L884" s="45"/>
      <c r="M884" s="226" t="s">
        <v>40</v>
      </c>
      <c r="N884" s="227" t="s">
        <v>48</v>
      </c>
      <c r="O884" s="85"/>
      <c r="P884" s="228">
        <f>O884*H884</f>
        <v>0</v>
      </c>
      <c r="Q884" s="228">
        <v>0</v>
      </c>
      <c r="R884" s="228">
        <f>Q884*H884</f>
        <v>0</v>
      </c>
      <c r="S884" s="228">
        <v>0</v>
      </c>
      <c r="T884" s="229">
        <f>S884*H884</f>
        <v>0</v>
      </c>
      <c r="U884" s="39"/>
      <c r="V884" s="39"/>
      <c r="W884" s="39"/>
      <c r="X884" s="39"/>
      <c r="Y884" s="39"/>
      <c r="Z884" s="39"/>
      <c r="AA884" s="39"/>
      <c r="AB884" s="39"/>
      <c r="AC884" s="39"/>
      <c r="AD884" s="39"/>
      <c r="AE884" s="39"/>
      <c r="AR884" s="230" t="s">
        <v>301</v>
      </c>
      <c r="AT884" s="230" t="s">
        <v>170</v>
      </c>
      <c r="AU884" s="230" t="s">
        <v>87</v>
      </c>
      <c r="AY884" s="18" t="s">
        <v>167</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301</v>
      </c>
      <c r="BM884" s="230" t="s">
        <v>1097</v>
      </c>
    </row>
    <row r="885" s="2" customFormat="1">
      <c r="A885" s="39"/>
      <c r="B885" s="40"/>
      <c r="C885" s="41"/>
      <c r="D885" s="232" t="s">
        <v>177</v>
      </c>
      <c r="E885" s="41"/>
      <c r="F885" s="233" t="s">
        <v>1098</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177</v>
      </c>
      <c r="AU885" s="18" t="s">
        <v>87</v>
      </c>
    </row>
    <row r="886" s="2" customFormat="1">
      <c r="A886" s="39"/>
      <c r="B886" s="40"/>
      <c r="C886" s="41"/>
      <c r="D886" s="232" t="s">
        <v>179</v>
      </c>
      <c r="E886" s="41"/>
      <c r="F886" s="236" t="s">
        <v>1093</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179</v>
      </c>
      <c r="AU886" s="18" t="s">
        <v>87</v>
      </c>
    </row>
    <row r="887" s="13" customFormat="1">
      <c r="A887" s="13"/>
      <c r="B887" s="237"/>
      <c r="C887" s="238"/>
      <c r="D887" s="232" t="s">
        <v>181</v>
      </c>
      <c r="E887" s="239" t="s">
        <v>40</v>
      </c>
      <c r="F887" s="240" t="s">
        <v>210</v>
      </c>
      <c r="G887" s="238"/>
      <c r="H887" s="239" t="s">
        <v>40</v>
      </c>
      <c r="I887" s="241"/>
      <c r="J887" s="238"/>
      <c r="K887" s="238"/>
      <c r="L887" s="242"/>
      <c r="M887" s="243"/>
      <c r="N887" s="244"/>
      <c r="O887" s="244"/>
      <c r="P887" s="244"/>
      <c r="Q887" s="244"/>
      <c r="R887" s="244"/>
      <c r="S887" s="244"/>
      <c r="T887" s="245"/>
      <c r="U887" s="13"/>
      <c r="V887" s="13"/>
      <c r="W887" s="13"/>
      <c r="X887" s="13"/>
      <c r="Y887" s="13"/>
      <c r="Z887" s="13"/>
      <c r="AA887" s="13"/>
      <c r="AB887" s="13"/>
      <c r="AC887" s="13"/>
      <c r="AD887" s="13"/>
      <c r="AE887" s="13"/>
      <c r="AT887" s="246" t="s">
        <v>181</v>
      </c>
      <c r="AU887" s="246" t="s">
        <v>87</v>
      </c>
      <c r="AV887" s="13" t="s">
        <v>85</v>
      </c>
      <c r="AW887" s="13" t="s">
        <v>38</v>
      </c>
      <c r="AX887" s="13" t="s">
        <v>77</v>
      </c>
      <c r="AY887" s="246" t="s">
        <v>167</v>
      </c>
    </row>
    <row r="888" s="14" customFormat="1">
      <c r="A888" s="14"/>
      <c r="B888" s="247"/>
      <c r="C888" s="248"/>
      <c r="D888" s="232" t="s">
        <v>181</v>
      </c>
      <c r="E888" s="249" t="s">
        <v>40</v>
      </c>
      <c r="F888" s="250" t="s">
        <v>287</v>
      </c>
      <c r="G888" s="248"/>
      <c r="H888" s="251">
        <v>8.5800000000000001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181</v>
      </c>
      <c r="AU888" s="257" t="s">
        <v>87</v>
      </c>
      <c r="AV888" s="14" t="s">
        <v>87</v>
      </c>
      <c r="AW888" s="14" t="s">
        <v>38</v>
      </c>
      <c r="AX888" s="14" t="s">
        <v>77</v>
      </c>
      <c r="AY888" s="257" t="s">
        <v>167</v>
      </c>
    </row>
    <row r="889" s="13" customFormat="1">
      <c r="A889" s="13"/>
      <c r="B889" s="237"/>
      <c r="C889" s="238"/>
      <c r="D889" s="232" t="s">
        <v>181</v>
      </c>
      <c r="E889" s="239" t="s">
        <v>40</v>
      </c>
      <c r="F889" s="240" t="s">
        <v>208</v>
      </c>
      <c r="G889" s="238"/>
      <c r="H889" s="239" t="s">
        <v>40</v>
      </c>
      <c r="I889" s="241"/>
      <c r="J889" s="238"/>
      <c r="K889" s="238"/>
      <c r="L889" s="242"/>
      <c r="M889" s="243"/>
      <c r="N889" s="244"/>
      <c r="O889" s="244"/>
      <c r="P889" s="244"/>
      <c r="Q889" s="244"/>
      <c r="R889" s="244"/>
      <c r="S889" s="244"/>
      <c r="T889" s="245"/>
      <c r="U889" s="13"/>
      <c r="V889" s="13"/>
      <c r="W889" s="13"/>
      <c r="X889" s="13"/>
      <c r="Y889" s="13"/>
      <c r="Z889" s="13"/>
      <c r="AA889" s="13"/>
      <c r="AB889" s="13"/>
      <c r="AC889" s="13"/>
      <c r="AD889" s="13"/>
      <c r="AE889" s="13"/>
      <c r="AT889" s="246" t="s">
        <v>181</v>
      </c>
      <c r="AU889" s="246" t="s">
        <v>87</v>
      </c>
      <c r="AV889" s="13" t="s">
        <v>85</v>
      </c>
      <c r="AW889" s="13" t="s">
        <v>38</v>
      </c>
      <c r="AX889" s="13" t="s">
        <v>77</v>
      </c>
      <c r="AY889" s="246" t="s">
        <v>167</v>
      </c>
    </row>
    <row r="890" s="14" customFormat="1">
      <c r="A890" s="14"/>
      <c r="B890" s="247"/>
      <c r="C890" s="248"/>
      <c r="D890" s="232" t="s">
        <v>181</v>
      </c>
      <c r="E890" s="249" t="s">
        <v>40</v>
      </c>
      <c r="F890" s="250" t="s">
        <v>285</v>
      </c>
      <c r="G890" s="248"/>
      <c r="H890" s="251">
        <v>15.75</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181</v>
      </c>
      <c r="AU890" s="257" t="s">
        <v>87</v>
      </c>
      <c r="AV890" s="14" t="s">
        <v>87</v>
      </c>
      <c r="AW890" s="14" t="s">
        <v>38</v>
      </c>
      <c r="AX890" s="14" t="s">
        <v>77</v>
      </c>
      <c r="AY890" s="257" t="s">
        <v>167</v>
      </c>
    </row>
    <row r="891" s="15" customFormat="1">
      <c r="A891" s="15"/>
      <c r="B891" s="258"/>
      <c r="C891" s="259"/>
      <c r="D891" s="232" t="s">
        <v>181</v>
      </c>
      <c r="E891" s="260" t="s">
        <v>40</v>
      </c>
      <c r="F891" s="261" t="s">
        <v>184</v>
      </c>
      <c r="G891" s="259"/>
      <c r="H891" s="262">
        <v>24.329999999999998</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181</v>
      </c>
      <c r="AU891" s="268" t="s">
        <v>87</v>
      </c>
      <c r="AV891" s="15" t="s">
        <v>175</v>
      </c>
      <c r="AW891" s="15" t="s">
        <v>38</v>
      </c>
      <c r="AX891" s="15" t="s">
        <v>85</v>
      </c>
      <c r="AY891" s="268" t="s">
        <v>167</v>
      </c>
    </row>
    <row r="892" s="2" customFormat="1" ht="24" customHeight="1">
      <c r="A892" s="39"/>
      <c r="B892" s="40"/>
      <c r="C892" s="219" t="s">
        <v>1099</v>
      </c>
      <c r="D892" s="219" t="s">
        <v>170</v>
      </c>
      <c r="E892" s="220" t="s">
        <v>1100</v>
      </c>
      <c r="F892" s="221" t="s">
        <v>1101</v>
      </c>
      <c r="G892" s="222" t="s">
        <v>173</v>
      </c>
      <c r="H892" s="223">
        <v>24.329999999999998</v>
      </c>
      <c r="I892" s="224"/>
      <c r="J892" s="225">
        <f>ROUND(I892*H892,2)</f>
        <v>0</v>
      </c>
      <c r="K892" s="221" t="s">
        <v>174</v>
      </c>
      <c r="L892" s="45"/>
      <c r="M892" s="226" t="s">
        <v>40</v>
      </c>
      <c r="N892" s="227" t="s">
        <v>48</v>
      </c>
      <c r="O892" s="85"/>
      <c r="P892" s="228">
        <f>O892*H892</f>
        <v>0</v>
      </c>
      <c r="Q892" s="228">
        <v>6.9999999999999994E-05</v>
      </c>
      <c r="R892" s="228">
        <f>Q892*H892</f>
        <v>0.0017030999999999997</v>
      </c>
      <c r="S892" s="228">
        <v>0</v>
      </c>
      <c r="T892" s="229">
        <f>S892*H892</f>
        <v>0</v>
      </c>
      <c r="U892" s="39"/>
      <c r="V892" s="39"/>
      <c r="W892" s="39"/>
      <c r="X892" s="39"/>
      <c r="Y892" s="39"/>
      <c r="Z892" s="39"/>
      <c r="AA892" s="39"/>
      <c r="AB892" s="39"/>
      <c r="AC892" s="39"/>
      <c r="AD892" s="39"/>
      <c r="AE892" s="39"/>
      <c r="AR892" s="230" t="s">
        <v>301</v>
      </c>
      <c r="AT892" s="230" t="s">
        <v>170</v>
      </c>
      <c r="AU892" s="230" t="s">
        <v>87</v>
      </c>
      <c r="AY892" s="18" t="s">
        <v>167</v>
      </c>
      <c r="BE892" s="231">
        <f>IF(N892="základní",J892,0)</f>
        <v>0</v>
      </c>
      <c r="BF892" s="231">
        <f>IF(N892="snížená",J892,0)</f>
        <v>0</v>
      </c>
      <c r="BG892" s="231">
        <f>IF(N892="zákl. přenesená",J892,0)</f>
        <v>0</v>
      </c>
      <c r="BH892" s="231">
        <f>IF(N892="sníž. přenesená",J892,0)</f>
        <v>0</v>
      </c>
      <c r="BI892" s="231">
        <f>IF(N892="nulová",J892,0)</f>
        <v>0</v>
      </c>
      <c r="BJ892" s="18" t="s">
        <v>85</v>
      </c>
      <c r="BK892" s="231">
        <f>ROUND(I892*H892,2)</f>
        <v>0</v>
      </c>
      <c r="BL892" s="18" t="s">
        <v>301</v>
      </c>
      <c r="BM892" s="230" t="s">
        <v>1102</v>
      </c>
    </row>
    <row r="893" s="2" customFormat="1">
      <c r="A893" s="39"/>
      <c r="B893" s="40"/>
      <c r="C893" s="41"/>
      <c r="D893" s="232" t="s">
        <v>177</v>
      </c>
      <c r="E893" s="41"/>
      <c r="F893" s="233" t="s">
        <v>1103</v>
      </c>
      <c r="G893" s="41"/>
      <c r="H893" s="41"/>
      <c r="I893" s="137"/>
      <c r="J893" s="41"/>
      <c r="K893" s="41"/>
      <c r="L893" s="45"/>
      <c r="M893" s="234"/>
      <c r="N893" s="235"/>
      <c r="O893" s="85"/>
      <c r="P893" s="85"/>
      <c r="Q893" s="85"/>
      <c r="R893" s="85"/>
      <c r="S893" s="85"/>
      <c r="T893" s="86"/>
      <c r="U893" s="39"/>
      <c r="V893" s="39"/>
      <c r="W893" s="39"/>
      <c r="X893" s="39"/>
      <c r="Y893" s="39"/>
      <c r="Z893" s="39"/>
      <c r="AA893" s="39"/>
      <c r="AB893" s="39"/>
      <c r="AC893" s="39"/>
      <c r="AD893" s="39"/>
      <c r="AE893" s="39"/>
      <c r="AT893" s="18" t="s">
        <v>177</v>
      </c>
      <c r="AU893" s="18" t="s">
        <v>87</v>
      </c>
    </row>
    <row r="894" s="2" customFormat="1">
      <c r="A894" s="39"/>
      <c r="B894" s="40"/>
      <c r="C894" s="41"/>
      <c r="D894" s="232" t="s">
        <v>179</v>
      </c>
      <c r="E894" s="41"/>
      <c r="F894" s="236" t="s">
        <v>1093</v>
      </c>
      <c r="G894" s="41"/>
      <c r="H894" s="41"/>
      <c r="I894" s="137"/>
      <c r="J894" s="41"/>
      <c r="K894" s="41"/>
      <c r="L894" s="45"/>
      <c r="M894" s="234"/>
      <c r="N894" s="235"/>
      <c r="O894" s="85"/>
      <c r="P894" s="85"/>
      <c r="Q894" s="85"/>
      <c r="R894" s="85"/>
      <c r="S894" s="85"/>
      <c r="T894" s="86"/>
      <c r="U894" s="39"/>
      <c r="V894" s="39"/>
      <c r="W894" s="39"/>
      <c r="X894" s="39"/>
      <c r="Y894" s="39"/>
      <c r="Z894" s="39"/>
      <c r="AA894" s="39"/>
      <c r="AB894" s="39"/>
      <c r="AC894" s="39"/>
      <c r="AD894" s="39"/>
      <c r="AE894" s="39"/>
      <c r="AT894" s="18" t="s">
        <v>179</v>
      </c>
      <c r="AU894" s="18" t="s">
        <v>87</v>
      </c>
    </row>
    <row r="895" s="13" customFormat="1">
      <c r="A895" s="13"/>
      <c r="B895" s="237"/>
      <c r="C895" s="238"/>
      <c r="D895" s="232" t="s">
        <v>181</v>
      </c>
      <c r="E895" s="239" t="s">
        <v>40</v>
      </c>
      <c r="F895" s="240" t="s">
        <v>210</v>
      </c>
      <c r="G895" s="238"/>
      <c r="H895" s="239" t="s">
        <v>40</v>
      </c>
      <c r="I895" s="241"/>
      <c r="J895" s="238"/>
      <c r="K895" s="238"/>
      <c r="L895" s="242"/>
      <c r="M895" s="243"/>
      <c r="N895" s="244"/>
      <c r="O895" s="244"/>
      <c r="P895" s="244"/>
      <c r="Q895" s="244"/>
      <c r="R895" s="244"/>
      <c r="S895" s="244"/>
      <c r="T895" s="245"/>
      <c r="U895" s="13"/>
      <c r="V895" s="13"/>
      <c r="W895" s="13"/>
      <c r="X895" s="13"/>
      <c r="Y895" s="13"/>
      <c r="Z895" s="13"/>
      <c r="AA895" s="13"/>
      <c r="AB895" s="13"/>
      <c r="AC895" s="13"/>
      <c r="AD895" s="13"/>
      <c r="AE895" s="13"/>
      <c r="AT895" s="246" t="s">
        <v>181</v>
      </c>
      <c r="AU895" s="246" t="s">
        <v>87</v>
      </c>
      <c r="AV895" s="13" t="s">
        <v>85</v>
      </c>
      <c r="AW895" s="13" t="s">
        <v>38</v>
      </c>
      <c r="AX895" s="13" t="s">
        <v>77</v>
      </c>
      <c r="AY895" s="246" t="s">
        <v>167</v>
      </c>
    </row>
    <row r="896" s="14" customFormat="1">
      <c r="A896" s="14"/>
      <c r="B896" s="247"/>
      <c r="C896" s="248"/>
      <c r="D896" s="232" t="s">
        <v>181</v>
      </c>
      <c r="E896" s="249" t="s">
        <v>40</v>
      </c>
      <c r="F896" s="250" t="s">
        <v>287</v>
      </c>
      <c r="G896" s="248"/>
      <c r="H896" s="251">
        <v>8.5800000000000001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181</v>
      </c>
      <c r="AU896" s="257" t="s">
        <v>87</v>
      </c>
      <c r="AV896" s="14" t="s">
        <v>87</v>
      </c>
      <c r="AW896" s="14" t="s">
        <v>38</v>
      </c>
      <c r="AX896" s="14" t="s">
        <v>77</v>
      </c>
      <c r="AY896" s="257" t="s">
        <v>167</v>
      </c>
    </row>
    <row r="897" s="13" customFormat="1">
      <c r="A897" s="13"/>
      <c r="B897" s="237"/>
      <c r="C897" s="238"/>
      <c r="D897" s="232" t="s">
        <v>181</v>
      </c>
      <c r="E897" s="239" t="s">
        <v>40</v>
      </c>
      <c r="F897" s="240" t="s">
        <v>208</v>
      </c>
      <c r="G897" s="238"/>
      <c r="H897" s="239" t="s">
        <v>40</v>
      </c>
      <c r="I897" s="241"/>
      <c r="J897" s="238"/>
      <c r="K897" s="238"/>
      <c r="L897" s="242"/>
      <c r="M897" s="243"/>
      <c r="N897" s="244"/>
      <c r="O897" s="244"/>
      <c r="P897" s="244"/>
      <c r="Q897" s="244"/>
      <c r="R897" s="244"/>
      <c r="S897" s="244"/>
      <c r="T897" s="245"/>
      <c r="U897" s="13"/>
      <c r="V897" s="13"/>
      <c r="W897" s="13"/>
      <c r="X897" s="13"/>
      <c r="Y897" s="13"/>
      <c r="Z897" s="13"/>
      <c r="AA897" s="13"/>
      <c r="AB897" s="13"/>
      <c r="AC897" s="13"/>
      <c r="AD897" s="13"/>
      <c r="AE897" s="13"/>
      <c r="AT897" s="246" t="s">
        <v>181</v>
      </c>
      <c r="AU897" s="246" t="s">
        <v>87</v>
      </c>
      <c r="AV897" s="13" t="s">
        <v>85</v>
      </c>
      <c r="AW897" s="13" t="s">
        <v>38</v>
      </c>
      <c r="AX897" s="13" t="s">
        <v>77</v>
      </c>
      <c r="AY897" s="246" t="s">
        <v>167</v>
      </c>
    </row>
    <row r="898" s="14" customFormat="1">
      <c r="A898" s="14"/>
      <c r="B898" s="247"/>
      <c r="C898" s="248"/>
      <c r="D898" s="232" t="s">
        <v>181</v>
      </c>
      <c r="E898" s="249" t="s">
        <v>40</v>
      </c>
      <c r="F898" s="250" t="s">
        <v>285</v>
      </c>
      <c r="G898" s="248"/>
      <c r="H898" s="251">
        <v>15.75</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181</v>
      </c>
      <c r="AU898" s="257" t="s">
        <v>87</v>
      </c>
      <c r="AV898" s="14" t="s">
        <v>87</v>
      </c>
      <c r="AW898" s="14" t="s">
        <v>38</v>
      </c>
      <c r="AX898" s="14" t="s">
        <v>77</v>
      </c>
      <c r="AY898" s="257" t="s">
        <v>167</v>
      </c>
    </row>
    <row r="899" s="15" customFormat="1">
      <c r="A899" s="15"/>
      <c r="B899" s="258"/>
      <c r="C899" s="259"/>
      <c r="D899" s="232" t="s">
        <v>181</v>
      </c>
      <c r="E899" s="260" t="s">
        <v>40</v>
      </c>
      <c r="F899" s="261" t="s">
        <v>184</v>
      </c>
      <c r="G899" s="259"/>
      <c r="H899" s="262">
        <v>24.329999999999998</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181</v>
      </c>
      <c r="AU899" s="268" t="s">
        <v>87</v>
      </c>
      <c r="AV899" s="15" t="s">
        <v>175</v>
      </c>
      <c r="AW899" s="15" t="s">
        <v>38</v>
      </c>
      <c r="AX899" s="15" t="s">
        <v>85</v>
      </c>
      <c r="AY899" s="268" t="s">
        <v>167</v>
      </c>
    </row>
    <row r="900" s="2" customFormat="1" ht="24" customHeight="1">
      <c r="A900" s="39"/>
      <c r="B900" s="40"/>
      <c r="C900" s="219" t="s">
        <v>1104</v>
      </c>
      <c r="D900" s="219" t="s">
        <v>170</v>
      </c>
      <c r="E900" s="220" t="s">
        <v>1105</v>
      </c>
      <c r="F900" s="221" t="s">
        <v>1106</v>
      </c>
      <c r="G900" s="222" t="s">
        <v>173</v>
      </c>
      <c r="H900" s="223">
        <v>29.579999999999998</v>
      </c>
      <c r="I900" s="224"/>
      <c r="J900" s="225">
        <f>ROUND(I900*H900,2)</f>
        <v>0</v>
      </c>
      <c r="K900" s="221" t="s">
        <v>174</v>
      </c>
      <c r="L900" s="45"/>
      <c r="M900" s="226" t="s">
        <v>40</v>
      </c>
      <c r="N900" s="227" t="s">
        <v>48</v>
      </c>
      <c r="O900" s="85"/>
      <c r="P900" s="228">
        <f>O900*H900</f>
        <v>0</v>
      </c>
      <c r="Q900" s="228">
        <v>0</v>
      </c>
      <c r="R900" s="228">
        <f>Q900*H900</f>
        <v>0</v>
      </c>
      <c r="S900" s="228">
        <v>0.0030000000000000001</v>
      </c>
      <c r="T900" s="229">
        <f>S900*H900</f>
        <v>0.088739999999999999</v>
      </c>
      <c r="U900" s="39"/>
      <c r="V900" s="39"/>
      <c r="W900" s="39"/>
      <c r="X900" s="39"/>
      <c r="Y900" s="39"/>
      <c r="Z900" s="39"/>
      <c r="AA900" s="39"/>
      <c r="AB900" s="39"/>
      <c r="AC900" s="39"/>
      <c r="AD900" s="39"/>
      <c r="AE900" s="39"/>
      <c r="AR900" s="230" t="s">
        <v>301</v>
      </c>
      <c r="AT900" s="230" t="s">
        <v>170</v>
      </c>
      <c r="AU900" s="230" t="s">
        <v>87</v>
      </c>
      <c r="AY900" s="18" t="s">
        <v>167</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301</v>
      </c>
      <c r="BM900" s="230" t="s">
        <v>1107</v>
      </c>
    </row>
    <row r="901" s="2" customFormat="1">
      <c r="A901" s="39"/>
      <c r="B901" s="40"/>
      <c r="C901" s="41"/>
      <c r="D901" s="232" t="s">
        <v>177</v>
      </c>
      <c r="E901" s="41"/>
      <c r="F901" s="233" t="s">
        <v>1108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177</v>
      </c>
      <c r="AU901" s="18" t="s">
        <v>87</v>
      </c>
    </row>
    <row r="902" s="13" customFormat="1">
      <c r="A902" s="13"/>
      <c r="B902" s="237"/>
      <c r="C902" s="238"/>
      <c r="D902" s="232" t="s">
        <v>181</v>
      </c>
      <c r="E902" s="239" t="s">
        <v>40</v>
      </c>
      <c r="F902" s="240" t="s">
        <v>203</v>
      </c>
      <c r="G902" s="238"/>
      <c r="H902" s="239" t="s">
        <v>40</v>
      </c>
      <c r="I902" s="241"/>
      <c r="J902" s="238"/>
      <c r="K902" s="238"/>
      <c r="L902" s="242"/>
      <c r="M902" s="243"/>
      <c r="N902" s="244"/>
      <c r="O902" s="244"/>
      <c r="P902" s="244"/>
      <c r="Q902" s="244"/>
      <c r="R902" s="244"/>
      <c r="S902" s="244"/>
      <c r="T902" s="245"/>
      <c r="U902" s="13"/>
      <c r="V902" s="13"/>
      <c r="W902" s="13"/>
      <c r="X902" s="13"/>
      <c r="Y902" s="13"/>
      <c r="Z902" s="13"/>
      <c r="AA902" s="13"/>
      <c r="AB902" s="13"/>
      <c r="AC902" s="13"/>
      <c r="AD902" s="13"/>
      <c r="AE902" s="13"/>
      <c r="AT902" s="246" t="s">
        <v>181</v>
      </c>
      <c r="AU902" s="246" t="s">
        <v>87</v>
      </c>
      <c r="AV902" s="13" t="s">
        <v>85</v>
      </c>
      <c r="AW902" s="13" t="s">
        <v>38</v>
      </c>
      <c r="AX902" s="13" t="s">
        <v>77</v>
      </c>
      <c r="AY902" s="246" t="s">
        <v>167</v>
      </c>
    </row>
    <row r="903" s="14" customFormat="1">
      <c r="A903" s="14"/>
      <c r="B903" s="247"/>
      <c r="C903" s="248"/>
      <c r="D903" s="232" t="s">
        <v>181</v>
      </c>
      <c r="E903" s="249" t="s">
        <v>40</v>
      </c>
      <c r="F903" s="250" t="s">
        <v>283</v>
      </c>
      <c r="G903" s="248"/>
      <c r="H903" s="251">
        <v>2.96</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181</v>
      </c>
      <c r="AU903" s="257" t="s">
        <v>87</v>
      </c>
      <c r="AV903" s="14" t="s">
        <v>87</v>
      </c>
      <c r="AW903" s="14" t="s">
        <v>38</v>
      </c>
      <c r="AX903" s="14" t="s">
        <v>77</v>
      </c>
      <c r="AY903" s="257" t="s">
        <v>167</v>
      </c>
    </row>
    <row r="904" s="13" customFormat="1">
      <c r="A904" s="13"/>
      <c r="B904" s="237"/>
      <c r="C904" s="238"/>
      <c r="D904" s="232" t="s">
        <v>181</v>
      </c>
      <c r="E904" s="239" t="s">
        <v>40</v>
      </c>
      <c r="F904" s="240" t="s">
        <v>206</v>
      </c>
      <c r="G904" s="238"/>
      <c r="H904" s="239" t="s">
        <v>40</v>
      </c>
      <c r="I904" s="241"/>
      <c r="J904" s="238"/>
      <c r="K904" s="238"/>
      <c r="L904" s="242"/>
      <c r="M904" s="243"/>
      <c r="N904" s="244"/>
      <c r="O904" s="244"/>
      <c r="P904" s="244"/>
      <c r="Q904" s="244"/>
      <c r="R904" s="244"/>
      <c r="S904" s="244"/>
      <c r="T904" s="245"/>
      <c r="U904" s="13"/>
      <c r="V904" s="13"/>
      <c r="W904" s="13"/>
      <c r="X904" s="13"/>
      <c r="Y904" s="13"/>
      <c r="Z904" s="13"/>
      <c r="AA904" s="13"/>
      <c r="AB904" s="13"/>
      <c r="AC904" s="13"/>
      <c r="AD904" s="13"/>
      <c r="AE904" s="13"/>
      <c r="AT904" s="246" t="s">
        <v>181</v>
      </c>
      <c r="AU904" s="246" t="s">
        <v>87</v>
      </c>
      <c r="AV904" s="13" t="s">
        <v>85</v>
      </c>
      <c r="AW904" s="13" t="s">
        <v>38</v>
      </c>
      <c r="AX904" s="13" t="s">
        <v>77</v>
      </c>
      <c r="AY904" s="246" t="s">
        <v>167</v>
      </c>
    </row>
    <row r="905" s="14" customFormat="1">
      <c r="A905" s="14"/>
      <c r="B905" s="247"/>
      <c r="C905" s="248"/>
      <c r="D905" s="232" t="s">
        <v>181</v>
      </c>
      <c r="E905" s="249" t="s">
        <v>40</v>
      </c>
      <c r="F905" s="250" t="s">
        <v>1109</v>
      </c>
      <c r="G905" s="248"/>
      <c r="H905" s="251">
        <v>2.29</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181</v>
      </c>
      <c r="AU905" s="257" t="s">
        <v>87</v>
      </c>
      <c r="AV905" s="14" t="s">
        <v>87</v>
      </c>
      <c r="AW905" s="14" t="s">
        <v>38</v>
      </c>
      <c r="AX905" s="14" t="s">
        <v>77</v>
      </c>
      <c r="AY905" s="257" t="s">
        <v>167</v>
      </c>
    </row>
    <row r="906" s="13" customFormat="1">
      <c r="A906" s="13"/>
      <c r="B906" s="237"/>
      <c r="C906" s="238"/>
      <c r="D906" s="232" t="s">
        <v>181</v>
      </c>
      <c r="E906" s="239" t="s">
        <v>40</v>
      </c>
      <c r="F906" s="240" t="s">
        <v>208</v>
      </c>
      <c r="G906" s="238"/>
      <c r="H906" s="239" t="s">
        <v>40</v>
      </c>
      <c r="I906" s="241"/>
      <c r="J906" s="238"/>
      <c r="K906" s="238"/>
      <c r="L906" s="242"/>
      <c r="M906" s="243"/>
      <c r="N906" s="244"/>
      <c r="O906" s="244"/>
      <c r="P906" s="244"/>
      <c r="Q906" s="244"/>
      <c r="R906" s="244"/>
      <c r="S906" s="244"/>
      <c r="T906" s="245"/>
      <c r="U906" s="13"/>
      <c r="V906" s="13"/>
      <c r="W906" s="13"/>
      <c r="X906" s="13"/>
      <c r="Y906" s="13"/>
      <c r="Z906" s="13"/>
      <c r="AA906" s="13"/>
      <c r="AB906" s="13"/>
      <c r="AC906" s="13"/>
      <c r="AD906" s="13"/>
      <c r="AE906" s="13"/>
      <c r="AT906" s="246" t="s">
        <v>181</v>
      </c>
      <c r="AU906" s="246" t="s">
        <v>87</v>
      </c>
      <c r="AV906" s="13" t="s">
        <v>85</v>
      </c>
      <c r="AW906" s="13" t="s">
        <v>38</v>
      </c>
      <c r="AX906" s="13" t="s">
        <v>77</v>
      </c>
      <c r="AY906" s="246" t="s">
        <v>167</v>
      </c>
    </row>
    <row r="907" s="14" customFormat="1">
      <c r="A907" s="14"/>
      <c r="B907" s="247"/>
      <c r="C907" s="248"/>
      <c r="D907" s="232" t="s">
        <v>181</v>
      </c>
      <c r="E907" s="249" t="s">
        <v>40</v>
      </c>
      <c r="F907" s="250" t="s">
        <v>285</v>
      </c>
      <c r="G907" s="248"/>
      <c r="H907" s="251">
        <v>15.75</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181</v>
      </c>
      <c r="AU907" s="257" t="s">
        <v>87</v>
      </c>
      <c r="AV907" s="14" t="s">
        <v>87</v>
      </c>
      <c r="AW907" s="14" t="s">
        <v>38</v>
      </c>
      <c r="AX907" s="14" t="s">
        <v>77</v>
      </c>
      <c r="AY907" s="257" t="s">
        <v>167</v>
      </c>
    </row>
    <row r="908" s="13" customFormat="1">
      <c r="A908" s="13"/>
      <c r="B908" s="237"/>
      <c r="C908" s="238"/>
      <c r="D908" s="232" t="s">
        <v>181</v>
      </c>
      <c r="E908" s="239" t="s">
        <v>40</v>
      </c>
      <c r="F908" s="240" t="s">
        <v>286</v>
      </c>
      <c r="G908" s="238"/>
      <c r="H908" s="239" t="s">
        <v>40</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181</v>
      </c>
      <c r="AU908" s="246" t="s">
        <v>87</v>
      </c>
      <c r="AV908" s="13" t="s">
        <v>85</v>
      </c>
      <c r="AW908" s="13" t="s">
        <v>38</v>
      </c>
      <c r="AX908" s="13" t="s">
        <v>77</v>
      </c>
      <c r="AY908" s="246" t="s">
        <v>167</v>
      </c>
    </row>
    <row r="909" s="14" customFormat="1">
      <c r="A909" s="14"/>
      <c r="B909" s="247"/>
      <c r="C909" s="248"/>
      <c r="D909" s="232" t="s">
        <v>181</v>
      </c>
      <c r="E909" s="249" t="s">
        <v>40</v>
      </c>
      <c r="F909" s="250" t="s">
        <v>287</v>
      </c>
      <c r="G909" s="248"/>
      <c r="H909" s="251">
        <v>8.5800000000000001</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181</v>
      </c>
      <c r="AU909" s="257" t="s">
        <v>87</v>
      </c>
      <c r="AV909" s="14" t="s">
        <v>87</v>
      </c>
      <c r="AW909" s="14" t="s">
        <v>38</v>
      </c>
      <c r="AX909" s="14" t="s">
        <v>77</v>
      </c>
      <c r="AY909" s="257" t="s">
        <v>167</v>
      </c>
    </row>
    <row r="910" s="15" customFormat="1">
      <c r="A910" s="15"/>
      <c r="B910" s="258"/>
      <c r="C910" s="259"/>
      <c r="D910" s="232" t="s">
        <v>181</v>
      </c>
      <c r="E910" s="260" t="s">
        <v>40</v>
      </c>
      <c r="F910" s="261" t="s">
        <v>184</v>
      </c>
      <c r="G910" s="259"/>
      <c r="H910" s="262">
        <v>29.579999999999998</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181</v>
      </c>
      <c r="AU910" s="268" t="s">
        <v>87</v>
      </c>
      <c r="AV910" s="15" t="s">
        <v>175</v>
      </c>
      <c r="AW910" s="15" t="s">
        <v>38</v>
      </c>
      <c r="AX910" s="15" t="s">
        <v>85</v>
      </c>
      <c r="AY910" s="268" t="s">
        <v>167</v>
      </c>
    </row>
    <row r="911" s="2" customFormat="1" ht="16.5" customHeight="1">
      <c r="A911" s="39"/>
      <c r="B911" s="40"/>
      <c r="C911" s="219" t="s">
        <v>1110</v>
      </c>
      <c r="D911" s="219" t="s">
        <v>170</v>
      </c>
      <c r="E911" s="220" t="s">
        <v>1111</v>
      </c>
      <c r="F911" s="221" t="s">
        <v>1112</v>
      </c>
      <c r="G911" s="222" t="s">
        <v>173</v>
      </c>
      <c r="H911" s="223">
        <v>24.329999999999998</v>
      </c>
      <c r="I911" s="224"/>
      <c r="J911" s="225">
        <f>ROUND(I911*H911,2)</f>
        <v>0</v>
      </c>
      <c r="K911" s="221" t="s">
        <v>174</v>
      </c>
      <c r="L911" s="45"/>
      <c r="M911" s="226" t="s">
        <v>40</v>
      </c>
      <c r="N911" s="227" t="s">
        <v>48</v>
      </c>
      <c r="O911" s="85"/>
      <c r="P911" s="228">
        <f>O911*H911</f>
        <v>0</v>
      </c>
      <c r="Q911" s="228">
        <v>0.00029999999999999997</v>
      </c>
      <c r="R911" s="228">
        <f>Q911*H911</f>
        <v>0.0072989999999999991</v>
      </c>
      <c r="S911" s="228">
        <v>0</v>
      </c>
      <c r="T911" s="229">
        <f>S911*H911</f>
        <v>0</v>
      </c>
      <c r="U911" s="39"/>
      <c r="V911" s="39"/>
      <c r="W911" s="39"/>
      <c r="X911" s="39"/>
      <c r="Y911" s="39"/>
      <c r="Z911" s="39"/>
      <c r="AA911" s="39"/>
      <c r="AB911" s="39"/>
      <c r="AC911" s="39"/>
      <c r="AD911" s="39"/>
      <c r="AE911" s="39"/>
      <c r="AR911" s="230" t="s">
        <v>301</v>
      </c>
      <c r="AT911" s="230" t="s">
        <v>170</v>
      </c>
      <c r="AU911" s="230" t="s">
        <v>87</v>
      </c>
      <c r="AY911" s="18" t="s">
        <v>167</v>
      </c>
      <c r="BE911" s="231">
        <f>IF(N911="základní",J911,0)</f>
        <v>0</v>
      </c>
      <c r="BF911" s="231">
        <f>IF(N911="snížená",J911,0)</f>
        <v>0</v>
      </c>
      <c r="BG911" s="231">
        <f>IF(N911="zákl. přenesená",J911,0)</f>
        <v>0</v>
      </c>
      <c r="BH911" s="231">
        <f>IF(N911="sníž. přenesená",J911,0)</f>
        <v>0</v>
      </c>
      <c r="BI911" s="231">
        <f>IF(N911="nulová",J911,0)</f>
        <v>0</v>
      </c>
      <c r="BJ911" s="18" t="s">
        <v>85</v>
      </c>
      <c r="BK911" s="231">
        <f>ROUND(I911*H911,2)</f>
        <v>0</v>
      </c>
      <c r="BL911" s="18" t="s">
        <v>301</v>
      </c>
      <c r="BM911" s="230" t="s">
        <v>1113</v>
      </c>
    </row>
    <row r="912" s="2" customFormat="1">
      <c r="A912" s="39"/>
      <c r="B912" s="40"/>
      <c r="C912" s="41"/>
      <c r="D912" s="232" t="s">
        <v>177</v>
      </c>
      <c r="E912" s="41"/>
      <c r="F912" s="233" t="s">
        <v>1114</v>
      </c>
      <c r="G912" s="41"/>
      <c r="H912" s="41"/>
      <c r="I912" s="137"/>
      <c r="J912" s="41"/>
      <c r="K912" s="41"/>
      <c r="L912" s="45"/>
      <c r="M912" s="234"/>
      <c r="N912" s="235"/>
      <c r="O912" s="85"/>
      <c r="P912" s="85"/>
      <c r="Q912" s="85"/>
      <c r="R912" s="85"/>
      <c r="S912" s="85"/>
      <c r="T912" s="86"/>
      <c r="U912" s="39"/>
      <c r="V912" s="39"/>
      <c r="W912" s="39"/>
      <c r="X912" s="39"/>
      <c r="Y912" s="39"/>
      <c r="Z912" s="39"/>
      <c r="AA912" s="39"/>
      <c r="AB912" s="39"/>
      <c r="AC912" s="39"/>
      <c r="AD912" s="39"/>
      <c r="AE912" s="39"/>
      <c r="AT912" s="18" t="s">
        <v>177</v>
      </c>
      <c r="AU912" s="18" t="s">
        <v>87</v>
      </c>
    </row>
    <row r="913" s="13" customFormat="1">
      <c r="A913" s="13"/>
      <c r="B913" s="237"/>
      <c r="C913" s="238"/>
      <c r="D913" s="232" t="s">
        <v>181</v>
      </c>
      <c r="E913" s="239" t="s">
        <v>40</v>
      </c>
      <c r="F913" s="240" t="s">
        <v>210</v>
      </c>
      <c r="G913" s="238"/>
      <c r="H913" s="239" t="s">
        <v>40</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181</v>
      </c>
      <c r="AU913" s="246" t="s">
        <v>87</v>
      </c>
      <c r="AV913" s="13" t="s">
        <v>85</v>
      </c>
      <c r="AW913" s="13" t="s">
        <v>38</v>
      </c>
      <c r="AX913" s="13" t="s">
        <v>77</v>
      </c>
      <c r="AY913" s="246" t="s">
        <v>167</v>
      </c>
    </row>
    <row r="914" s="14" customFormat="1">
      <c r="A914" s="14"/>
      <c r="B914" s="247"/>
      <c r="C914" s="248"/>
      <c r="D914" s="232" t="s">
        <v>181</v>
      </c>
      <c r="E914" s="249" t="s">
        <v>40</v>
      </c>
      <c r="F914" s="250" t="s">
        <v>287</v>
      </c>
      <c r="G914" s="248"/>
      <c r="H914" s="251">
        <v>8.5800000000000001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181</v>
      </c>
      <c r="AU914" s="257" t="s">
        <v>87</v>
      </c>
      <c r="AV914" s="14" t="s">
        <v>87</v>
      </c>
      <c r="AW914" s="14" t="s">
        <v>38</v>
      </c>
      <c r="AX914" s="14" t="s">
        <v>77</v>
      </c>
      <c r="AY914" s="257" t="s">
        <v>167</v>
      </c>
    </row>
    <row r="915" s="13" customFormat="1">
      <c r="A915" s="13"/>
      <c r="B915" s="237"/>
      <c r="C915" s="238"/>
      <c r="D915" s="232" t="s">
        <v>181</v>
      </c>
      <c r="E915" s="239" t="s">
        <v>40</v>
      </c>
      <c r="F915" s="240" t="s">
        <v>208</v>
      </c>
      <c r="G915" s="238"/>
      <c r="H915" s="239" t="s">
        <v>40</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181</v>
      </c>
      <c r="AU915" s="246" t="s">
        <v>87</v>
      </c>
      <c r="AV915" s="13" t="s">
        <v>85</v>
      </c>
      <c r="AW915" s="13" t="s">
        <v>38</v>
      </c>
      <c r="AX915" s="13" t="s">
        <v>77</v>
      </c>
      <c r="AY915" s="246" t="s">
        <v>167</v>
      </c>
    </row>
    <row r="916" s="14" customFormat="1">
      <c r="A916" s="14"/>
      <c r="B916" s="247"/>
      <c r="C916" s="248"/>
      <c r="D916" s="232" t="s">
        <v>181</v>
      </c>
      <c r="E916" s="249" t="s">
        <v>40</v>
      </c>
      <c r="F916" s="250" t="s">
        <v>285</v>
      </c>
      <c r="G916" s="248"/>
      <c r="H916" s="251">
        <v>15.75</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181</v>
      </c>
      <c r="AU916" s="257" t="s">
        <v>87</v>
      </c>
      <c r="AV916" s="14" t="s">
        <v>87</v>
      </c>
      <c r="AW916" s="14" t="s">
        <v>38</v>
      </c>
      <c r="AX916" s="14" t="s">
        <v>77</v>
      </c>
      <c r="AY916" s="257" t="s">
        <v>167</v>
      </c>
    </row>
    <row r="917" s="15" customFormat="1">
      <c r="A917" s="15"/>
      <c r="B917" s="258"/>
      <c r="C917" s="259"/>
      <c r="D917" s="232" t="s">
        <v>181</v>
      </c>
      <c r="E917" s="260" t="s">
        <v>40</v>
      </c>
      <c r="F917" s="261" t="s">
        <v>184</v>
      </c>
      <c r="G917" s="259"/>
      <c r="H917" s="262">
        <v>24.329999999999998</v>
      </c>
      <c r="I917" s="263"/>
      <c r="J917" s="259"/>
      <c r="K917" s="259"/>
      <c r="L917" s="264"/>
      <c r="M917" s="265"/>
      <c r="N917" s="266"/>
      <c r="O917" s="266"/>
      <c r="P917" s="266"/>
      <c r="Q917" s="266"/>
      <c r="R917" s="266"/>
      <c r="S917" s="266"/>
      <c r="T917" s="267"/>
      <c r="U917" s="15"/>
      <c r="V917" s="15"/>
      <c r="W917" s="15"/>
      <c r="X917" s="15"/>
      <c r="Y917" s="15"/>
      <c r="Z917" s="15"/>
      <c r="AA917" s="15"/>
      <c r="AB917" s="15"/>
      <c r="AC917" s="15"/>
      <c r="AD917" s="15"/>
      <c r="AE917" s="15"/>
      <c r="AT917" s="268" t="s">
        <v>181</v>
      </c>
      <c r="AU917" s="268" t="s">
        <v>87</v>
      </c>
      <c r="AV917" s="15" t="s">
        <v>175</v>
      </c>
      <c r="AW917" s="15" t="s">
        <v>38</v>
      </c>
      <c r="AX917" s="15" t="s">
        <v>85</v>
      </c>
      <c r="AY917" s="268" t="s">
        <v>167</v>
      </c>
    </row>
    <row r="918" s="2" customFormat="1" ht="16.5" customHeight="1">
      <c r="A918" s="39"/>
      <c r="B918" s="40"/>
      <c r="C918" s="269" t="s">
        <v>1115</v>
      </c>
      <c r="D918" s="269" t="s">
        <v>297</v>
      </c>
      <c r="E918" s="270" t="s">
        <v>1116</v>
      </c>
      <c r="F918" s="271" t="s">
        <v>1117</v>
      </c>
      <c r="G918" s="272" t="s">
        <v>173</v>
      </c>
      <c r="H918" s="273">
        <v>26.763000000000002</v>
      </c>
      <c r="I918" s="274"/>
      <c r="J918" s="275">
        <f>ROUND(I918*H918,2)</f>
        <v>0</v>
      </c>
      <c r="K918" s="271" t="s">
        <v>174</v>
      </c>
      <c r="L918" s="276"/>
      <c r="M918" s="277" t="s">
        <v>40</v>
      </c>
      <c r="N918" s="278" t="s">
        <v>48</v>
      </c>
      <c r="O918" s="85"/>
      <c r="P918" s="228">
        <f>O918*H918</f>
        <v>0</v>
      </c>
      <c r="Q918" s="228">
        <v>0.0025600000000000002</v>
      </c>
      <c r="R918" s="228">
        <f>Q918*H918</f>
        <v>0.06851328000000001</v>
      </c>
      <c r="S918" s="228">
        <v>0</v>
      </c>
      <c r="T918" s="229">
        <f>S918*H918</f>
        <v>0</v>
      </c>
      <c r="U918" s="39"/>
      <c r="V918" s="39"/>
      <c r="W918" s="39"/>
      <c r="X918" s="39"/>
      <c r="Y918" s="39"/>
      <c r="Z918" s="39"/>
      <c r="AA918" s="39"/>
      <c r="AB918" s="39"/>
      <c r="AC918" s="39"/>
      <c r="AD918" s="39"/>
      <c r="AE918" s="39"/>
      <c r="AR918" s="230" t="s">
        <v>407</v>
      </c>
      <c r="AT918" s="230" t="s">
        <v>297</v>
      </c>
      <c r="AU918" s="230" t="s">
        <v>87</v>
      </c>
      <c r="AY918" s="18" t="s">
        <v>167</v>
      </c>
      <c r="BE918" s="231">
        <f>IF(N918="základní",J918,0)</f>
        <v>0</v>
      </c>
      <c r="BF918" s="231">
        <f>IF(N918="snížená",J918,0)</f>
        <v>0</v>
      </c>
      <c r="BG918" s="231">
        <f>IF(N918="zákl. přenesená",J918,0)</f>
        <v>0</v>
      </c>
      <c r="BH918" s="231">
        <f>IF(N918="sníž. přenesená",J918,0)</f>
        <v>0</v>
      </c>
      <c r="BI918" s="231">
        <f>IF(N918="nulová",J918,0)</f>
        <v>0</v>
      </c>
      <c r="BJ918" s="18" t="s">
        <v>85</v>
      </c>
      <c r="BK918" s="231">
        <f>ROUND(I918*H918,2)</f>
        <v>0</v>
      </c>
      <c r="BL918" s="18" t="s">
        <v>301</v>
      </c>
      <c r="BM918" s="230" t="s">
        <v>1118</v>
      </c>
    </row>
    <row r="919" s="2" customFormat="1">
      <c r="A919" s="39"/>
      <c r="B919" s="40"/>
      <c r="C919" s="41"/>
      <c r="D919" s="232" t="s">
        <v>177</v>
      </c>
      <c r="E919" s="41"/>
      <c r="F919" s="233" t="s">
        <v>1117</v>
      </c>
      <c r="G919" s="41"/>
      <c r="H919" s="41"/>
      <c r="I919" s="137"/>
      <c r="J919" s="41"/>
      <c r="K919" s="41"/>
      <c r="L919" s="45"/>
      <c r="M919" s="234"/>
      <c r="N919" s="235"/>
      <c r="O919" s="85"/>
      <c r="P919" s="85"/>
      <c r="Q919" s="85"/>
      <c r="R919" s="85"/>
      <c r="S919" s="85"/>
      <c r="T919" s="86"/>
      <c r="U919" s="39"/>
      <c r="V919" s="39"/>
      <c r="W919" s="39"/>
      <c r="X919" s="39"/>
      <c r="Y919" s="39"/>
      <c r="Z919" s="39"/>
      <c r="AA919" s="39"/>
      <c r="AB919" s="39"/>
      <c r="AC919" s="39"/>
      <c r="AD919" s="39"/>
      <c r="AE919" s="39"/>
      <c r="AT919" s="18" t="s">
        <v>177</v>
      </c>
      <c r="AU919" s="18" t="s">
        <v>87</v>
      </c>
    </row>
    <row r="920" s="14" customFormat="1">
      <c r="A920" s="14"/>
      <c r="B920" s="247"/>
      <c r="C920" s="248"/>
      <c r="D920" s="232" t="s">
        <v>181</v>
      </c>
      <c r="E920" s="248"/>
      <c r="F920" s="250" t="s">
        <v>1119</v>
      </c>
      <c r="G920" s="248"/>
      <c r="H920" s="251">
        <v>26.763000000000002</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181</v>
      </c>
      <c r="AU920" s="257" t="s">
        <v>87</v>
      </c>
      <c r="AV920" s="14" t="s">
        <v>87</v>
      </c>
      <c r="AW920" s="14" t="s">
        <v>4</v>
      </c>
      <c r="AX920" s="14" t="s">
        <v>85</v>
      </c>
      <c r="AY920" s="257" t="s">
        <v>167</v>
      </c>
    </row>
    <row r="921" s="2" customFormat="1" ht="16.5" customHeight="1">
      <c r="A921" s="39"/>
      <c r="B921" s="40"/>
      <c r="C921" s="219" t="s">
        <v>1120</v>
      </c>
      <c r="D921" s="219" t="s">
        <v>170</v>
      </c>
      <c r="E921" s="220" t="s">
        <v>1121</v>
      </c>
      <c r="F921" s="221" t="s">
        <v>1122</v>
      </c>
      <c r="G921" s="222" t="s">
        <v>187</v>
      </c>
      <c r="H921" s="223">
        <v>25.239999999999998</v>
      </c>
      <c r="I921" s="224"/>
      <c r="J921" s="225">
        <f>ROUND(I921*H921,2)</f>
        <v>0</v>
      </c>
      <c r="K921" s="221" t="s">
        <v>174</v>
      </c>
      <c r="L921" s="45"/>
      <c r="M921" s="226" t="s">
        <v>40</v>
      </c>
      <c r="N921" s="227" t="s">
        <v>48</v>
      </c>
      <c r="O921" s="85"/>
      <c r="P921" s="228">
        <f>O921*H921</f>
        <v>0</v>
      </c>
      <c r="Q921" s="228">
        <v>1.0000000000000001E-05</v>
      </c>
      <c r="R921" s="228">
        <f>Q921*H921</f>
        <v>0.00025240000000000001</v>
      </c>
      <c r="S921" s="228">
        <v>0</v>
      </c>
      <c r="T921" s="229">
        <f>S921*H921</f>
        <v>0</v>
      </c>
      <c r="U921" s="39"/>
      <c r="V921" s="39"/>
      <c r="W921" s="39"/>
      <c r="X921" s="39"/>
      <c r="Y921" s="39"/>
      <c r="Z921" s="39"/>
      <c r="AA921" s="39"/>
      <c r="AB921" s="39"/>
      <c r="AC921" s="39"/>
      <c r="AD921" s="39"/>
      <c r="AE921" s="39"/>
      <c r="AR921" s="230" t="s">
        <v>301</v>
      </c>
      <c r="AT921" s="230" t="s">
        <v>170</v>
      </c>
      <c r="AU921" s="230" t="s">
        <v>87</v>
      </c>
      <c r="AY921" s="18" t="s">
        <v>167</v>
      </c>
      <c r="BE921" s="231">
        <f>IF(N921="základní",J921,0)</f>
        <v>0</v>
      </c>
      <c r="BF921" s="231">
        <f>IF(N921="snížená",J921,0)</f>
        <v>0</v>
      </c>
      <c r="BG921" s="231">
        <f>IF(N921="zákl. přenesená",J921,0)</f>
        <v>0</v>
      </c>
      <c r="BH921" s="231">
        <f>IF(N921="sníž. přenesená",J921,0)</f>
        <v>0</v>
      </c>
      <c r="BI921" s="231">
        <f>IF(N921="nulová",J921,0)</f>
        <v>0</v>
      </c>
      <c r="BJ921" s="18" t="s">
        <v>85</v>
      </c>
      <c r="BK921" s="231">
        <f>ROUND(I921*H921,2)</f>
        <v>0</v>
      </c>
      <c r="BL921" s="18" t="s">
        <v>301</v>
      </c>
      <c r="BM921" s="230" t="s">
        <v>1123</v>
      </c>
    </row>
    <row r="922" s="2" customFormat="1">
      <c r="A922" s="39"/>
      <c r="B922" s="40"/>
      <c r="C922" s="41"/>
      <c r="D922" s="232" t="s">
        <v>177</v>
      </c>
      <c r="E922" s="41"/>
      <c r="F922" s="233" t="s">
        <v>1124</v>
      </c>
      <c r="G922" s="41"/>
      <c r="H922" s="41"/>
      <c r="I922" s="137"/>
      <c r="J922" s="41"/>
      <c r="K922" s="41"/>
      <c r="L922" s="45"/>
      <c r="M922" s="234"/>
      <c r="N922" s="235"/>
      <c r="O922" s="85"/>
      <c r="P922" s="85"/>
      <c r="Q922" s="85"/>
      <c r="R922" s="85"/>
      <c r="S922" s="85"/>
      <c r="T922" s="86"/>
      <c r="U922" s="39"/>
      <c r="V922" s="39"/>
      <c r="W922" s="39"/>
      <c r="X922" s="39"/>
      <c r="Y922" s="39"/>
      <c r="Z922" s="39"/>
      <c r="AA922" s="39"/>
      <c r="AB922" s="39"/>
      <c r="AC922" s="39"/>
      <c r="AD922" s="39"/>
      <c r="AE922" s="39"/>
      <c r="AT922" s="18" t="s">
        <v>177</v>
      </c>
      <c r="AU922" s="18" t="s">
        <v>87</v>
      </c>
    </row>
    <row r="923" s="13" customFormat="1">
      <c r="A923" s="13"/>
      <c r="B923" s="237"/>
      <c r="C923" s="238"/>
      <c r="D923" s="232" t="s">
        <v>181</v>
      </c>
      <c r="E923" s="239" t="s">
        <v>40</v>
      </c>
      <c r="F923" s="240" t="s">
        <v>208</v>
      </c>
      <c r="G923" s="238"/>
      <c r="H923" s="239" t="s">
        <v>40</v>
      </c>
      <c r="I923" s="241"/>
      <c r="J923" s="238"/>
      <c r="K923" s="238"/>
      <c r="L923" s="242"/>
      <c r="M923" s="243"/>
      <c r="N923" s="244"/>
      <c r="O923" s="244"/>
      <c r="P923" s="244"/>
      <c r="Q923" s="244"/>
      <c r="R923" s="244"/>
      <c r="S923" s="244"/>
      <c r="T923" s="245"/>
      <c r="U923" s="13"/>
      <c r="V923" s="13"/>
      <c r="W923" s="13"/>
      <c r="X923" s="13"/>
      <c r="Y923" s="13"/>
      <c r="Z923" s="13"/>
      <c r="AA923" s="13"/>
      <c r="AB923" s="13"/>
      <c r="AC923" s="13"/>
      <c r="AD923" s="13"/>
      <c r="AE923" s="13"/>
      <c r="AT923" s="246" t="s">
        <v>181</v>
      </c>
      <c r="AU923" s="246" t="s">
        <v>87</v>
      </c>
      <c r="AV923" s="13" t="s">
        <v>85</v>
      </c>
      <c r="AW923" s="13" t="s">
        <v>38</v>
      </c>
      <c r="AX923" s="13" t="s">
        <v>77</v>
      </c>
      <c r="AY923" s="246" t="s">
        <v>167</v>
      </c>
    </row>
    <row r="924" s="14" customFormat="1">
      <c r="A924" s="14"/>
      <c r="B924" s="247"/>
      <c r="C924" s="248"/>
      <c r="D924" s="232" t="s">
        <v>181</v>
      </c>
      <c r="E924" s="249" t="s">
        <v>40</v>
      </c>
      <c r="F924" s="250" t="s">
        <v>1125</v>
      </c>
      <c r="G924" s="248"/>
      <c r="H924" s="251">
        <v>16</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181</v>
      </c>
      <c r="AU924" s="257" t="s">
        <v>87</v>
      </c>
      <c r="AV924" s="14" t="s">
        <v>87</v>
      </c>
      <c r="AW924" s="14" t="s">
        <v>38</v>
      </c>
      <c r="AX924" s="14" t="s">
        <v>77</v>
      </c>
      <c r="AY924" s="257" t="s">
        <v>167</v>
      </c>
    </row>
    <row r="925" s="13" customFormat="1">
      <c r="A925" s="13"/>
      <c r="B925" s="237"/>
      <c r="C925" s="238"/>
      <c r="D925" s="232" t="s">
        <v>181</v>
      </c>
      <c r="E925" s="239" t="s">
        <v>40</v>
      </c>
      <c r="F925" s="240" t="s">
        <v>286</v>
      </c>
      <c r="G925" s="238"/>
      <c r="H925" s="239" t="s">
        <v>40</v>
      </c>
      <c r="I925" s="241"/>
      <c r="J925" s="238"/>
      <c r="K925" s="238"/>
      <c r="L925" s="242"/>
      <c r="M925" s="243"/>
      <c r="N925" s="244"/>
      <c r="O925" s="244"/>
      <c r="P925" s="244"/>
      <c r="Q925" s="244"/>
      <c r="R925" s="244"/>
      <c r="S925" s="244"/>
      <c r="T925" s="245"/>
      <c r="U925" s="13"/>
      <c r="V925" s="13"/>
      <c r="W925" s="13"/>
      <c r="X925" s="13"/>
      <c r="Y925" s="13"/>
      <c r="Z925" s="13"/>
      <c r="AA925" s="13"/>
      <c r="AB925" s="13"/>
      <c r="AC925" s="13"/>
      <c r="AD925" s="13"/>
      <c r="AE925" s="13"/>
      <c r="AT925" s="246" t="s">
        <v>181</v>
      </c>
      <c r="AU925" s="246" t="s">
        <v>87</v>
      </c>
      <c r="AV925" s="13" t="s">
        <v>85</v>
      </c>
      <c r="AW925" s="13" t="s">
        <v>38</v>
      </c>
      <c r="AX925" s="13" t="s">
        <v>77</v>
      </c>
      <c r="AY925" s="246" t="s">
        <v>167</v>
      </c>
    </row>
    <row r="926" s="14" customFormat="1">
      <c r="A926" s="14"/>
      <c r="B926" s="247"/>
      <c r="C926" s="248"/>
      <c r="D926" s="232" t="s">
        <v>181</v>
      </c>
      <c r="E926" s="249" t="s">
        <v>40</v>
      </c>
      <c r="F926" s="250" t="s">
        <v>1126</v>
      </c>
      <c r="G926" s="248"/>
      <c r="H926" s="251">
        <v>9.2400000000000002</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181</v>
      </c>
      <c r="AU926" s="257" t="s">
        <v>87</v>
      </c>
      <c r="AV926" s="14" t="s">
        <v>87</v>
      </c>
      <c r="AW926" s="14" t="s">
        <v>38</v>
      </c>
      <c r="AX926" s="14" t="s">
        <v>77</v>
      </c>
      <c r="AY926" s="257" t="s">
        <v>167</v>
      </c>
    </row>
    <row r="927" s="15" customFormat="1">
      <c r="A927" s="15"/>
      <c r="B927" s="258"/>
      <c r="C927" s="259"/>
      <c r="D927" s="232" t="s">
        <v>181</v>
      </c>
      <c r="E927" s="260" t="s">
        <v>40</v>
      </c>
      <c r="F927" s="261" t="s">
        <v>184</v>
      </c>
      <c r="G927" s="259"/>
      <c r="H927" s="262">
        <v>25.239999999999998</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181</v>
      </c>
      <c r="AU927" s="268" t="s">
        <v>87</v>
      </c>
      <c r="AV927" s="15" t="s">
        <v>175</v>
      </c>
      <c r="AW927" s="15" t="s">
        <v>38</v>
      </c>
      <c r="AX927" s="15" t="s">
        <v>85</v>
      </c>
      <c r="AY927" s="268" t="s">
        <v>167</v>
      </c>
    </row>
    <row r="928" s="2" customFormat="1" ht="16.5" customHeight="1">
      <c r="A928" s="39"/>
      <c r="B928" s="40"/>
      <c r="C928" s="269" t="s">
        <v>1127</v>
      </c>
      <c r="D928" s="269" t="s">
        <v>297</v>
      </c>
      <c r="E928" s="270" t="s">
        <v>1128</v>
      </c>
      <c r="F928" s="271" t="s">
        <v>1129</v>
      </c>
      <c r="G928" s="272" t="s">
        <v>187</v>
      </c>
      <c r="H928" s="273">
        <v>25.745000000000001</v>
      </c>
      <c r="I928" s="274"/>
      <c r="J928" s="275">
        <f>ROUND(I928*H928,2)</f>
        <v>0</v>
      </c>
      <c r="K928" s="271" t="s">
        <v>174</v>
      </c>
      <c r="L928" s="276"/>
      <c r="M928" s="277" t="s">
        <v>40</v>
      </c>
      <c r="N928" s="278" t="s">
        <v>48</v>
      </c>
      <c r="O928" s="85"/>
      <c r="P928" s="228">
        <f>O928*H928</f>
        <v>0</v>
      </c>
      <c r="Q928" s="228">
        <v>0.00029999999999999997</v>
      </c>
      <c r="R928" s="228">
        <f>Q928*H928</f>
        <v>0.0077234999999999995</v>
      </c>
      <c r="S928" s="228">
        <v>0</v>
      </c>
      <c r="T928" s="229">
        <f>S928*H928</f>
        <v>0</v>
      </c>
      <c r="U928" s="39"/>
      <c r="V928" s="39"/>
      <c r="W928" s="39"/>
      <c r="X928" s="39"/>
      <c r="Y928" s="39"/>
      <c r="Z928" s="39"/>
      <c r="AA928" s="39"/>
      <c r="AB928" s="39"/>
      <c r="AC928" s="39"/>
      <c r="AD928" s="39"/>
      <c r="AE928" s="39"/>
      <c r="AR928" s="230" t="s">
        <v>407</v>
      </c>
      <c r="AT928" s="230" t="s">
        <v>297</v>
      </c>
      <c r="AU928" s="230" t="s">
        <v>87</v>
      </c>
      <c r="AY928" s="18" t="s">
        <v>167</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301</v>
      </c>
      <c r="BM928" s="230" t="s">
        <v>1130</v>
      </c>
    </row>
    <row r="929" s="2" customFormat="1">
      <c r="A929" s="39"/>
      <c r="B929" s="40"/>
      <c r="C929" s="41"/>
      <c r="D929" s="232" t="s">
        <v>177</v>
      </c>
      <c r="E929" s="41"/>
      <c r="F929" s="233" t="s">
        <v>1129</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177</v>
      </c>
      <c r="AU929" s="18" t="s">
        <v>87</v>
      </c>
    </row>
    <row r="930" s="14" customFormat="1">
      <c r="A930" s="14"/>
      <c r="B930" s="247"/>
      <c r="C930" s="248"/>
      <c r="D930" s="232" t="s">
        <v>181</v>
      </c>
      <c r="E930" s="248"/>
      <c r="F930" s="250" t="s">
        <v>1131</v>
      </c>
      <c r="G930" s="248"/>
      <c r="H930" s="251">
        <v>25.745000000000001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181</v>
      </c>
      <c r="AU930" s="257" t="s">
        <v>87</v>
      </c>
      <c r="AV930" s="14" t="s">
        <v>87</v>
      </c>
      <c r="AW930" s="14" t="s">
        <v>4</v>
      </c>
      <c r="AX930" s="14" t="s">
        <v>85</v>
      </c>
      <c r="AY930" s="257" t="s">
        <v>167</v>
      </c>
    </row>
    <row r="931" s="2" customFormat="1" ht="16.5" customHeight="1">
      <c r="A931" s="39"/>
      <c r="B931" s="40"/>
      <c r="C931" s="219" t="s">
        <v>1132</v>
      </c>
      <c r="D931" s="219" t="s">
        <v>170</v>
      </c>
      <c r="E931" s="220" t="s">
        <v>1133</v>
      </c>
      <c r="F931" s="221" t="s">
        <v>1134</v>
      </c>
      <c r="G931" s="222" t="s">
        <v>187</v>
      </c>
      <c r="H931" s="223">
        <v>0.80000000000000004</v>
      </c>
      <c r="I931" s="224"/>
      <c r="J931" s="225">
        <f>ROUND(I931*H931,2)</f>
        <v>0</v>
      </c>
      <c r="K931" s="221" t="s">
        <v>174</v>
      </c>
      <c r="L931" s="45"/>
      <c r="M931" s="226" t="s">
        <v>40</v>
      </c>
      <c r="N931" s="227" t="s">
        <v>48</v>
      </c>
      <c r="O931" s="85"/>
      <c r="P931" s="228">
        <f>O931*H931</f>
        <v>0</v>
      </c>
      <c r="Q931" s="228">
        <v>0</v>
      </c>
      <c r="R931" s="228">
        <f>Q931*H931</f>
        <v>0</v>
      </c>
      <c r="S931" s="228">
        <v>0</v>
      </c>
      <c r="T931" s="229">
        <f>S931*H931</f>
        <v>0</v>
      </c>
      <c r="U931" s="39"/>
      <c r="V931" s="39"/>
      <c r="W931" s="39"/>
      <c r="X931" s="39"/>
      <c r="Y931" s="39"/>
      <c r="Z931" s="39"/>
      <c r="AA931" s="39"/>
      <c r="AB931" s="39"/>
      <c r="AC931" s="39"/>
      <c r="AD931" s="39"/>
      <c r="AE931" s="39"/>
      <c r="AR931" s="230" t="s">
        <v>301</v>
      </c>
      <c r="AT931" s="230" t="s">
        <v>170</v>
      </c>
      <c r="AU931" s="230" t="s">
        <v>87</v>
      </c>
      <c r="AY931" s="18" t="s">
        <v>167</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301</v>
      </c>
      <c r="BM931" s="230" t="s">
        <v>1135</v>
      </c>
    </row>
    <row r="932" s="2" customFormat="1">
      <c r="A932" s="39"/>
      <c r="B932" s="40"/>
      <c r="C932" s="41"/>
      <c r="D932" s="232" t="s">
        <v>177</v>
      </c>
      <c r="E932" s="41"/>
      <c r="F932" s="233" t="s">
        <v>1136</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177</v>
      </c>
      <c r="AU932" s="18" t="s">
        <v>87</v>
      </c>
    </row>
    <row r="933" s="2" customFormat="1" ht="24" customHeight="1">
      <c r="A933" s="39"/>
      <c r="B933" s="40"/>
      <c r="C933" s="269" t="s">
        <v>1137</v>
      </c>
      <c r="D933" s="269" t="s">
        <v>297</v>
      </c>
      <c r="E933" s="270" t="s">
        <v>1138</v>
      </c>
      <c r="F933" s="271" t="s">
        <v>1139</v>
      </c>
      <c r="G933" s="272" t="s">
        <v>187</v>
      </c>
      <c r="H933" s="273">
        <v>0.81599999999999995</v>
      </c>
      <c r="I933" s="274"/>
      <c r="J933" s="275">
        <f>ROUND(I933*H933,2)</f>
        <v>0</v>
      </c>
      <c r="K933" s="271" t="s">
        <v>174</v>
      </c>
      <c r="L933" s="276"/>
      <c r="M933" s="277" t="s">
        <v>40</v>
      </c>
      <c r="N933" s="278" t="s">
        <v>48</v>
      </c>
      <c r="O933" s="85"/>
      <c r="P933" s="228">
        <f>O933*H933</f>
        <v>0</v>
      </c>
      <c r="Q933" s="228">
        <v>0.00021000000000000001</v>
      </c>
      <c r="R933" s="228">
        <f>Q933*H933</f>
        <v>0.00017135999999999999</v>
      </c>
      <c r="S933" s="228">
        <v>0</v>
      </c>
      <c r="T933" s="229">
        <f>S933*H933</f>
        <v>0</v>
      </c>
      <c r="U933" s="39"/>
      <c r="V933" s="39"/>
      <c r="W933" s="39"/>
      <c r="X933" s="39"/>
      <c r="Y933" s="39"/>
      <c r="Z933" s="39"/>
      <c r="AA933" s="39"/>
      <c r="AB933" s="39"/>
      <c r="AC933" s="39"/>
      <c r="AD933" s="39"/>
      <c r="AE933" s="39"/>
      <c r="AR933" s="230" t="s">
        <v>407</v>
      </c>
      <c r="AT933" s="230" t="s">
        <v>297</v>
      </c>
      <c r="AU933" s="230" t="s">
        <v>87</v>
      </c>
      <c r="AY933" s="18" t="s">
        <v>167</v>
      </c>
      <c r="BE933" s="231">
        <f>IF(N933="základní",J933,0)</f>
        <v>0</v>
      </c>
      <c r="BF933" s="231">
        <f>IF(N933="snížená",J933,0)</f>
        <v>0</v>
      </c>
      <c r="BG933" s="231">
        <f>IF(N933="zákl. přenesená",J933,0)</f>
        <v>0</v>
      </c>
      <c r="BH933" s="231">
        <f>IF(N933="sníž. přenesená",J933,0)</f>
        <v>0</v>
      </c>
      <c r="BI933" s="231">
        <f>IF(N933="nulová",J933,0)</f>
        <v>0</v>
      </c>
      <c r="BJ933" s="18" t="s">
        <v>85</v>
      </c>
      <c r="BK933" s="231">
        <f>ROUND(I933*H933,2)</f>
        <v>0</v>
      </c>
      <c r="BL933" s="18" t="s">
        <v>301</v>
      </c>
      <c r="BM933" s="230" t="s">
        <v>1140</v>
      </c>
    </row>
    <row r="934" s="2" customFormat="1">
      <c r="A934" s="39"/>
      <c r="B934" s="40"/>
      <c r="C934" s="41"/>
      <c r="D934" s="232" t="s">
        <v>177</v>
      </c>
      <c r="E934" s="41"/>
      <c r="F934" s="233" t="s">
        <v>1139</v>
      </c>
      <c r="G934" s="41"/>
      <c r="H934" s="41"/>
      <c r="I934" s="137"/>
      <c r="J934" s="41"/>
      <c r="K934" s="41"/>
      <c r="L934" s="45"/>
      <c r="M934" s="234"/>
      <c r="N934" s="235"/>
      <c r="O934" s="85"/>
      <c r="P934" s="85"/>
      <c r="Q934" s="85"/>
      <c r="R934" s="85"/>
      <c r="S934" s="85"/>
      <c r="T934" s="86"/>
      <c r="U934" s="39"/>
      <c r="V934" s="39"/>
      <c r="W934" s="39"/>
      <c r="X934" s="39"/>
      <c r="Y934" s="39"/>
      <c r="Z934" s="39"/>
      <c r="AA934" s="39"/>
      <c r="AB934" s="39"/>
      <c r="AC934" s="39"/>
      <c r="AD934" s="39"/>
      <c r="AE934" s="39"/>
      <c r="AT934" s="18" t="s">
        <v>177</v>
      </c>
      <c r="AU934" s="18" t="s">
        <v>87</v>
      </c>
    </row>
    <row r="935" s="14" customFormat="1">
      <c r="A935" s="14"/>
      <c r="B935" s="247"/>
      <c r="C935" s="248"/>
      <c r="D935" s="232" t="s">
        <v>181</v>
      </c>
      <c r="E935" s="248"/>
      <c r="F935" s="250" t="s">
        <v>1141</v>
      </c>
      <c r="G935" s="248"/>
      <c r="H935" s="251">
        <v>0.81599999999999995</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181</v>
      </c>
      <c r="AU935" s="257" t="s">
        <v>87</v>
      </c>
      <c r="AV935" s="14" t="s">
        <v>87</v>
      </c>
      <c r="AW935" s="14" t="s">
        <v>4</v>
      </c>
      <c r="AX935" s="14" t="s">
        <v>85</v>
      </c>
      <c r="AY935" s="257" t="s">
        <v>167</v>
      </c>
    </row>
    <row r="936" s="2" customFormat="1" ht="24" customHeight="1">
      <c r="A936" s="39"/>
      <c r="B936" s="40"/>
      <c r="C936" s="219" t="s">
        <v>1142</v>
      </c>
      <c r="D936" s="219" t="s">
        <v>170</v>
      </c>
      <c r="E936" s="220" t="s">
        <v>1143</v>
      </c>
      <c r="F936" s="221" t="s">
        <v>1144</v>
      </c>
      <c r="G936" s="222" t="s">
        <v>173</v>
      </c>
      <c r="H936" s="223">
        <v>25.239999999999998</v>
      </c>
      <c r="I936" s="224"/>
      <c r="J936" s="225">
        <f>ROUND(I936*H936,2)</f>
        <v>0</v>
      </c>
      <c r="K936" s="221" t="s">
        <v>174</v>
      </c>
      <c r="L936" s="45"/>
      <c r="M936" s="226" t="s">
        <v>40</v>
      </c>
      <c r="N936" s="227" t="s">
        <v>48</v>
      </c>
      <c r="O936" s="85"/>
      <c r="P936" s="228">
        <f>O936*H936</f>
        <v>0</v>
      </c>
      <c r="Q936" s="228">
        <v>3.0000000000000001E-05</v>
      </c>
      <c r="R936" s="228">
        <f>Q936*H936</f>
        <v>0.00075719999999999997</v>
      </c>
      <c r="S936" s="228">
        <v>0</v>
      </c>
      <c r="T936" s="229">
        <f>S936*H936</f>
        <v>0</v>
      </c>
      <c r="U936" s="39"/>
      <c r="V936" s="39"/>
      <c r="W936" s="39"/>
      <c r="X936" s="39"/>
      <c r="Y936" s="39"/>
      <c r="Z936" s="39"/>
      <c r="AA936" s="39"/>
      <c r="AB936" s="39"/>
      <c r="AC936" s="39"/>
      <c r="AD936" s="39"/>
      <c r="AE936" s="39"/>
      <c r="AR936" s="230" t="s">
        <v>301</v>
      </c>
      <c r="AT936" s="230" t="s">
        <v>170</v>
      </c>
      <c r="AU936" s="230" t="s">
        <v>87</v>
      </c>
      <c r="AY936" s="18" t="s">
        <v>167</v>
      </c>
      <c r="BE936" s="231">
        <f>IF(N936="základní",J936,0)</f>
        <v>0</v>
      </c>
      <c r="BF936" s="231">
        <f>IF(N936="snížená",J936,0)</f>
        <v>0</v>
      </c>
      <c r="BG936" s="231">
        <f>IF(N936="zákl. přenesená",J936,0)</f>
        <v>0</v>
      </c>
      <c r="BH936" s="231">
        <f>IF(N936="sníž. přenesená",J936,0)</f>
        <v>0</v>
      </c>
      <c r="BI936" s="231">
        <f>IF(N936="nulová",J936,0)</f>
        <v>0</v>
      </c>
      <c r="BJ936" s="18" t="s">
        <v>85</v>
      </c>
      <c r="BK936" s="231">
        <f>ROUND(I936*H936,2)</f>
        <v>0</v>
      </c>
      <c r="BL936" s="18" t="s">
        <v>301</v>
      </c>
      <c r="BM936" s="230" t="s">
        <v>1145</v>
      </c>
    </row>
    <row r="937" s="2" customFormat="1">
      <c r="A937" s="39"/>
      <c r="B937" s="40"/>
      <c r="C937" s="41"/>
      <c r="D937" s="232" t="s">
        <v>177</v>
      </c>
      <c r="E937" s="41"/>
      <c r="F937" s="233" t="s">
        <v>1146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177</v>
      </c>
      <c r="AU937" s="18" t="s">
        <v>87</v>
      </c>
    </row>
    <row r="938" s="2" customFormat="1">
      <c r="A938" s="39"/>
      <c r="B938" s="40"/>
      <c r="C938" s="41"/>
      <c r="D938" s="232" t="s">
        <v>179</v>
      </c>
      <c r="E938" s="41"/>
      <c r="F938" s="236" t="s">
        <v>1147</v>
      </c>
      <c r="G938" s="41"/>
      <c r="H938" s="41"/>
      <c r="I938" s="137"/>
      <c r="J938" s="41"/>
      <c r="K938" s="41"/>
      <c r="L938" s="45"/>
      <c r="M938" s="234"/>
      <c r="N938" s="235"/>
      <c r="O938" s="85"/>
      <c r="P938" s="85"/>
      <c r="Q938" s="85"/>
      <c r="R938" s="85"/>
      <c r="S938" s="85"/>
      <c r="T938" s="86"/>
      <c r="U938" s="39"/>
      <c r="V938" s="39"/>
      <c r="W938" s="39"/>
      <c r="X938" s="39"/>
      <c r="Y938" s="39"/>
      <c r="Z938" s="39"/>
      <c r="AA938" s="39"/>
      <c r="AB938" s="39"/>
      <c r="AC938" s="39"/>
      <c r="AD938" s="39"/>
      <c r="AE938" s="39"/>
      <c r="AT938" s="18" t="s">
        <v>179</v>
      </c>
      <c r="AU938" s="18" t="s">
        <v>87</v>
      </c>
    </row>
    <row r="939" s="13" customFormat="1">
      <c r="A939" s="13"/>
      <c r="B939" s="237"/>
      <c r="C939" s="238"/>
      <c r="D939" s="232" t="s">
        <v>181</v>
      </c>
      <c r="E939" s="239" t="s">
        <v>40</v>
      </c>
      <c r="F939" s="240" t="s">
        <v>208</v>
      </c>
      <c r="G939" s="238"/>
      <c r="H939" s="239" t="s">
        <v>40</v>
      </c>
      <c r="I939" s="241"/>
      <c r="J939" s="238"/>
      <c r="K939" s="238"/>
      <c r="L939" s="242"/>
      <c r="M939" s="243"/>
      <c r="N939" s="244"/>
      <c r="O939" s="244"/>
      <c r="P939" s="244"/>
      <c r="Q939" s="244"/>
      <c r="R939" s="244"/>
      <c r="S939" s="244"/>
      <c r="T939" s="245"/>
      <c r="U939" s="13"/>
      <c r="V939" s="13"/>
      <c r="W939" s="13"/>
      <c r="X939" s="13"/>
      <c r="Y939" s="13"/>
      <c r="Z939" s="13"/>
      <c r="AA939" s="13"/>
      <c r="AB939" s="13"/>
      <c r="AC939" s="13"/>
      <c r="AD939" s="13"/>
      <c r="AE939" s="13"/>
      <c r="AT939" s="246" t="s">
        <v>181</v>
      </c>
      <c r="AU939" s="246" t="s">
        <v>87</v>
      </c>
      <c r="AV939" s="13" t="s">
        <v>85</v>
      </c>
      <c r="AW939" s="13" t="s">
        <v>38</v>
      </c>
      <c r="AX939" s="13" t="s">
        <v>77</v>
      </c>
      <c r="AY939" s="246" t="s">
        <v>167</v>
      </c>
    </row>
    <row r="940" s="14" customFormat="1">
      <c r="A940" s="14"/>
      <c r="B940" s="247"/>
      <c r="C940" s="248"/>
      <c r="D940" s="232" t="s">
        <v>181</v>
      </c>
      <c r="E940" s="249" t="s">
        <v>40</v>
      </c>
      <c r="F940" s="250" t="s">
        <v>1125</v>
      </c>
      <c r="G940" s="248"/>
      <c r="H940" s="251">
        <v>16</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181</v>
      </c>
      <c r="AU940" s="257" t="s">
        <v>87</v>
      </c>
      <c r="AV940" s="14" t="s">
        <v>87</v>
      </c>
      <c r="AW940" s="14" t="s">
        <v>38</v>
      </c>
      <c r="AX940" s="14" t="s">
        <v>77</v>
      </c>
      <c r="AY940" s="257" t="s">
        <v>167</v>
      </c>
    </row>
    <row r="941" s="13" customFormat="1">
      <c r="A941" s="13"/>
      <c r="B941" s="237"/>
      <c r="C941" s="238"/>
      <c r="D941" s="232" t="s">
        <v>181</v>
      </c>
      <c r="E941" s="239" t="s">
        <v>40</v>
      </c>
      <c r="F941" s="240" t="s">
        <v>286</v>
      </c>
      <c r="G941" s="238"/>
      <c r="H941" s="239" t="s">
        <v>40</v>
      </c>
      <c r="I941" s="241"/>
      <c r="J941" s="238"/>
      <c r="K941" s="238"/>
      <c r="L941" s="242"/>
      <c r="M941" s="243"/>
      <c r="N941" s="244"/>
      <c r="O941" s="244"/>
      <c r="P941" s="244"/>
      <c r="Q941" s="244"/>
      <c r="R941" s="244"/>
      <c r="S941" s="244"/>
      <c r="T941" s="245"/>
      <c r="U941" s="13"/>
      <c r="V941" s="13"/>
      <c r="W941" s="13"/>
      <c r="X941" s="13"/>
      <c r="Y941" s="13"/>
      <c r="Z941" s="13"/>
      <c r="AA941" s="13"/>
      <c r="AB941" s="13"/>
      <c r="AC941" s="13"/>
      <c r="AD941" s="13"/>
      <c r="AE941" s="13"/>
      <c r="AT941" s="246" t="s">
        <v>181</v>
      </c>
      <c r="AU941" s="246" t="s">
        <v>87</v>
      </c>
      <c r="AV941" s="13" t="s">
        <v>85</v>
      </c>
      <c r="AW941" s="13" t="s">
        <v>38</v>
      </c>
      <c r="AX941" s="13" t="s">
        <v>77</v>
      </c>
      <c r="AY941" s="246" t="s">
        <v>167</v>
      </c>
    </row>
    <row r="942" s="14" customFormat="1">
      <c r="A942" s="14"/>
      <c r="B942" s="247"/>
      <c r="C942" s="248"/>
      <c r="D942" s="232" t="s">
        <v>181</v>
      </c>
      <c r="E942" s="249" t="s">
        <v>40</v>
      </c>
      <c r="F942" s="250" t="s">
        <v>1126</v>
      </c>
      <c r="G942" s="248"/>
      <c r="H942" s="251">
        <v>9.2400000000000002</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181</v>
      </c>
      <c r="AU942" s="257" t="s">
        <v>87</v>
      </c>
      <c r="AV942" s="14" t="s">
        <v>87</v>
      </c>
      <c r="AW942" s="14" t="s">
        <v>38</v>
      </c>
      <c r="AX942" s="14" t="s">
        <v>77</v>
      </c>
      <c r="AY942" s="257" t="s">
        <v>167</v>
      </c>
    </row>
    <row r="943" s="15" customFormat="1">
      <c r="A943" s="15"/>
      <c r="B943" s="258"/>
      <c r="C943" s="259"/>
      <c r="D943" s="232" t="s">
        <v>181</v>
      </c>
      <c r="E943" s="260" t="s">
        <v>40</v>
      </c>
      <c r="F943" s="261" t="s">
        <v>184</v>
      </c>
      <c r="G943" s="259"/>
      <c r="H943" s="262">
        <v>25.239999999999998</v>
      </c>
      <c r="I943" s="263"/>
      <c r="J943" s="259"/>
      <c r="K943" s="259"/>
      <c r="L943" s="264"/>
      <c r="M943" s="265"/>
      <c r="N943" s="266"/>
      <c r="O943" s="266"/>
      <c r="P943" s="266"/>
      <c r="Q943" s="266"/>
      <c r="R943" s="266"/>
      <c r="S943" s="266"/>
      <c r="T943" s="267"/>
      <c r="U943" s="15"/>
      <c r="V943" s="15"/>
      <c r="W943" s="15"/>
      <c r="X943" s="15"/>
      <c r="Y943" s="15"/>
      <c r="Z943" s="15"/>
      <c r="AA943" s="15"/>
      <c r="AB943" s="15"/>
      <c r="AC943" s="15"/>
      <c r="AD943" s="15"/>
      <c r="AE943" s="15"/>
      <c r="AT943" s="268" t="s">
        <v>181</v>
      </c>
      <c r="AU943" s="268" t="s">
        <v>87</v>
      </c>
      <c r="AV943" s="15" t="s">
        <v>175</v>
      </c>
      <c r="AW943" s="15" t="s">
        <v>38</v>
      </c>
      <c r="AX943" s="15" t="s">
        <v>85</v>
      </c>
      <c r="AY943" s="268" t="s">
        <v>167</v>
      </c>
    </row>
    <row r="944" s="2" customFormat="1" ht="24" customHeight="1">
      <c r="A944" s="39"/>
      <c r="B944" s="40"/>
      <c r="C944" s="219" t="s">
        <v>1148</v>
      </c>
      <c r="D944" s="219" t="s">
        <v>170</v>
      </c>
      <c r="E944" s="220" t="s">
        <v>1149</v>
      </c>
      <c r="F944" s="221" t="s">
        <v>1150</v>
      </c>
      <c r="G944" s="222" t="s">
        <v>398</v>
      </c>
      <c r="H944" s="223">
        <v>0.085999999999999993</v>
      </c>
      <c r="I944" s="224"/>
      <c r="J944" s="225">
        <f>ROUND(I944*H944,2)</f>
        <v>0</v>
      </c>
      <c r="K944" s="221" t="s">
        <v>174</v>
      </c>
      <c r="L944" s="45"/>
      <c r="M944" s="226" t="s">
        <v>40</v>
      </c>
      <c r="N944" s="227" t="s">
        <v>48</v>
      </c>
      <c r="O944" s="85"/>
      <c r="P944" s="228">
        <f>O944*H944</f>
        <v>0</v>
      </c>
      <c r="Q944" s="228">
        <v>0</v>
      </c>
      <c r="R944" s="228">
        <f>Q944*H944</f>
        <v>0</v>
      </c>
      <c r="S944" s="228">
        <v>0</v>
      </c>
      <c r="T944" s="229">
        <f>S944*H944</f>
        <v>0</v>
      </c>
      <c r="U944" s="39"/>
      <c r="V944" s="39"/>
      <c r="W944" s="39"/>
      <c r="X944" s="39"/>
      <c r="Y944" s="39"/>
      <c r="Z944" s="39"/>
      <c r="AA944" s="39"/>
      <c r="AB944" s="39"/>
      <c r="AC944" s="39"/>
      <c r="AD944" s="39"/>
      <c r="AE944" s="39"/>
      <c r="AR944" s="230" t="s">
        <v>301</v>
      </c>
      <c r="AT944" s="230" t="s">
        <v>170</v>
      </c>
      <c r="AU944" s="230" t="s">
        <v>87</v>
      </c>
      <c r="AY944" s="18" t="s">
        <v>167</v>
      </c>
      <c r="BE944" s="231">
        <f>IF(N944="základní",J944,0)</f>
        <v>0</v>
      </c>
      <c r="BF944" s="231">
        <f>IF(N944="snížená",J944,0)</f>
        <v>0</v>
      </c>
      <c r="BG944" s="231">
        <f>IF(N944="zákl. přenesená",J944,0)</f>
        <v>0</v>
      </c>
      <c r="BH944" s="231">
        <f>IF(N944="sníž. přenesená",J944,0)</f>
        <v>0</v>
      </c>
      <c r="BI944" s="231">
        <f>IF(N944="nulová",J944,0)</f>
        <v>0</v>
      </c>
      <c r="BJ944" s="18" t="s">
        <v>85</v>
      </c>
      <c r="BK944" s="231">
        <f>ROUND(I944*H944,2)</f>
        <v>0</v>
      </c>
      <c r="BL944" s="18" t="s">
        <v>301</v>
      </c>
      <c r="BM944" s="230" t="s">
        <v>1151</v>
      </c>
    </row>
    <row r="945" s="2" customFormat="1">
      <c r="A945" s="39"/>
      <c r="B945" s="40"/>
      <c r="C945" s="41"/>
      <c r="D945" s="232" t="s">
        <v>177</v>
      </c>
      <c r="E945" s="41"/>
      <c r="F945" s="233" t="s">
        <v>1152</v>
      </c>
      <c r="G945" s="41"/>
      <c r="H945" s="41"/>
      <c r="I945" s="137"/>
      <c r="J945" s="41"/>
      <c r="K945" s="41"/>
      <c r="L945" s="45"/>
      <c r="M945" s="234"/>
      <c r="N945" s="235"/>
      <c r="O945" s="85"/>
      <c r="P945" s="85"/>
      <c r="Q945" s="85"/>
      <c r="R945" s="85"/>
      <c r="S945" s="85"/>
      <c r="T945" s="86"/>
      <c r="U945" s="39"/>
      <c r="V945" s="39"/>
      <c r="W945" s="39"/>
      <c r="X945" s="39"/>
      <c r="Y945" s="39"/>
      <c r="Z945" s="39"/>
      <c r="AA945" s="39"/>
      <c r="AB945" s="39"/>
      <c r="AC945" s="39"/>
      <c r="AD945" s="39"/>
      <c r="AE945" s="39"/>
      <c r="AT945" s="18" t="s">
        <v>177</v>
      </c>
      <c r="AU945" s="18" t="s">
        <v>87</v>
      </c>
    </row>
    <row r="946" s="2" customFormat="1">
      <c r="A946" s="39"/>
      <c r="B946" s="40"/>
      <c r="C946" s="41"/>
      <c r="D946" s="232" t="s">
        <v>179</v>
      </c>
      <c r="E946" s="41"/>
      <c r="F946" s="236" t="s">
        <v>1002</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179</v>
      </c>
      <c r="AU946" s="18" t="s">
        <v>87</v>
      </c>
    </row>
    <row r="947" s="12" customFormat="1" ht="22.8" customHeight="1">
      <c r="A947" s="12"/>
      <c r="B947" s="203"/>
      <c r="C947" s="204"/>
      <c r="D947" s="205" t="s">
        <v>76</v>
      </c>
      <c r="E947" s="217" t="s">
        <v>1153</v>
      </c>
      <c r="F947" s="217" t="s">
        <v>1154</v>
      </c>
      <c r="G947" s="204"/>
      <c r="H947" s="204"/>
      <c r="I947" s="207"/>
      <c r="J947" s="218">
        <f>BK947</f>
        <v>0</v>
      </c>
      <c r="K947" s="204"/>
      <c r="L947" s="209"/>
      <c r="M947" s="210"/>
      <c r="N947" s="211"/>
      <c r="O947" s="211"/>
      <c r="P947" s="212">
        <f>SUM(P948:P954)</f>
        <v>0</v>
      </c>
      <c r="Q947" s="211"/>
      <c r="R947" s="212">
        <f>SUM(R948:R954)</f>
        <v>0.009444000000000001</v>
      </c>
      <c r="S947" s="211"/>
      <c r="T947" s="213">
        <f>SUM(T948:T954)</f>
        <v>0</v>
      </c>
      <c r="U947" s="12"/>
      <c r="V947" s="12"/>
      <c r="W947" s="12"/>
      <c r="X947" s="12"/>
      <c r="Y947" s="12"/>
      <c r="Z947" s="12"/>
      <c r="AA947" s="12"/>
      <c r="AB947" s="12"/>
      <c r="AC947" s="12"/>
      <c r="AD947" s="12"/>
      <c r="AE947" s="12"/>
      <c r="AR947" s="214" t="s">
        <v>87</v>
      </c>
      <c r="AT947" s="215" t="s">
        <v>76</v>
      </c>
      <c r="AU947" s="215" t="s">
        <v>85</v>
      </c>
      <c r="AY947" s="214" t="s">
        <v>167</v>
      </c>
      <c r="BK947" s="216">
        <f>SUM(BK948:BK954)</f>
        <v>0</v>
      </c>
    </row>
    <row r="948" s="2" customFormat="1" ht="24" customHeight="1">
      <c r="A948" s="39"/>
      <c r="B948" s="40"/>
      <c r="C948" s="219" t="s">
        <v>1155</v>
      </c>
      <c r="D948" s="219" t="s">
        <v>170</v>
      </c>
      <c r="E948" s="220" t="s">
        <v>1156</v>
      </c>
      <c r="F948" s="221" t="s">
        <v>1157</v>
      </c>
      <c r="G948" s="222" t="s">
        <v>173</v>
      </c>
      <c r="H948" s="223">
        <v>23.609999999999999</v>
      </c>
      <c r="I948" s="224"/>
      <c r="J948" s="225">
        <f>ROUND(I948*H948,2)</f>
        <v>0</v>
      </c>
      <c r="K948" s="221" t="s">
        <v>174</v>
      </c>
      <c r="L948" s="45"/>
      <c r="M948" s="226" t="s">
        <v>40</v>
      </c>
      <c r="N948" s="227" t="s">
        <v>48</v>
      </c>
      <c r="O948" s="85"/>
      <c r="P948" s="228">
        <f>O948*H948</f>
        <v>0</v>
      </c>
      <c r="Q948" s="228">
        <v>0.00040000000000000002</v>
      </c>
      <c r="R948" s="228">
        <f>Q948*H948</f>
        <v>0.009444000000000001</v>
      </c>
      <c r="S948" s="228">
        <v>0</v>
      </c>
      <c r="T948" s="229">
        <f>S948*H948</f>
        <v>0</v>
      </c>
      <c r="U948" s="39"/>
      <c r="V948" s="39"/>
      <c r="W948" s="39"/>
      <c r="X948" s="39"/>
      <c r="Y948" s="39"/>
      <c r="Z948" s="39"/>
      <c r="AA948" s="39"/>
      <c r="AB948" s="39"/>
      <c r="AC948" s="39"/>
      <c r="AD948" s="39"/>
      <c r="AE948" s="39"/>
      <c r="AR948" s="230" t="s">
        <v>301</v>
      </c>
      <c r="AT948" s="230" t="s">
        <v>170</v>
      </c>
      <c r="AU948" s="230" t="s">
        <v>87</v>
      </c>
      <c r="AY948" s="18" t="s">
        <v>167</v>
      </c>
      <c r="BE948" s="231">
        <f>IF(N948="základní",J948,0)</f>
        <v>0</v>
      </c>
      <c r="BF948" s="231">
        <f>IF(N948="snížená",J948,0)</f>
        <v>0</v>
      </c>
      <c r="BG948" s="231">
        <f>IF(N948="zákl. přenesená",J948,0)</f>
        <v>0</v>
      </c>
      <c r="BH948" s="231">
        <f>IF(N948="sníž. přenesená",J948,0)</f>
        <v>0</v>
      </c>
      <c r="BI948" s="231">
        <f>IF(N948="nulová",J948,0)</f>
        <v>0</v>
      </c>
      <c r="BJ948" s="18" t="s">
        <v>85</v>
      </c>
      <c r="BK948" s="231">
        <f>ROUND(I948*H948,2)</f>
        <v>0</v>
      </c>
      <c r="BL948" s="18" t="s">
        <v>301</v>
      </c>
      <c r="BM948" s="230" t="s">
        <v>1158</v>
      </c>
    </row>
    <row r="949" s="2" customFormat="1">
      <c r="A949" s="39"/>
      <c r="B949" s="40"/>
      <c r="C949" s="41"/>
      <c r="D949" s="232" t="s">
        <v>177</v>
      </c>
      <c r="E949" s="41"/>
      <c r="F949" s="233" t="s">
        <v>1159</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177</v>
      </c>
      <c r="AU949" s="18" t="s">
        <v>87</v>
      </c>
    </row>
    <row r="950" s="13" customFormat="1">
      <c r="A950" s="13"/>
      <c r="B950" s="237"/>
      <c r="C950" s="238"/>
      <c r="D950" s="232" t="s">
        <v>181</v>
      </c>
      <c r="E950" s="239" t="s">
        <v>40</v>
      </c>
      <c r="F950" s="240" t="s">
        <v>210</v>
      </c>
      <c r="G950" s="238"/>
      <c r="H950" s="239" t="s">
        <v>40</v>
      </c>
      <c r="I950" s="241"/>
      <c r="J950" s="238"/>
      <c r="K950" s="238"/>
      <c r="L950" s="242"/>
      <c r="M950" s="243"/>
      <c r="N950" s="244"/>
      <c r="O950" s="244"/>
      <c r="P950" s="244"/>
      <c r="Q950" s="244"/>
      <c r="R950" s="244"/>
      <c r="S950" s="244"/>
      <c r="T950" s="245"/>
      <c r="U950" s="13"/>
      <c r="V950" s="13"/>
      <c r="W950" s="13"/>
      <c r="X950" s="13"/>
      <c r="Y950" s="13"/>
      <c r="Z950" s="13"/>
      <c r="AA950" s="13"/>
      <c r="AB950" s="13"/>
      <c r="AC950" s="13"/>
      <c r="AD950" s="13"/>
      <c r="AE950" s="13"/>
      <c r="AT950" s="246" t="s">
        <v>181</v>
      </c>
      <c r="AU950" s="246" t="s">
        <v>87</v>
      </c>
      <c r="AV950" s="13" t="s">
        <v>85</v>
      </c>
      <c r="AW950" s="13" t="s">
        <v>38</v>
      </c>
      <c r="AX950" s="13" t="s">
        <v>77</v>
      </c>
      <c r="AY950" s="246" t="s">
        <v>167</v>
      </c>
    </row>
    <row r="951" s="14" customFormat="1">
      <c r="A951" s="14"/>
      <c r="B951" s="247"/>
      <c r="C951" s="248"/>
      <c r="D951" s="232" t="s">
        <v>181</v>
      </c>
      <c r="E951" s="249" t="s">
        <v>40</v>
      </c>
      <c r="F951" s="250" t="s">
        <v>1160</v>
      </c>
      <c r="G951" s="248"/>
      <c r="H951" s="251">
        <v>8.5099999999999998</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181</v>
      </c>
      <c r="AU951" s="257" t="s">
        <v>87</v>
      </c>
      <c r="AV951" s="14" t="s">
        <v>87</v>
      </c>
      <c r="AW951" s="14" t="s">
        <v>38</v>
      </c>
      <c r="AX951" s="14" t="s">
        <v>77</v>
      </c>
      <c r="AY951" s="257" t="s">
        <v>167</v>
      </c>
    </row>
    <row r="952" s="13" customFormat="1">
      <c r="A952" s="13"/>
      <c r="B952" s="237"/>
      <c r="C952" s="238"/>
      <c r="D952" s="232" t="s">
        <v>181</v>
      </c>
      <c r="E952" s="239" t="s">
        <v>40</v>
      </c>
      <c r="F952" s="240" t="s">
        <v>208</v>
      </c>
      <c r="G952" s="238"/>
      <c r="H952" s="239" t="s">
        <v>40</v>
      </c>
      <c r="I952" s="241"/>
      <c r="J952" s="238"/>
      <c r="K952" s="238"/>
      <c r="L952" s="242"/>
      <c r="M952" s="243"/>
      <c r="N952" s="244"/>
      <c r="O952" s="244"/>
      <c r="P952" s="244"/>
      <c r="Q952" s="244"/>
      <c r="R952" s="244"/>
      <c r="S952" s="244"/>
      <c r="T952" s="245"/>
      <c r="U952" s="13"/>
      <c r="V952" s="13"/>
      <c r="W952" s="13"/>
      <c r="X952" s="13"/>
      <c r="Y952" s="13"/>
      <c r="Z952" s="13"/>
      <c r="AA952" s="13"/>
      <c r="AB952" s="13"/>
      <c r="AC952" s="13"/>
      <c r="AD952" s="13"/>
      <c r="AE952" s="13"/>
      <c r="AT952" s="246" t="s">
        <v>181</v>
      </c>
      <c r="AU952" s="246" t="s">
        <v>87</v>
      </c>
      <c r="AV952" s="13" t="s">
        <v>85</v>
      </c>
      <c r="AW952" s="13" t="s">
        <v>38</v>
      </c>
      <c r="AX952" s="13" t="s">
        <v>77</v>
      </c>
      <c r="AY952" s="246" t="s">
        <v>167</v>
      </c>
    </row>
    <row r="953" s="14" customFormat="1">
      <c r="A953" s="14"/>
      <c r="B953" s="247"/>
      <c r="C953" s="248"/>
      <c r="D953" s="232" t="s">
        <v>181</v>
      </c>
      <c r="E953" s="249" t="s">
        <v>40</v>
      </c>
      <c r="F953" s="250" t="s">
        <v>1161</v>
      </c>
      <c r="G953" s="248"/>
      <c r="H953" s="251">
        <v>15.1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181</v>
      </c>
      <c r="AU953" s="257" t="s">
        <v>87</v>
      </c>
      <c r="AV953" s="14" t="s">
        <v>87</v>
      </c>
      <c r="AW953" s="14" t="s">
        <v>38</v>
      </c>
      <c r="AX953" s="14" t="s">
        <v>77</v>
      </c>
      <c r="AY953" s="257" t="s">
        <v>167</v>
      </c>
    </row>
    <row r="954" s="15" customFormat="1">
      <c r="A954" s="15"/>
      <c r="B954" s="258"/>
      <c r="C954" s="259"/>
      <c r="D954" s="232" t="s">
        <v>181</v>
      </c>
      <c r="E954" s="260" t="s">
        <v>40</v>
      </c>
      <c r="F954" s="261" t="s">
        <v>184</v>
      </c>
      <c r="G954" s="259"/>
      <c r="H954" s="262">
        <v>23.609999999999999</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181</v>
      </c>
      <c r="AU954" s="268" t="s">
        <v>87</v>
      </c>
      <c r="AV954" s="15" t="s">
        <v>175</v>
      </c>
      <c r="AW954" s="15" t="s">
        <v>38</v>
      </c>
      <c r="AX954" s="15" t="s">
        <v>85</v>
      </c>
      <c r="AY954" s="268" t="s">
        <v>167</v>
      </c>
    </row>
    <row r="955" s="12" customFormat="1" ht="22.8" customHeight="1">
      <c r="A955" s="12"/>
      <c r="B955" s="203"/>
      <c r="C955" s="204"/>
      <c r="D955" s="205" t="s">
        <v>76</v>
      </c>
      <c r="E955" s="217" t="s">
        <v>1162</v>
      </c>
      <c r="F955" s="217" t="s">
        <v>1163</v>
      </c>
      <c r="G955" s="204"/>
      <c r="H955" s="204"/>
      <c r="I955" s="207"/>
      <c r="J955" s="218">
        <f>BK955</f>
        <v>0</v>
      </c>
      <c r="K955" s="204"/>
      <c r="L955" s="209"/>
      <c r="M955" s="210"/>
      <c r="N955" s="211"/>
      <c r="O955" s="211"/>
      <c r="P955" s="212">
        <f>SUM(P956:P1027)</f>
        <v>0</v>
      </c>
      <c r="Q955" s="211"/>
      <c r="R955" s="212">
        <f>SUM(R956:R1027)</f>
        <v>0.30800263999999999</v>
      </c>
      <c r="S955" s="211"/>
      <c r="T955" s="213">
        <f>SUM(T956:T1027)</f>
        <v>0</v>
      </c>
      <c r="U955" s="12"/>
      <c r="V955" s="12"/>
      <c r="W955" s="12"/>
      <c r="X955" s="12"/>
      <c r="Y955" s="12"/>
      <c r="Z955" s="12"/>
      <c r="AA955" s="12"/>
      <c r="AB955" s="12"/>
      <c r="AC955" s="12"/>
      <c r="AD955" s="12"/>
      <c r="AE955" s="12"/>
      <c r="AR955" s="214" t="s">
        <v>87</v>
      </c>
      <c r="AT955" s="215" t="s">
        <v>76</v>
      </c>
      <c r="AU955" s="215" t="s">
        <v>85</v>
      </c>
      <c r="AY955" s="214" t="s">
        <v>167</v>
      </c>
      <c r="BK955" s="216">
        <f>SUM(BK956:BK1027)</f>
        <v>0</v>
      </c>
    </row>
    <row r="956" s="2" customFormat="1" ht="24" customHeight="1">
      <c r="A956" s="39"/>
      <c r="B956" s="40"/>
      <c r="C956" s="219" t="s">
        <v>1164</v>
      </c>
      <c r="D956" s="219" t="s">
        <v>170</v>
      </c>
      <c r="E956" s="220" t="s">
        <v>1165</v>
      </c>
      <c r="F956" s="221" t="s">
        <v>1166</v>
      </c>
      <c r="G956" s="222" t="s">
        <v>173</v>
      </c>
      <c r="H956" s="223">
        <v>14.448</v>
      </c>
      <c r="I956" s="224"/>
      <c r="J956" s="225">
        <f>ROUND(I956*H956,2)</f>
        <v>0</v>
      </c>
      <c r="K956" s="221" t="s">
        <v>174</v>
      </c>
      <c r="L956" s="45"/>
      <c r="M956" s="226" t="s">
        <v>40</v>
      </c>
      <c r="N956" s="227" t="s">
        <v>48</v>
      </c>
      <c r="O956" s="85"/>
      <c r="P956" s="228">
        <f>O956*H956</f>
        <v>0</v>
      </c>
      <c r="Q956" s="228">
        <v>0.0047999999999999996</v>
      </c>
      <c r="R956" s="228">
        <f>Q956*H956</f>
        <v>0.069350399999999993</v>
      </c>
      <c r="S956" s="228">
        <v>0</v>
      </c>
      <c r="T956" s="229">
        <f>S956*H956</f>
        <v>0</v>
      </c>
      <c r="U956" s="39"/>
      <c r="V956" s="39"/>
      <c r="W956" s="39"/>
      <c r="X956" s="39"/>
      <c r="Y956" s="39"/>
      <c r="Z956" s="39"/>
      <c r="AA956" s="39"/>
      <c r="AB956" s="39"/>
      <c r="AC956" s="39"/>
      <c r="AD956" s="39"/>
      <c r="AE956" s="39"/>
      <c r="AR956" s="230" t="s">
        <v>301</v>
      </c>
      <c r="AT956" s="230" t="s">
        <v>170</v>
      </c>
      <c r="AU956" s="230" t="s">
        <v>87</v>
      </c>
      <c r="AY956" s="18" t="s">
        <v>167</v>
      </c>
      <c r="BE956" s="231">
        <f>IF(N956="základní",J956,0)</f>
        <v>0</v>
      </c>
      <c r="BF956" s="231">
        <f>IF(N956="snížená",J956,0)</f>
        <v>0</v>
      </c>
      <c r="BG956" s="231">
        <f>IF(N956="zákl. přenesená",J956,0)</f>
        <v>0</v>
      </c>
      <c r="BH956" s="231">
        <f>IF(N956="sníž. přenesená",J956,0)</f>
        <v>0</v>
      </c>
      <c r="BI956" s="231">
        <f>IF(N956="nulová",J956,0)</f>
        <v>0</v>
      </c>
      <c r="BJ956" s="18" t="s">
        <v>85</v>
      </c>
      <c r="BK956" s="231">
        <f>ROUND(I956*H956,2)</f>
        <v>0</v>
      </c>
      <c r="BL956" s="18" t="s">
        <v>301</v>
      </c>
      <c r="BM956" s="230" t="s">
        <v>1167</v>
      </c>
    </row>
    <row r="957" s="2" customFormat="1">
      <c r="A957" s="39"/>
      <c r="B957" s="40"/>
      <c r="C957" s="41"/>
      <c r="D957" s="232" t="s">
        <v>177</v>
      </c>
      <c r="E957" s="41"/>
      <c r="F957" s="233" t="s">
        <v>1168</v>
      </c>
      <c r="G957" s="41"/>
      <c r="H957" s="41"/>
      <c r="I957" s="137"/>
      <c r="J957" s="41"/>
      <c r="K957" s="41"/>
      <c r="L957" s="45"/>
      <c r="M957" s="234"/>
      <c r="N957" s="235"/>
      <c r="O957" s="85"/>
      <c r="P957" s="85"/>
      <c r="Q957" s="85"/>
      <c r="R957" s="85"/>
      <c r="S957" s="85"/>
      <c r="T957" s="86"/>
      <c r="U957" s="39"/>
      <c r="V957" s="39"/>
      <c r="W957" s="39"/>
      <c r="X957" s="39"/>
      <c r="Y957" s="39"/>
      <c r="Z957" s="39"/>
      <c r="AA957" s="39"/>
      <c r="AB957" s="39"/>
      <c r="AC957" s="39"/>
      <c r="AD957" s="39"/>
      <c r="AE957" s="39"/>
      <c r="AT957" s="18" t="s">
        <v>177</v>
      </c>
      <c r="AU957" s="18" t="s">
        <v>87</v>
      </c>
    </row>
    <row r="958" s="2" customFormat="1">
      <c r="A958" s="39"/>
      <c r="B958" s="40"/>
      <c r="C958" s="41"/>
      <c r="D958" s="232" t="s">
        <v>179</v>
      </c>
      <c r="E958" s="41"/>
      <c r="F958" s="236" t="s">
        <v>1169</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179</v>
      </c>
      <c r="AU958" s="18" t="s">
        <v>87</v>
      </c>
    </row>
    <row r="959" s="13" customFormat="1">
      <c r="A959" s="13"/>
      <c r="B959" s="237"/>
      <c r="C959" s="238"/>
      <c r="D959" s="232" t="s">
        <v>181</v>
      </c>
      <c r="E959" s="239" t="s">
        <v>40</v>
      </c>
      <c r="F959" s="240" t="s">
        <v>1170</v>
      </c>
      <c r="G959" s="238"/>
      <c r="H959" s="239" t="s">
        <v>40</v>
      </c>
      <c r="I959" s="241"/>
      <c r="J959" s="238"/>
      <c r="K959" s="238"/>
      <c r="L959" s="242"/>
      <c r="M959" s="243"/>
      <c r="N959" s="244"/>
      <c r="O959" s="244"/>
      <c r="P959" s="244"/>
      <c r="Q959" s="244"/>
      <c r="R959" s="244"/>
      <c r="S959" s="244"/>
      <c r="T959" s="245"/>
      <c r="U959" s="13"/>
      <c r="V959" s="13"/>
      <c r="W959" s="13"/>
      <c r="X959" s="13"/>
      <c r="Y959" s="13"/>
      <c r="Z959" s="13"/>
      <c r="AA959" s="13"/>
      <c r="AB959" s="13"/>
      <c r="AC959" s="13"/>
      <c r="AD959" s="13"/>
      <c r="AE959" s="13"/>
      <c r="AT959" s="246" t="s">
        <v>181</v>
      </c>
      <c r="AU959" s="246" t="s">
        <v>87</v>
      </c>
      <c r="AV959" s="13" t="s">
        <v>85</v>
      </c>
      <c r="AW959" s="13" t="s">
        <v>38</v>
      </c>
      <c r="AX959" s="13" t="s">
        <v>77</v>
      </c>
      <c r="AY959" s="246" t="s">
        <v>167</v>
      </c>
    </row>
    <row r="960" s="14" customFormat="1">
      <c r="A960" s="14"/>
      <c r="B960" s="247"/>
      <c r="C960" s="248"/>
      <c r="D960" s="232" t="s">
        <v>181</v>
      </c>
      <c r="E960" s="249" t="s">
        <v>40</v>
      </c>
      <c r="F960" s="250" t="s">
        <v>1171</v>
      </c>
      <c r="G960" s="248"/>
      <c r="H960" s="251">
        <v>1.788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181</v>
      </c>
      <c r="AU960" s="257" t="s">
        <v>87</v>
      </c>
      <c r="AV960" s="14" t="s">
        <v>87</v>
      </c>
      <c r="AW960" s="14" t="s">
        <v>38</v>
      </c>
      <c r="AX960" s="14" t="s">
        <v>77</v>
      </c>
      <c r="AY960" s="257" t="s">
        <v>167</v>
      </c>
    </row>
    <row r="961" s="13" customFormat="1">
      <c r="A961" s="13"/>
      <c r="B961" s="237"/>
      <c r="C961" s="238"/>
      <c r="D961" s="232" t="s">
        <v>181</v>
      </c>
      <c r="E961" s="239" t="s">
        <v>40</v>
      </c>
      <c r="F961" s="240" t="s">
        <v>206</v>
      </c>
      <c r="G961" s="238"/>
      <c r="H961" s="239" t="s">
        <v>40</v>
      </c>
      <c r="I961" s="241"/>
      <c r="J961" s="238"/>
      <c r="K961" s="238"/>
      <c r="L961" s="242"/>
      <c r="M961" s="243"/>
      <c r="N961" s="244"/>
      <c r="O961" s="244"/>
      <c r="P961" s="244"/>
      <c r="Q961" s="244"/>
      <c r="R961" s="244"/>
      <c r="S961" s="244"/>
      <c r="T961" s="245"/>
      <c r="U961" s="13"/>
      <c r="V961" s="13"/>
      <c r="W961" s="13"/>
      <c r="X961" s="13"/>
      <c r="Y961" s="13"/>
      <c r="Z961" s="13"/>
      <c r="AA961" s="13"/>
      <c r="AB961" s="13"/>
      <c r="AC961" s="13"/>
      <c r="AD961" s="13"/>
      <c r="AE961" s="13"/>
      <c r="AT961" s="246" t="s">
        <v>181</v>
      </c>
      <c r="AU961" s="246" t="s">
        <v>87</v>
      </c>
      <c r="AV961" s="13" t="s">
        <v>85</v>
      </c>
      <c r="AW961" s="13" t="s">
        <v>38</v>
      </c>
      <c r="AX961" s="13" t="s">
        <v>77</v>
      </c>
      <c r="AY961" s="246" t="s">
        <v>167</v>
      </c>
    </row>
    <row r="962" s="14" customFormat="1">
      <c r="A962" s="14"/>
      <c r="B962" s="247"/>
      <c r="C962" s="248"/>
      <c r="D962" s="232" t="s">
        <v>181</v>
      </c>
      <c r="E962" s="249" t="s">
        <v>40</v>
      </c>
      <c r="F962" s="250" t="s">
        <v>1172</v>
      </c>
      <c r="G962" s="248"/>
      <c r="H962" s="251">
        <v>13.859999999999999</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181</v>
      </c>
      <c r="AU962" s="257" t="s">
        <v>87</v>
      </c>
      <c r="AV962" s="14" t="s">
        <v>87</v>
      </c>
      <c r="AW962" s="14" t="s">
        <v>38</v>
      </c>
      <c r="AX962" s="14" t="s">
        <v>77</v>
      </c>
      <c r="AY962" s="257" t="s">
        <v>167</v>
      </c>
    </row>
    <row r="963" s="14" customFormat="1">
      <c r="A963" s="14"/>
      <c r="B963" s="247"/>
      <c r="C963" s="248"/>
      <c r="D963" s="232" t="s">
        <v>181</v>
      </c>
      <c r="E963" s="249" t="s">
        <v>40</v>
      </c>
      <c r="F963" s="250" t="s">
        <v>1173</v>
      </c>
      <c r="G963" s="248"/>
      <c r="H963" s="251">
        <v>-1.2</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181</v>
      </c>
      <c r="AU963" s="257" t="s">
        <v>87</v>
      </c>
      <c r="AV963" s="14" t="s">
        <v>87</v>
      </c>
      <c r="AW963" s="14" t="s">
        <v>38</v>
      </c>
      <c r="AX963" s="14" t="s">
        <v>77</v>
      </c>
      <c r="AY963" s="257" t="s">
        <v>167</v>
      </c>
    </row>
    <row r="964" s="15" customFormat="1">
      <c r="A964" s="15"/>
      <c r="B964" s="258"/>
      <c r="C964" s="259"/>
      <c r="D964" s="232" t="s">
        <v>181</v>
      </c>
      <c r="E964" s="260" t="s">
        <v>40</v>
      </c>
      <c r="F964" s="261" t="s">
        <v>184</v>
      </c>
      <c r="G964" s="259"/>
      <c r="H964" s="262">
        <v>14.448</v>
      </c>
      <c r="I964" s="263"/>
      <c r="J964" s="259"/>
      <c r="K964" s="259"/>
      <c r="L964" s="264"/>
      <c r="M964" s="265"/>
      <c r="N964" s="266"/>
      <c r="O964" s="266"/>
      <c r="P964" s="266"/>
      <c r="Q964" s="266"/>
      <c r="R964" s="266"/>
      <c r="S964" s="266"/>
      <c r="T964" s="267"/>
      <c r="U964" s="15"/>
      <c r="V964" s="15"/>
      <c r="W964" s="15"/>
      <c r="X964" s="15"/>
      <c r="Y964" s="15"/>
      <c r="Z964" s="15"/>
      <c r="AA964" s="15"/>
      <c r="AB964" s="15"/>
      <c r="AC964" s="15"/>
      <c r="AD964" s="15"/>
      <c r="AE964" s="15"/>
      <c r="AT964" s="268" t="s">
        <v>181</v>
      </c>
      <c r="AU964" s="268" t="s">
        <v>87</v>
      </c>
      <c r="AV964" s="15" t="s">
        <v>175</v>
      </c>
      <c r="AW964" s="15" t="s">
        <v>38</v>
      </c>
      <c r="AX964" s="15" t="s">
        <v>85</v>
      </c>
      <c r="AY964" s="268" t="s">
        <v>167</v>
      </c>
    </row>
    <row r="965" s="2" customFormat="1" ht="24" customHeight="1">
      <c r="A965" s="39"/>
      <c r="B965" s="40"/>
      <c r="C965" s="269" t="s">
        <v>1174</v>
      </c>
      <c r="D965" s="269" t="s">
        <v>297</v>
      </c>
      <c r="E965" s="270" t="s">
        <v>1175</v>
      </c>
      <c r="F965" s="271" t="s">
        <v>1176</v>
      </c>
      <c r="G965" s="272" t="s">
        <v>173</v>
      </c>
      <c r="H965" s="273">
        <v>15.603999999999999</v>
      </c>
      <c r="I965" s="274"/>
      <c r="J965" s="275">
        <f>ROUND(I965*H965,2)</f>
        <v>0</v>
      </c>
      <c r="K965" s="271" t="s">
        <v>174</v>
      </c>
      <c r="L965" s="276"/>
      <c r="M965" s="277" t="s">
        <v>40</v>
      </c>
      <c r="N965" s="278" t="s">
        <v>48</v>
      </c>
      <c r="O965" s="85"/>
      <c r="P965" s="228">
        <f>O965*H965</f>
        <v>0</v>
      </c>
      <c r="Q965" s="228">
        <v>0.0138</v>
      </c>
      <c r="R965" s="228">
        <f>Q965*H965</f>
        <v>0.21533519999999998</v>
      </c>
      <c r="S965" s="228">
        <v>0</v>
      </c>
      <c r="T965" s="229">
        <f>S965*H965</f>
        <v>0</v>
      </c>
      <c r="U965" s="39"/>
      <c r="V965" s="39"/>
      <c r="W965" s="39"/>
      <c r="X965" s="39"/>
      <c r="Y965" s="39"/>
      <c r="Z965" s="39"/>
      <c r="AA965" s="39"/>
      <c r="AB965" s="39"/>
      <c r="AC965" s="39"/>
      <c r="AD965" s="39"/>
      <c r="AE965" s="39"/>
      <c r="AR965" s="230" t="s">
        <v>407</v>
      </c>
      <c r="AT965" s="230" t="s">
        <v>297</v>
      </c>
      <c r="AU965" s="230" t="s">
        <v>87</v>
      </c>
      <c r="AY965" s="18" t="s">
        <v>167</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301</v>
      </c>
      <c r="BM965" s="230" t="s">
        <v>1177</v>
      </c>
    </row>
    <row r="966" s="2" customFormat="1">
      <c r="A966" s="39"/>
      <c r="B966" s="40"/>
      <c r="C966" s="41"/>
      <c r="D966" s="232" t="s">
        <v>177</v>
      </c>
      <c r="E966" s="41"/>
      <c r="F966" s="233" t="s">
        <v>1176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177</v>
      </c>
      <c r="AU966" s="18" t="s">
        <v>87</v>
      </c>
    </row>
    <row r="967" s="14" customFormat="1">
      <c r="A967" s="14"/>
      <c r="B967" s="247"/>
      <c r="C967" s="248"/>
      <c r="D967" s="232" t="s">
        <v>181</v>
      </c>
      <c r="E967" s="248"/>
      <c r="F967" s="250" t="s">
        <v>1178</v>
      </c>
      <c r="G967" s="248"/>
      <c r="H967" s="251">
        <v>15.603999999999999</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181</v>
      </c>
      <c r="AU967" s="257" t="s">
        <v>87</v>
      </c>
      <c r="AV967" s="14" t="s">
        <v>87</v>
      </c>
      <c r="AW967" s="14" t="s">
        <v>4</v>
      </c>
      <c r="AX967" s="14" t="s">
        <v>85</v>
      </c>
      <c r="AY967" s="257" t="s">
        <v>167</v>
      </c>
    </row>
    <row r="968" s="2" customFormat="1" ht="24" customHeight="1">
      <c r="A968" s="39"/>
      <c r="B968" s="40"/>
      <c r="C968" s="219" t="s">
        <v>1179</v>
      </c>
      <c r="D968" s="219" t="s">
        <v>170</v>
      </c>
      <c r="E968" s="220" t="s">
        <v>1180</v>
      </c>
      <c r="F968" s="221" t="s">
        <v>1181</v>
      </c>
      <c r="G968" s="222" t="s">
        <v>173</v>
      </c>
      <c r="H968" s="223">
        <v>14.448</v>
      </c>
      <c r="I968" s="224"/>
      <c r="J968" s="225">
        <f>ROUND(I968*H968,2)</f>
        <v>0</v>
      </c>
      <c r="K968" s="221" t="s">
        <v>174</v>
      </c>
      <c r="L968" s="45"/>
      <c r="M968" s="226" t="s">
        <v>40</v>
      </c>
      <c r="N968" s="227" t="s">
        <v>48</v>
      </c>
      <c r="O968" s="85"/>
      <c r="P968" s="228">
        <f>O968*H968</f>
        <v>0</v>
      </c>
      <c r="Q968" s="228">
        <v>0</v>
      </c>
      <c r="R968" s="228">
        <f>Q968*H968</f>
        <v>0</v>
      </c>
      <c r="S968" s="228">
        <v>0</v>
      </c>
      <c r="T968" s="229">
        <f>S968*H968</f>
        <v>0</v>
      </c>
      <c r="U968" s="39"/>
      <c r="V968" s="39"/>
      <c r="W968" s="39"/>
      <c r="X968" s="39"/>
      <c r="Y968" s="39"/>
      <c r="Z968" s="39"/>
      <c r="AA968" s="39"/>
      <c r="AB968" s="39"/>
      <c r="AC968" s="39"/>
      <c r="AD968" s="39"/>
      <c r="AE968" s="39"/>
      <c r="AR968" s="230" t="s">
        <v>301</v>
      </c>
      <c r="AT968" s="230" t="s">
        <v>170</v>
      </c>
      <c r="AU968" s="230" t="s">
        <v>87</v>
      </c>
      <c r="AY968" s="18" t="s">
        <v>167</v>
      </c>
      <c r="BE968" s="231">
        <f>IF(N968="základní",J968,0)</f>
        <v>0</v>
      </c>
      <c r="BF968" s="231">
        <f>IF(N968="snížená",J968,0)</f>
        <v>0</v>
      </c>
      <c r="BG968" s="231">
        <f>IF(N968="zákl. přenesená",J968,0)</f>
        <v>0</v>
      </c>
      <c r="BH968" s="231">
        <f>IF(N968="sníž. přenesená",J968,0)</f>
        <v>0</v>
      </c>
      <c r="BI968" s="231">
        <f>IF(N968="nulová",J968,0)</f>
        <v>0</v>
      </c>
      <c r="BJ968" s="18" t="s">
        <v>85</v>
      </c>
      <c r="BK968" s="231">
        <f>ROUND(I968*H968,2)</f>
        <v>0</v>
      </c>
      <c r="BL968" s="18" t="s">
        <v>301</v>
      </c>
      <c r="BM968" s="230" t="s">
        <v>1182</v>
      </c>
    </row>
    <row r="969" s="2" customFormat="1">
      <c r="A969" s="39"/>
      <c r="B969" s="40"/>
      <c r="C969" s="41"/>
      <c r="D969" s="232" t="s">
        <v>177</v>
      </c>
      <c r="E969" s="41"/>
      <c r="F969" s="233" t="s">
        <v>1183</v>
      </c>
      <c r="G969" s="41"/>
      <c r="H969" s="41"/>
      <c r="I969" s="137"/>
      <c r="J969" s="41"/>
      <c r="K969" s="41"/>
      <c r="L969" s="45"/>
      <c r="M969" s="234"/>
      <c r="N969" s="235"/>
      <c r="O969" s="85"/>
      <c r="P969" s="85"/>
      <c r="Q969" s="85"/>
      <c r="R969" s="85"/>
      <c r="S969" s="85"/>
      <c r="T969" s="86"/>
      <c r="U969" s="39"/>
      <c r="V969" s="39"/>
      <c r="W969" s="39"/>
      <c r="X969" s="39"/>
      <c r="Y969" s="39"/>
      <c r="Z969" s="39"/>
      <c r="AA969" s="39"/>
      <c r="AB969" s="39"/>
      <c r="AC969" s="39"/>
      <c r="AD969" s="39"/>
      <c r="AE969" s="39"/>
      <c r="AT969" s="18" t="s">
        <v>177</v>
      </c>
      <c r="AU969" s="18" t="s">
        <v>87</v>
      </c>
    </row>
    <row r="970" s="2" customFormat="1">
      <c r="A970" s="39"/>
      <c r="B970" s="40"/>
      <c r="C970" s="41"/>
      <c r="D970" s="232" t="s">
        <v>179</v>
      </c>
      <c r="E970" s="41"/>
      <c r="F970" s="236" t="s">
        <v>1169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179</v>
      </c>
      <c r="AU970" s="18" t="s">
        <v>87</v>
      </c>
    </row>
    <row r="971" s="13" customFormat="1">
      <c r="A971" s="13"/>
      <c r="B971" s="237"/>
      <c r="C971" s="238"/>
      <c r="D971" s="232" t="s">
        <v>181</v>
      </c>
      <c r="E971" s="239" t="s">
        <v>40</v>
      </c>
      <c r="F971" s="240" t="s">
        <v>1170</v>
      </c>
      <c r="G971" s="238"/>
      <c r="H971" s="239" t="s">
        <v>40</v>
      </c>
      <c r="I971" s="241"/>
      <c r="J971" s="238"/>
      <c r="K971" s="238"/>
      <c r="L971" s="242"/>
      <c r="M971" s="243"/>
      <c r="N971" s="244"/>
      <c r="O971" s="244"/>
      <c r="P971" s="244"/>
      <c r="Q971" s="244"/>
      <c r="R971" s="244"/>
      <c r="S971" s="244"/>
      <c r="T971" s="245"/>
      <c r="U971" s="13"/>
      <c r="V971" s="13"/>
      <c r="W971" s="13"/>
      <c r="X971" s="13"/>
      <c r="Y971" s="13"/>
      <c r="Z971" s="13"/>
      <c r="AA971" s="13"/>
      <c r="AB971" s="13"/>
      <c r="AC971" s="13"/>
      <c r="AD971" s="13"/>
      <c r="AE971" s="13"/>
      <c r="AT971" s="246" t="s">
        <v>181</v>
      </c>
      <c r="AU971" s="246" t="s">
        <v>87</v>
      </c>
      <c r="AV971" s="13" t="s">
        <v>85</v>
      </c>
      <c r="AW971" s="13" t="s">
        <v>38</v>
      </c>
      <c r="AX971" s="13" t="s">
        <v>77</v>
      </c>
      <c r="AY971" s="246" t="s">
        <v>167</v>
      </c>
    </row>
    <row r="972" s="14" customFormat="1">
      <c r="A972" s="14"/>
      <c r="B972" s="247"/>
      <c r="C972" s="248"/>
      <c r="D972" s="232" t="s">
        <v>181</v>
      </c>
      <c r="E972" s="249" t="s">
        <v>40</v>
      </c>
      <c r="F972" s="250" t="s">
        <v>1171</v>
      </c>
      <c r="G972" s="248"/>
      <c r="H972" s="251">
        <v>1.788</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181</v>
      </c>
      <c r="AU972" s="257" t="s">
        <v>87</v>
      </c>
      <c r="AV972" s="14" t="s">
        <v>87</v>
      </c>
      <c r="AW972" s="14" t="s">
        <v>38</v>
      </c>
      <c r="AX972" s="14" t="s">
        <v>77</v>
      </c>
      <c r="AY972" s="257" t="s">
        <v>167</v>
      </c>
    </row>
    <row r="973" s="13" customFormat="1">
      <c r="A973" s="13"/>
      <c r="B973" s="237"/>
      <c r="C973" s="238"/>
      <c r="D973" s="232" t="s">
        <v>181</v>
      </c>
      <c r="E973" s="239" t="s">
        <v>40</v>
      </c>
      <c r="F973" s="240" t="s">
        <v>206</v>
      </c>
      <c r="G973" s="238"/>
      <c r="H973" s="239" t="s">
        <v>40</v>
      </c>
      <c r="I973" s="241"/>
      <c r="J973" s="238"/>
      <c r="K973" s="238"/>
      <c r="L973" s="242"/>
      <c r="M973" s="243"/>
      <c r="N973" s="244"/>
      <c r="O973" s="244"/>
      <c r="P973" s="244"/>
      <c r="Q973" s="244"/>
      <c r="R973" s="244"/>
      <c r="S973" s="244"/>
      <c r="T973" s="245"/>
      <c r="U973" s="13"/>
      <c r="V973" s="13"/>
      <c r="W973" s="13"/>
      <c r="X973" s="13"/>
      <c r="Y973" s="13"/>
      <c r="Z973" s="13"/>
      <c r="AA973" s="13"/>
      <c r="AB973" s="13"/>
      <c r="AC973" s="13"/>
      <c r="AD973" s="13"/>
      <c r="AE973" s="13"/>
      <c r="AT973" s="246" t="s">
        <v>181</v>
      </c>
      <c r="AU973" s="246" t="s">
        <v>87</v>
      </c>
      <c r="AV973" s="13" t="s">
        <v>85</v>
      </c>
      <c r="AW973" s="13" t="s">
        <v>38</v>
      </c>
      <c r="AX973" s="13" t="s">
        <v>77</v>
      </c>
      <c r="AY973" s="246" t="s">
        <v>167</v>
      </c>
    </row>
    <row r="974" s="14" customFormat="1">
      <c r="A974" s="14"/>
      <c r="B974" s="247"/>
      <c r="C974" s="248"/>
      <c r="D974" s="232" t="s">
        <v>181</v>
      </c>
      <c r="E974" s="249" t="s">
        <v>40</v>
      </c>
      <c r="F974" s="250" t="s">
        <v>1172</v>
      </c>
      <c r="G974" s="248"/>
      <c r="H974" s="251">
        <v>13.859999999999999</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181</v>
      </c>
      <c r="AU974" s="257" t="s">
        <v>87</v>
      </c>
      <c r="AV974" s="14" t="s">
        <v>87</v>
      </c>
      <c r="AW974" s="14" t="s">
        <v>38</v>
      </c>
      <c r="AX974" s="14" t="s">
        <v>77</v>
      </c>
      <c r="AY974" s="257" t="s">
        <v>167</v>
      </c>
    </row>
    <row r="975" s="14" customFormat="1">
      <c r="A975" s="14"/>
      <c r="B975" s="247"/>
      <c r="C975" s="248"/>
      <c r="D975" s="232" t="s">
        <v>181</v>
      </c>
      <c r="E975" s="249" t="s">
        <v>40</v>
      </c>
      <c r="F975" s="250" t="s">
        <v>1173</v>
      </c>
      <c r="G975" s="248"/>
      <c r="H975" s="251">
        <v>-1.2</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181</v>
      </c>
      <c r="AU975" s="257" t="s">
        <v>87</v>
      </c>
      <c r="AV975" s="14" t="s">
        <v>87</v>
      </c>
      <c r="AW975" s="14" t="s">
        <v>38</v>
      </c>
      <c r="AX975" s="14" t="s">
        <v>77</v>
      </c>
      <c r="AY975" s="257" t="s">
        <v>167</v>
      </c>
    </row>
    <row r="976" s="15" customFormat="1">
      <c r="A976" s="15"/>
      <c r="B976" s="258"/>
      <c r="C976" s="259"/>
      <c r="D976" s="232" t="s">
        <v>181</v>
      </c>
      <c r="E976" s="260" t="s">
        <v>40</v>
      </c>
      <c r="F976" s="261" t="s">
        <v>184</v>
      </c>
      <c r="G976" s="259"/>
      <c r="H976" s="262">
        <v>14.448</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181</v>
      </c>
      <c r="AU976" s="268" t="s">
        <v>87</v>
      </c>
      <c r="AV976" s="15" t="s">
        <v>175</v>
      </c>
      <c r="AW976" s="15" t="s">
        <v>38</v>
      </c>
      <c r="AX976" s="15" t="s">
        <v>85</v>
      </c>
      <c r="AY976" s="268" t="s">
        <v>167</v>
      </c>
    </row>
    <row r="977" s="2" customFormat="1" ht="24" customHeight="1">
      <c r="A977" s="39"/>
      <c r="B977" s="40"/>
      <c r="C977" s="219" t="s">
        <v>1184</v>
      </c>
      <c r="D977" s="219" t="s">
        <v>170</v>
      </c>
      <c r="E977" s="220" t="s">
        <v>1185</v>
      </c>
      <c r="F977" s="221" t="s">
        <v>1186</v>
      </c>
      <c r="G977" s="222" t="s">
        <v>173</v>
      </c>
      <c r="H977" s="223">
        <v>14.448</v>
      </c>
      <c r="I977" s="224"/>
      <c r="J977" s="225">
        <f>ROUND(I977*H977,2)</f>
        <v>0</v>
      </c>
      <c r="K977" s="221" t="s">
        <v>174</v>
      </c>
      <c r="L977" s="45"/>
      <c r="M977" s="226" t="s">
        <v>40</v>
      </c>
      <c r="N977" s="227" t="s">
        <v>48</v>
      </c>
      <c r="O977" s="85"/>
      <c r="P977" s="228">
        <f>O977*H977</f>
        <v>0</v>
      </c>
      <c r="Q977" s="228">
        <v>0</v>
      </c>
      <c r="R977" s="228">
        <f>Q977*H977</f>
        <v>0</v>
      </c>
      <c r="S977" s="228">
        <v>0</v>
      </c>
      <c r="T977" s="229">
        <f>S977*H977</f>
        <v>0</v>
      </c>
      <c r="U977" s="39"/>
      <c r="V977" s="39"/>
      <c r="W977" s="39"/>
      <c r="X977" s="39"/>
      <c r="Y977" s="39"/>
      <c r="Z977" s="39"/>
      <c r="AA977" s="39"/>
      <c r="AB977" s="39"/>
      <c r="AC977" s="39"/>
      <c r="AD977" s="39"/>
      <c r="AE977" s="39"/>
      <c r="AR977" s="230" t="s">
        <v>301</v>
      </c>
      <c r="AT977" s="230" t="s">
        <v>170</v>
      </c>
      <c r="AU977" s="230" t="s">
        <v>87</v>
      </c>
      <c r="AY977" s="18" t="s">
        <v>167</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301</v>
      </c>
      <c r="BM977" s="230" t="s">
        <v>1187</v>
      </c>
    </row>
    <row r="978" s="2" customFormat="1">
      <c r="A978" s="39"/>
      <c r="B978" s="40"/>
      <c r="C978" s="41"/>
      <c r="D978" s="232" t="s">
        <v>177</v>
      </c>
      <c r="E978" s="41"/>
      <c r="F978" s="233" t="s">
        <v>1188</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177</v>
      </c>
      <c r="AU978" s="18" t="s">
        <v>87</v>
      </c>
    </row>
    <row r="979" s="2" customFormat="1">
      <c r="A979" s="39"/>
      <c r="B979" s="40"/>
      <c r="C979" s="41"/>
      <c r="D979" s="232" t="s">
        <v>179</v>
      </c>
      <c r="E979" s="41"/>
      <c r="F979" s="236" t="s">
        <v>1169</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179</v>
      </c>
      <c r="AU979" s="18" t="s">
        <v>87</v>
      </c>
    </row>
    <row r="980" s="13" customFormat="1">
      <c r="A980" s="13"/>
      <c r="B980" s="237"/>
      <c r="C980" s="238"/>
      <c r="D980" s="232" t="s">
        <v>181</v>
      </c>
      <c r="E980" s="239" t="s">
        <v>40</v>
      </c>
      <c r="F980" s="240" t="s">
        <v>1170</v>
      </c>
      <c r="G980" s="238"/>
      <c r="H980" s="239" t="s">
        <v>40</v>
      </c>
      <c r="I980" s="241"/>
      <c r="J980" s="238"/>
      <c r="K980" s="238"/>
      <c r="L980" s="242"/>
      <c r="M980" s="243"/>
      <c r="N980" s="244"/>
      <c r="O980" s="244"/>
      <c r="P980" s="244"/>
      <c r="Q980" s="244"/>
      <c r="R980" s="244"/>
      <c r="S980" s="244"/>
      <c r="T980" s="245"/>
      <c r="U980" s="13"/>
      <c r="V980" s="13"/>
      <c r="W980" s="13"/>
      <c r="X980" s="13"/>
      <c r="Y980" s="13"/>
      <c r="Z980" s="13"/>
      <c r="AA980" s="13"/>
      <c r="AB980" s="13"/>
      <c r="AC980" s="13"/>
      <c r="AD980" s="13"/>
      <c r="AE980" s="13"/>
      <c r="AT980" s="246" t="s">
        <v>181</v>
      </c>
      <c r="AU980" s="246" t="s">
        <v>87</v>
      </c>
      <c r="AV980" s="13" t="s">
        <v>85</v>
      </c>
      <c r="AW980" s="13" t="s">
        <v>38</v>
      </c>
      <c r="AX980" s="13" t="s">
        <v>77</v>
      </c>
      <c r="AY980" s="246" t="s">
        <v>167</v>
      </c>
    </row>
    <row r="981" s="14" customFormat="1">
      <c r="A981" s="14"/>
      <c r="B981" s="247"/>
      <c r="C981" s="248"/>
      <c r="D981" s="232" t="s">
        <v>181</v>
      </c>
      <c r="E981" s="249" t="s">
        <v>40</v>
      </c>
      <c r="F981" s="250" t="s">
        <v>1171</v>
      </c>
      <c r="G981" s="248"/>
      <c r="H981" s="251">
        <v>1.788</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181</v>
      </c>
      <c r="AU981" s="257" t="s">
        <v>87</v>
      </c>
      <c r="AV981" s="14" t="s">
        <v>87</v>
      </c>
      <c r="AW981" s="14" t="s">
        <v>38</v>
      </c>
      <c r="AX981" s="14" t="s">
        <v>77</v>
      </c>
      <c r="AY981" s="257" t="s">
        <v>167</v>
      </c>
    </row>
    <row r="982" s="13" customFormat="1">
      <c r="A982" s="13"/>
      <c r="B982" s="237"/>
      <c r="C982" s="238"/>
      <c r="D982" s="232" t="s">
        <v>181</v>
      </c>
      <c r="E982" s="239" t="s">
        <v>40</v>
      </c>
      <c r="F982" s="240" t="s">
        <v>206</v>
      </c>
      <c r="G982" s="238"/>
      <c r="H982" s="239" t="s">
        <v>40</v>
      </c>
      <c r="I982" s="241"/>
      <c r="J982" s="238"/>
      <c r="K982" s="238"/>
      <c r="L982" s="242"/>
      <c r="M982" s="243"/>
      <c r="N982" s="244"/>
      <c r="O982" s="244"/>
      <c r="P982" s="244"/>
      <c r="Q982" s="244"/>
      <c r="R982" s="244"/>
      <c r="S982" s="244"/>
      <c r="T982" s="245"/>
      <c r="U982" s="13"/>
      <c r="V982" s="13"/>
      <c r="W982" s="13"/>
      <c r="X982" s="13"/>
      <c r="Y982" s="13"/>
      <c r="Z982" s="13"/>
      <c r="AA982" s="13"/>
      <c r="AB982" s="13"/>
      <c r="AC982" s="13"/>
      <c r="AD982" s="13"/>
      <c r="AE982" s="13"/>
      <c r="AT982" s="246" t="s">
        <v>181</v>
      </c>
      <c r="AU982" s="246" t="s">
        <v>87</v>
      </c>
      <c r="AV982" s="13" t="s">
        <v>85</v>
      </c>
      <c r="AW982" s="13" t="s">
        <v>38</v>
      </c>
      <c r="AX982" s="13" t="s">
        <v>77</v>
      </c>
      <c r="AY982" s="246" t="s">
        <v>167</v>
      </c>
    </row>
    <row r="983" s="14" customFormat="1">
      <c r="A983" s="14"/>
      <c r="B983" s="247"/>
      <c r="C983" s="248"/>
      <c r="D983" s="232" t="s">
        <v>181</v>
      </c>
      <c r="E983" s="249" t="s">
        <v>40</v>
      </c>
      <c r="F983" s="250" t="s">
        <v>1172</v>
      </c>
      <c r="G983" s="248"/>
      <c r="H983" s="251">
        <v>13.859999999999999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181</v>
      </c>
      <c r="AU983" s="257" t="s">
        <v>87</v>
      </c>
      <c r="AV983" s="14" t="s">
        <v>87</v>
      </c>
      <c r="AW983" s="14" t="s">
        <v>38</v>
      </c>
      <c r="AX983" s="14" t="s">
        <v>77</v>
      </c>
      <c r="AY983" s="257" t="s">
        <v>167</v>
      </c>
    </row>
    <row r="984" s="14" customFormat="1">
      <c r="A984" s="14"/>
      <c r="B984" s="247"/>
      <c r="C984" s="248"/>
      <c r="D984" s="232" t="s">
        <v>181</v>
      </c>
      <c r="E984" s="249" t="s">
        <v>40</v>
      </c>
      <c r="F984" s="250" t="s">
        <v>1173</v>
      </c>
      <c r="G984" s="248"/>
      <c r="H984" s="251">
        <v>-1.2</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181</v>
      </c>
      <c r="AU984" s="257" t="s">
        <v>87</v>
      </c>
      <c r="AV984" s="14" t="s">
        <v>87</v>
      </c>
      <c r="AW984" s="14" t="s">
        <v>38</v>
      </c>
      <c r="AX984" s="14" t="s">
        <v>77</v>
      </c>
      <c r="AY984" s="257" t="s">
        <v>167</v>
      </c>
    </row>
    <row r="985" s="15" customFormat="1">
      <c r="A985" s="15"/>
      <c r="B985" s="258"/>
      <c r="C985" s="259"/>
      <c r="D985" s="232" t="s">
        <v>181</v>
      </c>
      <c r="E985" s="260" t="s">
        <v>40</v>
      </c>
      <c r="F985" s="261" t="s">
        <v>184</v>
      </c>
      <c r="G985" s="259"/>
      <c r="H985" s="262">
        <v>14.448</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181</v>
      </c>
      <c r="AU985" s="268" t="s">
        <v>87</v>
      </c>
      <c r="AV985" s="15" t="s">
        <v>175</v>
      </c>
      <c r="AW985" s="15" t="s">
        <v>38</v>
      </c>
      <c r="AX985" s="15" t="s">
        <v>85</v>
      </c>
      <c r="AY985" s="268" t="s">
        <v>167</v>
      </c>
    </row>
    <row r="986" s="2" customFormat="1" ht="24" customHeight="1">
      <c r="A986" s="39"/>
      <c r="B986" s="40"/>
      <c r="C986" s="219" t="s">
        <v>1189</v>
      </c>
      <c r="D986" s="219" t="s">
        <v>170</v>
      </c>
      <c r="E986" s="220" t="s">
        <v>1190</v>
      </c>
      <c r="F986" s="221" t="s">
        <v>1191</v>
      </c>
      <c r="G986" s="222" t="s">
        <v>173</v>
      </c>
      <c r="H986" s="223">
        <v>14.448</v>
      </c>
      <c r="I986" s="224"/>
      <c r="J986" s="225">
        <f>ROUND(I986*H986,2)</f>
        <v>0</v>
      </c>
      <c r="K986" s="221" t="s">
        <v>174</v>
      </c>
      <c r="L986" s="45"/>
      <c r="M986" s="226" t="s">
        <v>40</v>
      </c>
      <c r="N986" s="227" t="s">
        <v>48</v>
      </c>
      <c r="O986" s="85"/>
      <c r="P986" s="228">
        <f>O986*H986</f>
        <v>0</v>
      </c>
      <c r="Q986" s="228">
        <v>0.00093000000000000005</v>
      </c>
      <c r="R986" s="228">
        <f>Q986*H986</f>
        <v>0.013436640000000001</v>
      </c>
      <c r="S986" s="228">
        <v>0</v>
      </c>
      <c r="T986" s="229">
        <f>S986*H986</f>
        <v>0</v>
      </c>
      <c r="U986" s="39"/>
      <c r="V986" s="39"/>
      <c r="W986" s="39"/>
      <c r="X986" s="39"/>
      <c r="Y986" s="39"/>
      <c r="Z986" s="39"/>
      <c r="AA986" s="39"/>
      <c r="AB986" s="39"/>
      <c r="AC986" s="39"/>
      <c r="AD986" s="39"/>
      <c r="AE986" s="39"/>
      <c r="AR986" s="230" t="s">
        <v>301</v>
      </c>
      <c r="AT986" s="230" t="s">
        <v>170</v>
      </c>
      <c r="AU986" s="230" t="s">
        <v>87</v>
      </c>
      <c r="AY986" s="18" t="s">
        <v>167</v>
      </c>
      <c r="BE986" s="231">
        <f>IF(N986="základní",J986,0)</f>
        <v>0</v>
      </c>
      <c r="BF986" s="231">
        <f>IF(N986="snížená",J986,0)</f>
        <v>0</v>
      </c>
      <c r="BG986" s="231">
        <f>IF(N986="zákl. přenesená",J986,0)</f>
        <v>0</v>
      </c>
      <c r="BH986" s="231">
        <f>IF(N986="sníž. přenesená",J986,0)</f>
        <v>0</v>
      </c>
      <c r="BI986" s="231">
        <f>IF(N986="nulová",J986,0)</f>
        <v>0</v>
      </c>
      <c r="BJ986" s="18" t="s">
        <v>85</v>
      </c>
      <c r="BK986" s="231">
        <f>ROUND(I986*H986,2)</f>
        <v>0</v>
      </c>
      <c r="BL986" s="18" t="s">
        <v>301</v>
      </c>
      <c r="BM986" s="230" t="s">
        <v>1192</v>
      </c>
    </row>
    <row r="987" s="2" customFormat="1">
      <c r="A987" s="39"/>
      <c r="B987" s="40"/>
      <c r="C987" s="41"/>
      <c r="D987" s="232" t="s">
        <v>177</v>
      </c>
      <c r="E987" s="41"/>
      <c r="F987" s="233" t="s">
        <v>1193</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177</v>
      </c>
      <c r="AU987" s="18" t="s">
        <v>87</v>
      </c>
    </row>
    <row r="988" s="2" customFormat="1">
      <c r="A988" s="39"/>
      <c r="B988" s="40"/>
      <c r="C988" s="41"/>
      <c r="D988" s="232" t="s">
        <v>179</v>
      </c>
      <c r="E988" s="41"/>
      <c r="F988" s="236" t="s">
        <v>1169</v>
      </c>
      <c r="G988" s="41"/>
      <c r="H988" s="41"/>
      <c r="I988" s="137"/>
      <c r="J988" s="41"/>
      <c r="K988" s="41"/>
      <c r="L988" s="45"/>
      <c r="M988" s="234"/>
      <c r="N988" s="235"/>
      <c r="O988" s="85"/>
      <c r="P988" s="85"/>
      <c r="Q988" s="85"/>
      <c r="R988" s="85"/>
      <c r="S988" s="85"/>
      <c r="T988" s="86"/>
      <c r="U988" s="39"/>
      <c r="V988" s="39"/>
      <c r="W988" s="39"/>
      <c r="X988" s="39"/>
      <c r="Y988" s="39"/>
      <c r="Z988" s="39"/>
      <c r="AA988" s="39"/>
      <c r="AB988" s="39"/>
      <c r="AC988" s="39"/>
      <c r="AD988" s="39"/>
      <c r="AE988" s="39"/>
      <c r="AT988" s="18" t="s">
        <v>179</v>
      </c>
      <c r="AU988" s="18" t="s">
        <v>87</v>
      </c>
    </row>
    <row r="989" s="13" customFormat="1">
      <c r="A989" s="13"/>
      <c r="B989" s="237"/>
      <c r="C989" s="238"/>
      <c r="D989" s="232" t="s">
        <v>181</v>
      </c>
      <c r="E989" s="239" t="s">
        <v>40</v>
      </c>
      <c r="F989" s="240" t="s">
        <v>1170</v>
      </c>
      <c r="G989" s="238"/>
      <c r="H989" s="239" t="s">
        <v>40</v>
      </c>
      <c r="I989" s="241"/>
      <c r="J989" s="238"/>
      <c r="K989" s="238"/>
      <c r="L989" s="242"/>
      <c r="M989" s="243"/>
      <c r="N989" s="244"/>
      <c r="O989" s="244"/>
      <c r="P989" s="244"/>
      <c r="Q989" s="244"/>
      <c r="R989" s="244"/>
      <c r="S989" s="244"/>
      <c r="T989" s="245"/>
      <c r="U989" s="13"/>
      <c r="V989" s="13"/>
      <c r="W989" s="13"/>
      <c r="X989" s="13"/>
      <c r="Y989" s="13"/>
      <c r="Z989" s="13"/>
      <c r="AA989" s="13"/>
      <c r="AB989" s="13"/>
      <c r="AC989" s="13"/>
      <c r="AD989" s="13"/>
      <c r="AE989" s="13"/>
      <c r="AT989" s="246" t="s">
        <v>181</v>
      </c>
      <c r="AU989" s="246" t="s">
        <v>87</v>
      </c>
      <c r="AV989" s="13" t="s">
        <v>85</v>
      </c>
      <c r="AW989" s="13" t="s">
        <v>38</v>
      </c>
      <c r="AX989" s="13" t="s">
        <v>77</v>
      </c>
      <c r="AY989" s="246" t="s">
        <v>167</v>
      </c>
    </row>
    <row r="990" s="14" customFormat="1">
      <c r="A990" s="14"/>
      <c r="B990" s="247"/>
      <c r="C990" s="248"/>
      <c r="D990" s="232" t="s">
        <v>181</v>
      </c>
      <c r="E990" s="249" t="s">
        <v>40</v>
      </c>
      <c r="F990" s="250" t="s">
        <v>1171</v>
      </c>
      <c r="G990" s="248"/>
      <c r="H990" s="251">
        <v>1.788</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181</v>
      </c>
      <c r="AU990" s="257" t="s">
        <v>87</v>
      </c>
      <c r="AV990" s="14" t="s">
        <v>87</v>
      </c>
      <c r="AW990" s="14" t="s">
        <v>38</v>
      </c>
      <c r="AX990" s="14" t="s">
        <v>77</v>
      </c>
      <c r="AY990" s="257" t="s">
        <v>167</v>
      </c>
    </row>
    <row r="991" s="13" customFormat="1">
      <c r="A991" s="13"/>
      <c r="B991" s="237"/>
      <c r="C991" s="238"/>
      <c r="D991" s="232" t="s">
        <v>181</v>
      </c>
      <c r="E991" s="239" t="s">
        <v>40</v>
      </c>
      <c r="F991" s="240" t="s">
        <v>206</v>
      </c>
      <c r="G991" s="238"/>
      <c r="H991" s="239" t="s">
        <v>40</v>
      </c>
      <c r="I991" s="241"/>
      <c r="J991" s="238"/>
      <c r="K991" s="238"/>
      <c r="L991" s="242"/>
      <c r="M991" s="243"/>
      <c r="N991" s="244"/>
      <c r="O991" s="244"/>
      <c r="P991" s="244"/>
      <c r="Q991" s="244"/>
      <c r="R991" s="244"/>
      <c r="S991" s="244"/>
      <c r="T991" s="245"/>
      <c r="U991" s="13"/>
      <c r="V991" s="13"/>
      <c r="W991" s="13"/>
      <c r="X991" s="13"/>
      <c r="Y991" s="13"/>
      <c r="Z991" s="13"/>
      <c r="AA991" s="13"/>
      <c r="AB991" s="13"/>
      <c r="AC991" s="13"/>
      <c r="AD991" s="13"/>
      <c r="AE991" s="13"/>
      <c r="AT991" s="246" t="s">
        <v>181</v>
      </c>
      <c r="AU991" s="246" t="s">
        <v>87</v>
      </c>
      <c r="AV991" s="13" t="s">
        <v>85</v>
      </c>
      <c r="AW991" s="13" t="s">
        <v>38</v>
      </c>
      <c r="AX991" s="13" t="s">
        <v>77</v>
      </c>
      <c r="AY991" s="246" t="s">
        <v>167</v>
      </c>
    </row>
    <row r="992" s="14" customFormat="1">
      <c r="A992" s="14"/>
      <c r="B992" s="247"/>
      <c r="C992" s="248"/>
      <c r="D992" s="232" t="s">
        <v>181</v>
      </c>
      <c r="E992" s="249" t="s">
        <v>40</v>
      </c>
      <c r="F992" s="250" t="s">
        <v>1172</v>
      </c>
      <c r="G992" s="248"/>
      <c r="H992" s="251">
        <v>13.859999999999999</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181</v>
      </c>
      <c r="AU992" s="257" t="s">
        <v>87</v>
      </c>
      <c r="AV992" s="14" t="s">
        <v>87</v>
      </c>
      <c r="AW992" s="14" t="s">
        <v>38</v>
      </c>
      <c r="AX992" s="14" t="s">
        <v>77</v>
      </c>
      <c r="AY992" s="257" t="s">
        <v>167</v>
      </c>
    </row>
    <row r="993" s="14" customFormat="1">
      <c r="A993" s="14"/>
      <c r="B993" s="247"/>
      <c r="C993" s="248"/>
      <c r="D993" s="232" t="s">
        <v>181</v>
      </c>
      <c r="E993" s="249" t="s">
        <v>40</v>
      </c>
      <c r="F993" s="250" t="s">
        <v>1173</v>
      </c>
      <c r="G993" s="248"/>
      <c r="H993" s="251">
        <v>-1.2</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181</v>
      </c>
      <c r="AU993" s="257" t="s">
        <v>87</v>
      </c>
      <c r="AV993" s="14" t="s">
        <v>87</v>
      </c>
      <c r="AW993" s="14" t="s">
        <v>38</v>
      </c>
      <c r="AX993" s="14" t="s">
        <v>77</v>
      </c>
      <c r="AY993" s="257" t="s">
        <v>167</v>
      </c>
    </row>
    <row r="994" s="15" customFormat="1">
      <c r="A994" s="15"/>
      <c r="B994" s="258"/>
      <c r="C994" s="259"/>
      <c r="D994" s="232" t="s">
        <v>181</v>
      </c>
      <c r="E994" s="260" t="s">
        <v>40</v>
      </c>
      <c r="F994" s="261" t="s">
        <v>184</v>
      </c>
      <c r="G994" s="259"/>
      <c r="H994" s="262">
        <v>14.448</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181</v>
      </c>
      <c r="AU994" s="268" t="s">
        <v>87</v>
      </c>
      <c r="AV994" s="15" t="s">
        <v>175</v>
      </c>
      <c r="AW994" s="15" t="s">
        <v>38</v>
      </c>
      <c r="AX994" s="15" t="s">
        <v>85</v>
      </c>
      <c r="AY994" s="268" t="s">
        <v>167</v>
      </c>
    </row>
    <row r="995" s="2" customFormat="1" ht="16.5" customHeight="1">
      <c r="A995" s="39"/>
      <c r="B995" s="40"/>
      <c r="C995" s="219" t="s">
        <v>1194</v>
      </c>
      <c r="D995" s="219" t="s">
        <v>170</v>
      </c>
      <c r="E995" s="220" t="s">
        <v>1195</v>
      </c>
      <c r="F995" s="221" t="s">
        <v>1196</v>
      </c>
      <c r="G995" s="222" t="s">
        <v>187</v>
      </c>
      <c r="H995" s="223">
        <v>8.8000000000000007</v>
      </c>
      <c r="I995" s="224"/>
      <c r="J995" s="225">
        <f>ROUND(I995*H995,2)</f>
        <v>0</v>
      </c>
      <c r="K995" s="221" t="s">
        <v>174</v>
      </c>
      <c r="L995" s="45"/>
      <c r="M995" s="226" t="s">
        <v>40</v>
      </c>
      <c r="N995" s="227" t="s">
        <v>48</v>
      </c>
      <c r="O995" s="85"/>
      <c r="P995" s="228">
        <f>O995*H995</f>
        <v>0</v>
      </c>
      <c r="Q995" s="228">
        <v>0.00031</v>
      </c>
      <c r="R995" s="228">
        <f>Q995*H995</f>
        <v>0.0027280000000000004</v>
      </c>
      <c r="S995" s="228">
        <v>0</v>
      </c>
      <c r="T995" s="229">
        <f>S995*H995</f>
        <v>0</v>
      </c>
      <c r="U995" s="39"/>
      <c r="V995" s="39"/>
      <c r="W995" s="39"/>
      <c r="X995" s="39"/>
      <c r="Y995" s="39"/>
      <c r="Z995" s="39"/>
      <c r="AA995" s="39"/>
      <c r="AB995" s="39"/>
      <c r="AC995" s="39"/>
      <c r="AD995" s="39"/>
      <c r="AE995" s="39"/>
      <c r="AR995" s="230" t="s">
        <v>301</v>
      </c>
      <c r="AT995" s="230" t="s">
        <v>170</v>
      </c>
      <c r="AU995" s="230" t="s">
        <v>87</v>
      </c>
      <c r="AY995" s="18" t="s">
        <v>167</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301</v>
      </c>
      <c r="BM995" s="230" t="s">
        <v>1197</v>
      </c>
    </row>
    <row r="996" s="2" customFormat="1">
      <c r="A996" s="39"/>
      <c r="B996" s="40"/>
      <c r="C996" s="41"/>
      <c r="D996" s="232" t="s">
        <v>177</v>
      </c>
      <c r="E996" s="41"/>
      <c r="F996" s="233" t="s">
        <v>1198</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177</v>
      </c>
      <c r="AU996" s="18" t="s">
        <v>87</v>
      </c>
    </row>
    <row r="997" s="2" customFormat="1">
      <c r="A997" s="39"/>
      <c r="B997" s="40"/>
      <c r="C997" s="41"/>
      <c r="D997" s="232" t="s">
        <v>179</v>
      </c>
      <c r="E997" s="41"/>
      <c r="F997" s="236" t="s">
        <v>1199</v>
      </c>
      <c r="G997" s="41"/>
      <c r="H997" s="41"/>
      <c r="I997" s="137"/>
      <c r="J997" s="41"/>
      <c r="K997" s="41"/>
      <c r="L997" s="45"/>
      <c r="M997" s="234"/>
      <c r="N997" s="235"/>
      <c r="O997" s="85"/>
      <c r="P997" s="85"/>
      <c r="Q997" s="85"/>
      <c r="R997" s="85"/>
      <c r="S997" s="85"/>
      <c r="T997" s="86"/>
      <c r="U997" s="39"/>
      <c r="V997" s="39"/>
      <c r="W997" s="39"/>
      <c r="X997" s="39"/>
      <c r="Y997" s="39"/>
      <c r="Z997" s="39"/>
      <c r="AA997" s="39"/>
      <c r="AB997" s="39"/>
      <c r="AC997" s="39"/>
      <c r="AD997" s="39"/>
      <c r="AE997" s="39"/>
      <c r="AT997" s="18" t="s">
        <v>179</v>
      </c>
      <c r="AU997" s="18" t="s">
        <v>87</v>
      </c>
    </row>
    <row r="998" s="14" customFormat="1">
      <c r="A998" s="14"/>
      <c r="B998" s="247"/>
      <c r="C998" s="248"/>
      <c r="D998" s="232" t="s">
        <v>181</v>
      </c>
      <c r="E998" s="249" t="s">
        <v>40</v>
      </c>
      <c r="F998" s="250" t="s">
        <v>1200</v>
      </c>
      <c r="G998" s="248"/>
      <c r="H998" s="251">
        <v>8.8000000000000007</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181</v>
      </c>
      <c r="AU998" s="257" t="s">
        <v>87</v>
      </c>
      <c r="AV998" s="14" t="s">
        <v>87</v>
      </c>
      <c r="AW998" s="14" t="s">
        <v>38</v>
      </c>
      <c r="AX998" s="14" t="s">
        <v>77</v>
      </c>
      <c r="AY998" s="257" t="s">
        <v>167</v>
      </c>
    </row>
    <row r="999" s="15" customFormat="1">
      <c r="A999" s="15"/>
      <c r="B999" s="258"/>
      <c r="C999" s="259"/>
      <c r="D999" s="232" t="s">
        <v>181</v>
      </c>
      <c r="E999" s="260" t="s">
        <v>40</v>
      </c>
      <c r="F999" s="261" t="s">
        <v>184</v>
      </c>
      <c r="G999" s="259"/>
      <c r="H999" s="262">
        <v>8.8000000000000007</v>
      </c>
      <c r="I999" s="263"/>
      <c r="J999" s="259"/>
      <c r="K999" s="259"/>
      <c r="L999" s="264"/>
      <c r="M999" s="265"/>
      <c r="N999" s="266"/>
      <c r="O999" s="266"/>
      <c r="P999" s="266"/>
      <c r="Q999" s="266"/>
      <c r="R999" s="266"/>
      <c r="S999" s="266"/>
      <c r="T999" s="267"/>
      <c r="U999" s="15"/>
      <c r="V999" s="15"/>
      <c r="W999" s="15"/>
      <c r="X999" s="15"/>
      <c r="Y999" s="15"/>
      <c r="Z999" s="15"/>
      <c r="AA999" s="15"/>
      <c r="AB999" s="15"/>
      <c r="AC999" s="15"/>
      <c r="AD999" s="15"/>
      <c r="AE999" s="15"/>
      <c r="AT999" s="268" t="s">
        <v>181</v>
      </c>
      <c r="AU999" s="268" t="s">
        <v>87</v>
      </c>
      <c r="AV999" s="15" t="s">
        <v>175</v>
      </c>
      <c r="AW999" s="15" t="s">
        <v>38</v>
      </c>
      <c r="AX999" s="15" t="s">
        <v>85</v>
      </c>
      <c r="AY999" s="268" t="s">
        <v>167</v>
      </c>
    </row>
    <row r="1000" s="2" customFormat="1" ht="16.5" customHeight="1">
      <c r="A1000" s="39"/>
      <c r="B1000" s="40"/>
      <c r="C1000" s="219" t="s">
        <v>1201</v>
      </c>
      <c r="D1000" s="219" t="s">
        <v>170</v>
      </c>
      <c r="E1000" s="220" t="s">
        <v>1202</v>
      </c>
      <c r="F1000" s="221" t="s">
        <v>1203</v>
      </c>
      <c r="G1000" s="222" t="s">
        <v>187</v>
      </c>
      <c r="H1000" s="223">
        <v>1.8</v>
      </c>
      <c r="I1000" s="224"/>
      <c r="J1000" s="225">
        <f>ROUND(I1000*H1000,2)</f>
        <v>0</v>
      </c>
      <c r="K1000" s="221" t="s">
        <v>174</v>
      </c>
      <c r="L1000" s="45"/>
      <c r="M1000" s="226" t="s">
        <v>40</v>
      </c>
      <c r="N1000" s="227" t="s">
        <v>48</v>
      </c>
      <c r="O1000" s="85"/>
      <c r="P1000" s="228">
        <f>O1000*H1000</f>
        <v>0</v>
      </c>
      <c r="Q1000" s="228">
        <v>0.00031</v>
      </c>
      <c r="R1000" s="228">
        <f>Q1000*H1000</f>
        <v>0.00055800000000000001</v>
      </c>
      <c r="S1000" s="228">
        <v>0</v>
      </c>
      <c r="T1000" s="229">
        <f>S1000*H1000</f>
        <v>0</v>
      </c>
      <c r="U1000" s="39"/>
      <c r="V1000" s="39"/>
      <c r="W1000" s="39"/>
      <c r="X1000" s="39"/>
      <c r="Y1000" s="39"/>
      <c r="Z1000" s="39"/>
      <c r="AA1000" s="39"/>
      <c r="AB1000" s="39"/>
      <c r="AC1000" s="39"/>
      <c r="AD1000" s="39"/>
      <c r="AE1000" s="39"/>
      <c r="AR1000" s="230" t="s">
        <v>301</v>
      </c>
      <c r="AT1000" s="230" t="s">
        <v>170</v>
      </c>
      <c r="AU1000" s="230" t="s">
        <v>87</v>
      </c>
      <c r="AY1000" s="18" t="s">
        <v>167</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301</v>
      </c>
      <c r="BM1000" s="230" t="s">
        <v>1204</v>
      </c>
    </row>
    <row r="1001" s="2" customFormat="1">
      <c r="A1001" s="39"/>
      <c r="B1001" s="40"/>
      <c r="C1001" s="41"/>
      <c r="D1001" s="232" t="s">
        <v>177</v>
      </c>
      <c r="E1001" s="41"/>
      <c r="F1001" s="233" t="s">
        <v>1205</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177</v>
      </c>
      <c r="AU1001" s="18" t="s">
        <v>87</v>
      </c>
    </row>
    <row r="1002" s="2" customFormat="1">
      <c r="A1002" s="39"/>
      <c r="B1002" s="40"/>
      <c r="C1002" s="41"/>
      <c r="D1002" s="232" t="s">
        <v>179</v>
      </c>
      <c r="E1002" s="41"/>
      <c r="F1002" s="236" t="s">
        <v>1199</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179</v>
      </c>
      <c r="AU1002" s="18" t="s">
        <v>87</v>
      </c>
    </row>
    <row r="1003" s="14" customFormat="1">
      <c r="A1003" s="14"/>
      <c r="B1003" s="247"/>
      <c r="C1003" s="248"/>
      <c r="D1003" s="232" t="s">
        <v>181</v>
      </c>
      <c r="E1003" s="249" t="s">
        <v>40</v>
      </c>
      <c r="F1003" s="250" t="s">
        <v>1206</v>
      </c>
      <c r="G1003" s="248"/>
      <c r="H1003" s="251">
        <v>1.8</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181</v>
      </c>
      <c r="AU1003" s="257" t="s">
        <v>87</v>
      </c>
      <c r="AV1003" s="14" t="s">
        <v>87</v>
      </c>
      <c r="AW1003" s="14" t="s">
        <v>38</v>
      </c>
      <c r="AX1003" s="14" t="s">
        <v>77</v>
      </c>
      <c r="AY1003" s="257" t="s">
        <v>167</v>
      </c>
    </row>
    <row r="1004" s="15" customFormat="1">
      <c r="A1004" s="15"/>
      <c r="B1004" s="258"/>
      <c r="C1004" s="259"/>
      <c r="D1004" s="232" t="s">
        <v>181</v>
      </c>
      <c r="E1004" s="260" t="s">
        <v>40</v>
      </c>
      <c r="F1004" s="261" t="s">
        <v>184</v>
      </c>
      <c r="G1004" s="259"/>
      <c r="H1004" s="262">
        <v>1.8</v>
      </c>
      <c r="I1004" s="263"/>
      <c r="J1004" s="259"/>
      <c r="K1004" s="259"/>
      <c r="L1004" s="264"/>
      <c r="M1004" s="265"/>
      <c r="N1004" s="266"/>
      <c r="O1004" s="266"/>
      <c r="P1004" s="266"/>
      <c r="Q1004" s="266"/>
      <c r="R1004" s="266"/>
      <c r="S1004" s="266"/>
      <c r="T1004" s="267"/>
      <c r="U1004" s="15"/>
      <c r="V1004" s="15"/>
      <c r="W1004" s="15"/>
      <c r="X1004" s="15"/>
      <c r="Y1004" s="15"/>
      <c r="Z1004" s="15"/>
      <c r="AA1004" s="15"/>
      <c r="AB1004" s="15"/>
      <c r="AC1004" s="15"/>
      <c r="AD1004" s="15"/>
      <c r="AE1004" s="15"/>
      <c r="AT1004" s="268" t="s">
        <v>181</v>
      </c>
      <c r="AU1004" s="268" t="s">
        <v>87</v>
      </c>
      <c r="AV1004" s="15" t="s">
        <v>175</v>
      </c>
      <c r="AW1004" s="15" t="s">
        <v>38</v>
      </c>
      <c r="AX1004" s="15" t="s">
        <v>85</v>
      </c>
      <c r="AY1004" s="268" t="s">
        <v>167</v>
      </c>
    </row>
    <row r="1005" s="2" customFormat="1" ht="16.5" customHeight="1">
      <c r="A1005" s="39"/>
      <c r="B1005" s="40"/>
      <c r="C1005" s="219" t="s">
        <v>1207</v>
      </c>
      <c r="D1005" s="219" t="s">
        <v>170</v>
      </c>
      <c r="E1005" s="220" t="s">
        <v>1208</v>
      </c>
      <c r="F1005" s="221" t="s">
        <v>1209</v>
      </c>
      <c r="G1005" s="222" t="s">
        <v>291</v>
      </c>
      <c r="H1005" s="223">
        <v>1</v>
      </c>
      <c r="I1005" s="224"/>
      <c r="J1005" s="225">
        <f>ROUND(I1005*H1005,2)</f>
        <v>0</v>
      </c>
      <c r="K1005" s="221" t="s">
        <v>174</v>
      </c>
      <c r="L1005" s="45"/>
      <c r="M1005" s="226" t="s">
        <v>40</v>
      </c>
      <c r="N1005" s="227" t="s">
        <v>48</v>
      </c>
      <c r="O1005" s="85"/>
      <c r="P1005" s="228">
        <f>O1005*H1005</f>
        <v>0</v>
      </c>
      <c r="Q1005" s="228">
        <v>0.00020000000000000001</v>
      </c>
      <c r="R1005" s="228">
        <f>Q1005*H1005</f>
        <v>0.00020000000000000001</v>
      </c>
      <c r="S1005" s="228">
        <v>0</v>
      </c>
      <c r="T1005" s="229">
        <f>S1005*H1005</f>
        <v>0</v>
      </c>
      <c r="U1005" s="39"/>
      <c r="V1005" s="39"/>
      <c r="W1005" s="39"/>
      <c r="X1005" s="39"/>
      <c r="Y1005" s="39"/>
      <c r="Z1005" s="39"/>
      <c r="AA1005" s="39"/>
      <c r="AB1005" s="39"/>
      <c r="AC1005" s="39"/>
      <c r="AD1005" s="39"/>
      <c r="AE1005" s="39"/>
      <c r="AR1005" s="230" t="s">
        <v>301</v>
      </c>
      <c r="AT1005" s="230" t="s">
        <v>170</v>
      </c>
      <c r="AU1005" s="230" t="s">
        <v>87</v>
      </c>
      <c r="AY1005" s="18" t="s">
        <v>167</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301</v>
      </c>
      <c r="BM1005" s="230" t="s">
        <v>1210</v>
      </c>
    </row>
    <row r="1006" s="2" customFormat="1">
      <c r="A1006" s="39"/>
      <c r="B1006" s="40"/>
      <c r="C1006" s="41"/>
      <c r="D1006" s="232" t="s">
        <v>177</v>
      </c>
      <c r="E1006" s="41"/>
      <c r="F1006" s="233" t="s">
        <v>1211</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177</v>
      </c>
      <c r="AU1006" s="18" t="s">
        <v>87</v>
      </c>
    </row>
    <row r="1007" s="2" customFormat="1">
      <c r="A1007" s="39"/>
      <c r="B1007" s="40"/>
      <c r="C1007" s="41"/>
      <c r="D1007" s="232" t="s">
        <v>179</v>
      </c>
      <c r="E1007" s="41"/>
      <c r="F1007" s="236" t="s">
        <v>1199</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179</v>
      </c>
      <c r="AU1007" s="18" t="s">
        <v>87</v>
      </c>
    </row>
    <row r="1008" s="2" customFormat="1" ht="16.5" customHeight="1">
      <c r="A1008" s="39"/>
      <c r="B1008" s="40"/>
      <c r="C1008" s="269" t="s">
        <v>1212</v>
      </c>
      <c r="D1008" s="269" t="s">
        <v>297</v>
      </c>
      <c r="E1008" s="270" t="s">
        <v>1213</v>
      </c>
      <c r="F1008" s="271" t="s">
        <v>1214</v>
      </c>
      <c r="G1008" s="272" t="s">
        <v>291</v>
      </c>
      <c r="H1008" s="273">
        <v>1</v>
      </c>
      <c r="I1008" s="274"/>
      <c r="J1008" s="275">
        <f>ROUND(I1008*H1008,2)</f>
        <v>0</v>
      </c>
      <c r="K1008" s="271" t="s">
        <v>174</v>
      </c>
      <c r="L1008" s="276"/>
      <c r="M1008" s="277" t="s">
        <v>40</v>
      </c>
      <c r="N1008" s="278" t="s">
        <v>48</v>
      </c>
      <c r="O1008" s="85"/>
      <c r="P1008" s="228">
        <f>O1008*H1008</f>
        <v>0</v>
      </c>
      <c r="Q1008" s="228">
        <v>0.0020600000000000002</v>
      </c>
      <c r="R1008" s="228">
        <f>Q1008*H1008</f>
        <v>0.0020600000000000002</v>
      </c>
      <c r="S1008" s="228">
        <v>0</v>
      </c>
      <c r="T1008" s="229">
        <f>S1008*H1008</f>
        <v>0</v>
      </c>
      <c r="U1008" s="39"/>
      <c r="V1008" s="39"/>
      <c r="W1008" s="39"/>
      <c r="X1008" s="39"/>
      <c r="Y1008" s="39"/>
      <c r="Z1008" s="39"/>
      <c r="AA1008" s="39"/>
      <c r="AB1008" s="39"/>
      <c r="AC1008" s="39"/>
      <c r="AD1008" s="39"/>
      <c r="AE1008" s="39"/>
      <c r="AR1008" s="230" t="s">
        <v>407</v>
      </c>
      <c r="AT1008" s="230" t="s">
        <v>297</v>
      </c>
      <c r="AU1008" s="230" t="s">
        <v>87</v>
      </c>
      <c r="AY1008" s="18" t="s">
        <v>167</v>
      </c>
      <c r="BE1008" s="231">
        <f>IF(N1008="základní",J1008,0)</f>
        <v>0</v>
      </c>
      <c r="BF1008" s="231">
        <f>IF(N1008="snížená",J1008,0)</f>
        <v>0</v>
      </c>
      <c r="BG1008" s="231">
        <f>IF(N1008="zákl. přenesená",J1008,0)</f>
        <v>0</v>
      </c>
      <c r="BH1008" s="231">
        <f>IF(N1008="sníž. přenesená",J1008,0)</f>
        <v>0</v>
      </c>
      <c r="BI1008" s="231">
        <f>IF(N1008="nulová",J1008,0)</f>
        <v>0</v>
      </c>
      <c r="BJ1008" s="18" t="s">
        <v>85</v>
      </c>
      <c r="BK1008" s="231">
        <f>ROUND(I1008*H1008,2)</f>
        <v>0</v>
      </c>
      <c r="BL1008" s="18" t="s">
        <v>301</v>
      </c>
      <c r="BM1008" s="230" t="s">
        <v>1215</v>
      </c>
    </row>
    <row r="1009" s="2" customFormat="1">
      <c r="A1009" s="39"/>
      <c r="B1009" s="40"/>
      <c r="C1009" s="41"/>
      <c r="D1009" s="232" t="s">
        <v>177</v>
      </c>
      <c r="E1009" s="41"/>
      <c r="F1009" s="233" t="s">
        <v>1214</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177</v>
      </c>
      <c r="AU1009" s="18" t="s">
        <v>87</v>
      </c>
    </row>
    <row r="1010" s="2" customFormat="1" ht="16.5" customHeight="1">
      <c r="A1010" s="39"/>
      <c r="B1010" s="40"/>
      <c r="C1010" s="219" t="s">
        <v>1216</v>
      </c>
      <c r="D1010" s="219" t="s">
        <v>170</v>
      </c>
      <c r="E1010" s="220" t="s">
        <v>1217</v>
      </c>
      <c r="F1010" s="221" t="s">
        <v>1218</v>
      </c>
      <c r="G1010" s="222" t="s">
        <v>173</v>
      </c>
      <c r="H1010" s="223">
        <v>14.448</v>
      </c>
      <c r="I1010" s="224"/>
      <c r="J1010" s="225">
        <f>ROUND(I1010*H1010,2)</f>
        <v>0</v>
      </c>
      <c r="K1010" s="221" t="s">
        <v>174</v>
      </c>
      <c r="L1010" s="45"/>
      <c r="M1010" s="226" t="s">
        <v>40</v>
      </c>
      <c r="N1010" s="227" t="s">
        <v>48</v>
      </c>
      <c r="O1010" s="85"/>
      <c r="P1010" s="228">
        <f>O1010*H1010</f>
        <v>0</v>
      </c>
      <c r="Q1010" s="228">
        <v>0.00029999999999999997</v>
      </c>
      <c r="R1010" s="228">
        <f>Q1010*H1010</f>
        <v>0.0043343999999999995</v>
      </c>
      <c r="S1010" s="228">
        <v>0</v>
      </c>
      <c r="T1010" s="229">
        <f>S1010*H1010</f>
        <v>0</v>
      </c>
      <c r="U1010" s="39"/>
      <c r="V1010" s="39"/>
      <c r="W1010" s="39"/>
      <c r="X1010" s="39"/>
      <c r="Y1010" s="39"/>
      <c r="Z1010" s="39"/>
      <c r="AA1010" s="39"/>
      <c r="AB1010" s="39"/>
      <c r="AC1010" s="39"/>
      <c r="AD1010" s="39"/>
      <c r="AE1010" s="39"/>
      <c r="AR1010" s="230" t="s">
        <v>301</v>
      </c>
      <c r="AT1010" s="230" t="s">
        <v>170</v>
      </c>
      <c r="AU1010" s="230" t="s">
        <v>87</v>
      </c>
      <c r="AY1010" s="18" t="s">
        <v>167</v>
      </c>
      <c r="BE1010" s="231">
        <f>IF(N1010="základní",J1010,0)</f>
        <v>0</v>
      </c>
      <c r="BF1010" s="231">
        <f>IF(N1010="snížená",J1010,0)</f>
        <v>0</v>
      </c>
      <c r="BG1010" s="231">
        <f>IF(N1010="zákl. přenesená",J1010,0)</f>
        <v>0</v>
      </c>
      <c r="BH1010" s="231">
        <f>IF(N1010="sníž. přenesená",J1010,0)</f>
        <v>0</v>
      </c>
      <c r="BI1010" s="231">
        <f>IF(N1010="nulová",J1010,0)</f>
        <v>0</v>
      </c>
      <c r="BJ1010" s="18" t="s">
        <v>85</v>
      </c>
      <c r="BK1010" s="231">
        <f>ROUND(I1010*H1010,2)</f>
        <v>0</v>
      </c>
      <c r="BL1010" s="18" t="s">
        <v>301</v>
      </c>
      <c r="BM1010" s="230" t="s">
        <v>1219</v>
      </c>
    </row>
    <row r="1011" s="2" customFormat="1">
      <c r="A1011" s="39"/>
      <c r="B1011" s="40"/>
      <c r="C1011" s="41"/>
      <c r="D1011" s="232" t="s">
        <v>177</v>
      </c>
      <c r="E1011" s="41"/>
      <c r="F1011" s="233" t="s">
        <v>1220</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177</v>
      </c>
      <c r="AU1011" s="18" t="s">
        <v>87</v>
      </c>
    </row>
    <row r="1012" s="2" customFormat="1">
      <c r="A1012" s="39"/>
      <c r="B1012" s="40"/>
      <c r="C1012" s="41"/>
      <c r="D1012" s="232" t="s">
        <v>179</v>
      </c>
      <c r="E1012" s="41"/>
      <c r="F1012" s="236" t="s">
        <v>1221</v>
      </c>
      <c r="G1012" s="41"/>
      <c r="H1012" s="41"/>
      <c r="I1012" s="137"/>
      <c r="J1012" s="41"/>
      <c r="K1012" s="41"/>
      <c r="L1012" s="45"/>
      <c r="M1012" s="234"/>
      <c r="N1012" s="235"/>
      <c r="O1012" s="85"/>
      <c r="P1012" s="85"/>
      <c r="Q1012" s="85"/>
      <c r="R1012" s="85"/>
      <c r="S1012" s="85"/>
      <c r="T1012" s="86"/>
      <c r="U1012" s="39"/>
      <c r="V1012" s="39"/>
      <c r="W1012" s="39"/>
      <c r="X1012" s="39"/>
      <c r="Y1012" s="39"/>
      <c r="Z1012" s="39"/>
      <c r="AA1012" s="39"/>
      <c r="AB1012" s="39"/>
      <c r="AC1012" s="39"/>
      <c r="AD1012" s="39"/>
      <c r="AE1012" s="39"/>
      <c r="AT1012" s="18" t="s">
        <v>179</v>
      </c>
      <c r="AU1012" s="18" t="s">
        <v>87</v>
      </c>
    </row>
    <row r="1013" s="13" customFormat="1">
      <c r="A1013" s="13"/>
      <c r="B1013" s="237"/>
      <c r="C1013" s="238"/>
      <c r="D1013" s="232" t="s">
        <v>181</v>
      </c>
      <c r="E1013" s="239" t="s">
        <v>40</v>
      </c>
      <c r="F1013" s="240" t="s">
        <v>1170</v>
      </c>
      <c r="G1013" s="238"/>
      <c r="H1013" s="239" t="s">
        <v>40</v>
      </c>
      <c r="I1013" s="241"/>
      <c r="J1013" s="238"/>
      <c r="K1013" s="238"/>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181</v>
      </c>
      <c r="AU1013" s="246" t="s">
        <v>87</v>
      </c>
      <c r="AV1013" s="13" t="s">
        <v>85</v>
      </c>
      <c r="AW1013" s="13" t="s">
        <v>38</v>
      </c>
      <c r="AX1013" s="13" t="s">
        <v>77</v>
      </c>
      <c r="AY1013" s="246" t="s">
        <v>167</v>
      </c>
    </row>
    <row r="1014" s="14" customFormat="1">
      <c r="A1014" s="14"/>
      <c r="B1014" s="247"/>
      <c r="C1014" s="248"/>
      <c r="D1014" s="232" t="s">
        <v>181</v>
      </c>
      <c r="E1014" s="249" t="s">
        <v>40</v>
      </c>
      <c r="F1014" s="250" t="s">
        <v>1171</v>
      </c>
      <c r="G1014" s="248"/>
      <c r="H1014" s="251">
        <v>1.788</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181</v>
      </c>
      <c r="AU1014" s="257" t="s">
        <v>87</v>
      </c>
      <c r="AV1014" s="14" t="s">
        <v>87</v>
      </c>
      <c r="AW1014" s="14" t="s">
        <v>38</v>
      </c>
      <c r="AX1014" s="14" t="s">
        <v>77</v>
      </c>
      <c r="AY1014" s="257" t="s">
        <v>167</v>
      </c>
    </row>
    <row r="1015" s="13" customFormat="1">
      <c r="A1015" s="13"/>
      <c r="B1015" s="237"/>
      <c r="C1015" s="238"/>
      <c r="D1015" s="232" t="s">
        <v>181</v>
      </c>
      <c r="E1015" s="239" t="s">
        <v>40</v>
      </c>
      <c r="F1015" s="240" t="s">
        <v>206</v>
      </c>
      <c r="G1015" s="238"/>
      <c r="H1015" s="239" t="s">
        <v>40</v>
      </c>
      <c r="I1015" s="241"/>
      <c r="J1015" s="238"/>
      <c r="K1015" s="238"/>
      <c r="L1015" s="242"/>
      <c r="M1015" s="243"/>
      <c r="N1015" s="244"/>
      <c r="O1015" s="244"/>
      <c r="P1015" s="244"/>
      <c r="Q1015" s="244"/>
      <c r="R1015" s="244"/>
      <c r="S1015" s="244"/>
      <c r="T1015" s="245"/>
      <c r="U1015" s="13"/>
      <c r="V1015" s="13"/>
      <c r="W1015" s="13"/>
      <c r="X1015" s="13"/>
      <c r="Y1015" s="13"/>
      <c r="Z1015" s="13"/>
      <c r="AA1015" s="13"/>
      <c r="AB1015" s="13"/>
      <c r="AC1015" s="13"/>
      <c r="AD1015" s="13"/>
      <c r="AE1015" s="13"/>
      <c r="AT1015" s="246" t="s">
        <v>181</v>
      </c>
      <c r="AU1015" s="246" t="s">
        <v>87</v>
      </c>
      <c r="AV1015" s="13" t="s">
        <v>85</v>
      </c>
      <c r="AW1015" s="13" t="s">
        <v>38</v>
      </c>
      <c r="AX1015" s="13" t="s">
        <v>77</v>
      </c>
      <c r="AY1015" s="246" t="s">
        <v>167</v>
      </c>
    </row>
    <row r="1016" s="14" customFormat="1">
      <c r="A1016" s="14"/>
      <c r="B1016" s="247"/>
      <c r="C1016" s="248"/>
      <c r="D1016" s="232" t="s">
        <v>181</v>
      </c>
      <c r="E1016" s="249" t="s">
        <v>40</v>
      </c>
      <c r="F1016" s="250" t="s">
        <v>1172</v>
      </c>
      <c r="G1016" s="248"/>
      <c r="H1016" s="251">
        <v>13.859999999999999</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181</v>
      </c>
      <c r="AU1016" s="257" t="s">
        <v>87</v>
      </c>
      <c r="AV1016" s="14" t="s">
        <v>87</v>
      </c>
      <c r="AW1016" s="14" t="s">
        <v>38</v>
      </c>
      <c r="AX1016" s="14" t="s">
        <v>77</v>
      </c>
      <c r="AY1016" s="257" t="s">
        <v>167</v>
      </c>
    </row>
    <row r="1017" s="14" customFormat="1">
      <c r="A1017" s="14"/>
      <c r="B1017" s="247"/>
      <c r="C1017" s="248"/>
      <c r="D1017" s="232" t="s">
        <v>181</v>
      </c>
      <c r="E1017" s="249" t="s">
        <v>40</v>
      </c>
      <c r="F1017" s="250" t="s">
        <v>1173</v>
      </c>
      <c r="G1017" s="248"/>
      <c r="H1017" s="251">
        <v>-1.2</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181</v>
      </c>
      <c r="AU1017" s="257" t="s">
        <v>87</v>
      </c>
      <c r="AV1017" s="14" t="s">
        <v>87</v>
      </c>
      <c r="AW1017" s="14" t="s">
        <v>38</v>
      </c>
      <c r="AX1017" s="14" t="s">
        <v>77</v>
      </c>
      <c r="AY1017" s="257" t="s">
        <v>167</v>
      </c>
    </row>
    <row r="1018" s="15" customFormat="1">
      <c r="A1018" s="15"/>
      <c r="B1018" s="258"/>
      <c r="C1018" s="259"/>
      <c r="D1018" s="232" t="s">
        <v>181</v>
      </c>
      <c r="E1018" s="260" t="s">
        <v>40</v>
      </c>
      <c r="F1018" s="261" t="s">
        <v>184</v>
      </c>
      <c r="G1018" s="259"/>
      <c r="H1018" s="262">
        <v>14.448</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181</v>
      </c>
      <c r="AU1018" s="268" t="s">
        <v>87</v>
      </c>
      <c r="AV1018" s="15" t="s">
        <v>175</v>
      </c>
      <c r="AW1018" s="15" t="s">
        <v>38</v>
      </c>
      <c r="AX1018" s="15" t="s">
        <v>85</v>
      </c>
      <c r="AY1018" s="268" t="s">
        <v>167</v>
      </c>
    </row>
    <row r="1019" s="2" customFormat="1" ht="24" customHeight="1">
      <c r="A1019" s="39"/>
      <c r="B1019" s="40"/>
      <c r="C1019" s="219" t="s">
        <v>1222</v>
      </c>
      <c r="D1019" s="219" t="s">
        <v>170</v>
      </c>
      <c r="E1019" s="220" t="s">
        <v>1223</v>
      </c>
      <c r="F1019" s="221" t="s">
        <v>1224</v>
      </c>
      <c r="G1019" s="222" t="s">
        <v>398</v>
      </c>
      <c r="H1019" s="223">
        <v>0.308</v>
      </c>
      <c r="I1019" s="224"/>
      <c r="J1019" s="225">
        <f>ROUND(I1019*H1019,2)</f>
        <v>0</v>
      </c>
      <c r="K1019" s="221" t="s">
        <v>174</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301</v>
      </c>
      <c r="AT1019" s="230" t="s">
        <v>170</v>
      </c>
      <c r="AU1019" s="230" t="s">
        <v>87</v>
      </c>
      <c r="AY1019" s="18" t="s">
        <v>167</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301</v>
      </c>
      <c r="BM1019" s="230" t="s">
        <v>1225</v>
      </c>
    </row>
    <row r="1020" s="2" customFormat="1">
      <c r="A1020" s="39"/>
      <c r="B1020" s="40"/>
      <c r="C1020" s="41"/>
      <c r="D1020" s="232" t="s">
        <v>177</v>
      </c>
      <c r="E1020" s="41"/>
      <c r="F1020" s="233" t="s">
        <v>1226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177</v>
      </c>
      <c r="AU1020" s="18" t="s">
        <v>87</v>
      </c>
    </row>
    <row r="1021" s="2" customFormat="1">
      <c r="A1021" s="39"/>
      <c r="B1021" s="40"/>
      <c r="C1021" s="41"/>
      <c r="D1021" s="232" t="s">
        <v>179</v>
      </c>
      <c r="E1021" s="41"/>
      <c r="F1021" s="236" t="s">
        <v>452</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179</v>
      </c>
      <c r="AU1021" s="18" t="s">
        <v>87</v>
      </c>
    </row>
    <row r="1022" s="2" customFormat="1" ht="24" customHeight="1">
      <c r="A1022" s="39"/>
      <c r="B1022" s="40"/>
      <c r="C1022" s="219" t="s">
        <v>1227</v>
      </c>
      <c r="D1022" s="219" t="s">
        <v>170</v>
      </c>
      <c r="E1022" s="220" t="s">
        <v>1228</v>
      </c>
      <c r="F1022" s="221" t="s">
        <v>1229</v>
      </c>
      <c r="G1022" s="222" t="s">
        <v>398</v>
      </c>
      <c r="H1022" s="223">
        <v>0.308</v>
      </c>
      <c r="I1022" s="224"/>
      <c r="J1022" s="225">
        <f>ROUND(I1022*H1022,2)</f>
        <v>0</v>
      </c>
      <c r="K1022" s="221" t="s">
        <v>174</v>
      </c>
      <c r="L1022" s="45"/>
      <c r="M1022" s="226" t="s">
        <v>40</v>
      </c>
      <c r="N1022" s="227" t="s">
        <v>48</v>
      </c>
      <c r="O1022" s="85"/>
      <c r="P1022" s="228">
        <f>O1022*H1022</f>
        <v>0</v>
      </c>
      <c r="Q1022" s="228">
        <v>0</v>
      </c>
      <c r="R1022" s="228">
        <f>Q1022*H1022</f>
        <v>0</v>
      </c>
      <c r="S1022" s="228">
        <v>0</v>
      </c>
      <c r="T1022" s="229">
        <f>S1022*H1022</f>
        <v>0</v>
      </c>
      <c r="U1022" s="39"/>
      <c r="V1022" s="39"/>
      <c r="W1022" s="39"/>
      <c r="X1022" s="39"/>
      <c r="Y1022" s="39"/>
      <c r="Z1022" s="39"/>
      <c r="AA1022" s="39"/>
      <c r="AB1022" s="39"/>
      <c r="AC1022" s="39"/>
      <c r="AD1022" s="39"/>
      <c r="AE1022" s="39"/>
      <c r="AR1022" s="230" t="s">
        <v>301</v>
      </c>
      <c r="AT1022" s="230" t="s">
        <v>170</v>
      </c>
      <c r="AU1022" s="230" t="s">
        <v>87</v>
      </c>
      <c r="AY1022" s="18" t="s">
        <v>167</v>
      </c>
      <c r="BE1022" s="231">
        <f>IF(N1022="základní",J1022,0)</f>
        <v>0</v>
      </c>
      <c r="BF1022" s="231">
        <f>IF(N1022="snížená",J1022,0)</f>
        <v>0</v>
      </c>
      <c r="BG1022" s="231">
        <f>IF(N1022="zákl. přenesená",J1022,0)</f>
        <v>0</v>
      </c>
      <c r="BH1022" s="231">
        <f>IF(N1022="sníž. přenesená",J1022,0)</f>
        <v>0</v>
      </c>
      <c r="BI1022" s="231">
        <f>IF(N1022="nulová",J1022,0)</f>
        <v>0</v>
      </c>
      <c r="BJ1022" s="18" t="s">
        <v>85</v>
      </c>
      <c r="BK1022" s="231">
        <f>ROUND(I1022*H1022,2)</f>
        <v>0</v>
      </c>
      <c r="BL1022" s="18" t="s">
        <v>301</v>
      </c>
      <c r="BM1022" s="230" t="s">
        <v>1230</v>
      </c>
    </row>
    <row r="1023" s="2" customFormat="1">
      <c r="A1023" s="39"/>
      <c r="B1023" s="40"/>
      <c r="C1023" s="41"/>
      <c r="D1023" s="232" t="s">
        <v>177</v>
      </c>
      <c r="E1023" s="41"/>
      <c r="F1023" s="233" t="s">
        <v>1231</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177</v>
      </c>
      <c r="AU1023" s="18" t="s">
        <v>87</v>
      </c>
    </row>
    <row r="1024" s="2" customFormat="1">
      <c r="A1024" s="39"/>
      <c r="B1024" s="40"/>
      <c r="C1024" s="41"/>
      <c r="D1024" s="232" t="s">
        <v>179</v>
      </c>
      <c r="E1024" s="41"/>
      <c r="F1024" s="236" t="s">
        <v>452</v>
      </c>
      <c r="G1024" s="41"/>
      <c r="H1024" s="41"/>
      <c r="I1024" s="137"/>
      <c r="J1024" s="41"/>
      <c r="K1024" s="41"/>
      <c r="L1024" s="45"/>
      <c r="M1024" s="234"/>
      <c r="N1024" s="235"/>
      <c r="O1024" s="85"/>
      <c r="P1024" s="85"/>
      <c r="Q1024" s="85"/>
      <c r="R1024" s="85"/>
      <c r="S1024" s="85"/>
      <c r="T1024" s="86"/>
      <c r="U1024" s="39"/>
      <c r="V1024" s="39"/>
      <c r="W1024" s="39"/>
      <c r="X1024" s="39"/>
      <c r="Y1024" s="39"/>
      <c r="Z1024" s="39"/>
      <c r="AA1024" s="39"/>
      <c r="AB1024" s="39"/>
      <c r="AC1024" s="39"/>
      <c r="AD1024" s="39"/>
      <c r="AE1024" s="39"/>
      <c r="AT1024" s="18" t="s">
        <v>179</v>
      </c>
      <c r="AU1024" s="18" t="s">
        <v>87</v>
      </c>
    </row>
    <row r="1025" s="2" customFormat="1" ht="24" customHeight="1">
      <c r="A1025" s="39"/>
      <c r="B1025" s="40"/>
      <c r="C1025" s="219" t="s">
        <v>1232</v>
      </c>
      <c r="D1025" s="219" t="s">
        <v>170</v>
      </c>
      <c r="E1025" s="220" t="s">
        <v>1233</v>
      </c>
      <c r="F1025" s="221" t="s">
        <v>1234</v>
      </c>
      <c r="G1025" s="222" t="s">
        <v>398</v>
      </c>
      <c r="H1025" s="223">
        <v>0.308</v>
      </c>
      <c r="I1025" s="224"/>
      <c r="J1025" s="225">
        <f>ROUND(I1025*H1025,2)</f>
        <v>0</v>
      </c>
      <c r="K1025" s="221" t="s">
        <v>174</v>
      </c>
      <c r="L1025" s="45"/>
      <c r="M1025" s="226" t="s">
        <v>40</v>
      </c>
      <c r="N1025" s="227" t="s">
        <v>48</v>
      </c>
      <c r="O1025" s="85"/>
      <c r="P1025" s="228">
        <f>O1025*H1025</f>
        <v>0</v>
      </c>
      <c r="Q1025" s="228">
        <v>0</v>
      </c>
      <c r="R1025" s="228">
        <f>Q1025*H1025</f>
        <v>0</v>
      </c>
      <c r="S1025" s="228">
        <v>0</v>
      </c>
      <c r="T1025" s="229">
        <f>S1025*H1025</f>
        <v>0</v>
      </c>
      <c r="U1025" s="39"/>
      <c r="V1025" s="39"/>
      <c r="W1025" s="39"/>
      <c r="X1025" s="39"/>
      <c r="Y1025" s="39"/>
      <c r="Z1025" s="39"/>
      <c r="AA1025" s="39"/>
      <c r="AB1025" s="39"/>
      <c r="AC1025" s="39"/>
      <c r="AD1025" s="39"/>
      <c r="AE1025" s="39"/>
      <c r="AR1025" s="230" t="s">
        <v>301</v>
      </c>
      <c r="AT1025" s="230" t="s">
        <v>170</v>
      </c>
      <c r="AU1025" s="230" t="s">
        <v>87</v>
      </c>
      <c r="AY1025" s="18" t="s">
        <v>167</v>
      </c>
      <c r="BE1025" s="231">
        <f>IF(N1025="základní",J1025,0)</f>
        <v>0</v>
      </c>
      <c r="BF1025" s="231">
        <f>IF(N1025="snížená",J1025,0)</f>
        <v>0</v>
      </c>
      <c r="BG1025" s="231">
        <f>IF(N1025="zákl. přenesená",J1025,0)</f>
        <v>0</v>
      </c>
      <c r="BH1025" s="231">
        <f>IF(N1025="sníž. přenesená",J1025,0)</f>
        <v>0</v>
      </c>
      <c r="BI1025" s="231">
        <f>IF(N1025="nulová",J1025,0)</f>
        <v>0</v>
      </c>
      <c r="BJ1025" s="18" t="s">
        <v>85</v>
      </c>
      <c r="BK1025" s="231">
        <f>ROUND(I1025*H1025,2)</f>
        <v>0</v>
      </c>
      <c r="BL1025" s="18" t="s">
        <v>301</v>
      </c>
      <c r="BM1025" s="230" t="s">
        <v>1235</v>
      </c>
    </row>
    <row r="1026" s="2" customFormat="1">
      <c r="A1026" s="39"/>
      <c r="B1026" s="40"/>
      <c r="C1026" s="41"/>
      <c r="D1026" s="232" t="s">
        <v>177</v>
      </c>
      <c r="E1026" s="41"/>
      <c r="F1026" s="233" t="s">
        <v>1236</v>
      </c>
      <c r="G1026" s="41"/>
      <c r="H1026" s="41"/>
      <c r="I1026" s="137"/>
      <c r="J1026" s="41"/>
      <c r="K1026" s="41"/>
      <c r="L1026" s="45"/>
      <c r="M1026" s="234"/>
      <c r="N1026" s="235"/>
      <c r="O1026" s="85"/>
      <c r="P1026" s="85"/>
      <c r="Q1026" s="85"/>
      <c r="R1026" s="85"/>
      <c r="S1026" s="85"/>
      <c r="T1026" s="86"/>
      <c r="U1026" s="39"/>
      <c r="V1026" s="39"/>
      <c r="W1026" s="39"/>
      <c r="X1026" s="39"/>
      <c r="Y1026" s="39"/>
      <c r="Z1026" s="39"/>
      <c r="AA1026" s="39"/>
      <c r="AB1026" s="39"/>
      <c r="AC1026" s="39"/>
      <c r="AD1026" s="39"/>
      <c r="AE1026" s="39"/>
      <c r="AT1026" s="18" t="s">
        <v>177</v>
      </c>
      <c r="AU1026" s="18" t="s">
        <v>87</v>
      </c>
    </row>
    <row r="1027" s="2" customFormat="1">
      <c r="A1027" s="39"/>
      <c r="B1027" s="40"/>
      <c r="C1027" s="41"/>
      <c r="D1027" s="232" t="s">
        <v>179</v>
      </c>
      <c r="E1027" s="41"/>
      <c r="F1027" s="236" t="s">
        <v>452</v>
      </c>
      <c r="G1027" s="41"/>
      <c r="H1027" s="41"/>
      <c r="I1027" s="137"/>
      <c r="J1027" s="41"/>
      <c r="K1027" s="41"/>
      <c r="L1027" s="45"/>
      <c r="M1027" s="234"/>
      <c r="N1027" s="235"/>
      <c r="O1027" s="85"/>
      <c r="P1027" s="85"/>
      <c r="Q1027" s="85"/>
      <c r="R1027" s="85"/>
      <c r="S1027" s="85"/>
      <c r="T1027" s="86"/>
      <c r="U1027" s="39"/>
      <c r="V1027" s="39"/>
      <c r="W1027" s="39"/>
      <c r="X1027" s="39"/>
      <c r="Y1027" s="39"/>
      <c r="Z1027" s="39"/>
      <c r="AA1027" s="39"/>
      <c r="AB1027" s="39"/>
      <c r="AC1027" s="39"/>
      <c r="AD1027" s="39"/>
      <c r="AE1027" s="39"/>
      <c r="AT1027" s="18" t="s">
        <v>179</v>
      </c>
      <c r="AU1027" s="18" t="s">
        <v>87</v>
      </c>
    </row>
    <row r="1028" s="12" customFormat="1" ht="22.8" customHeight="1">
      <c r="A1028" s="12"/>
      <c r="B1028" s="203"/>
      <c r="C1028" s="204"/>
      <c r="D1028" s="205" t="s">
        <v>76</v>
      </c>
      <c r="E1028" s="217" t="s">
        <v>1237</v>
      </c>
      <c r="F1028" s="217" t="s">
        <v>1238</v>
      </c>
      <c r="G1028" s="204"/>
      <c r="H1028" s="204"/>
      <c r="I1028" s="207"/>
      <c r="J1028" s="218">
        <f>BK1028</f>
        <v>0</v>
      </c>
      <c r="K1028" s="204"/>
      <c r="L1028" s="209"/>
      <c r="M1028" s="210"/>
      <c r="N1028" s="211"/>
      <c r="O1028" s="211"/>
      <c r="P1028" s="212">
        <f>SUM(P1029:P1048)</f>
        <v>0</v>
      </c>
      <c r="Q1028" s="211"/>
      <c r="R1028" s="212">
        <f>SUM(R1029:R1048)</f>
        <v>0.0026494000000000001</v>
      </c>
      <c r="S1028" s="211"/>
      <c r="T1028" s="213">
        <f>SUM(T1029:T1048)</f>
        <v>0</v>
      </c>
      <c r="U1028" s="12"/>
      <c r="V1028" s="12"/>
      <c r="W1028" s="12"/>
      <c r="X1028" s="12"/>
      <c r="Y1028" s="12"/>
      <c r="Z1028" s="12"/>
      <c r="AA1028" s="12"/>
      <c r="AB1028" s="12"/>
      <c r="AC1028" s="12"/>
      <c r="AD1028" s="12"/>
      <c r="AE1028" s="12"/>
      <c r="AR1028" s="214" t="s">
        <v>87</v>
      </c>
      <c r="AT1028" s="215" t="s">
        <v>76</v>
      </c>
      <c r="AU1028" s="215" t="s">
        <v>85</v>
      </c>
      <c r="AY1028" s="214" t="s">
        <v>167</v>
      </c>
      <c r="BK1028" s="216">
        <f>SUM(BK1029:BK1048)</f>
        <v>0</v>
      </c>
    </row>
    <row r="1029" s="2" customFormat="1" ht="24" customHeight="1">
      <c r="A1029" s="39"/>
      <c r="B1029" s="40"/>
      <c r="C1029" s="219" t="s">
        <v>1239</v>
      </c>
      <c r="D1029" s="219" t="s">
        <v>170</v>
      </c>
      <c r="E1029" s="220" t="s">
        <v>1240</v>
      </c>
      <c r="F1029" s="221" t="s">
        <v>1241</v>
      </c>
      <c r="G1029" s="222" t="s">
        <v>173</v>
      </c>
      <c r="H1029" s="223">
        <v>4.0759999999999996</v>
      </c>
      <c r="I1029" s="224"/>
      <c r="J1029" s="225">
        <f>ROUND(I1029*H1029,2)</f>
        <v>0</v>
      </c>
      <c r="K1029" s="221" t="s">
        <v>174</v>
      </c>
      <c r="L1029" s="45"/>
      <c r="M1029" s="226" t="s">
        <v>40</v>
      </c>
      <c r="N1029" s="227" t="s">
        <v>48</v>
      </c>
      <c r="O1029" s="85"/>
      <c r="P1029" s="228">
        <f>O1029*H1029</f>
        <v>0</v>
      </c>
      <c r="Q1029" s="228">
        <v>8.0000000000000007E-05</v>
      </c>
      <c r="R1029" s="228">
        <f>Q1029*H1029</f>
        <v>0.00032608000000000002</v>
      </c>
      <c r="S1029" s="228">
        <v>0</v>
      </c>
      <c r="T1029" s="229">
        <f>S1029*H1029</f>
        <v>0</v>
      </c>
      <c r="U1029" s="39"/>
      <c r="V1029" s="39"/>
      <c r="W1029" s="39"/>
      <c r="X1029" s="39"/>
      <c r="Y1029" s="39"/>
      <c r="Z1029" s="39"/>
      <c r="AA1029" s="39"/>
      <c r="AB1029" s="39"/>
      <c r="AC1029" s="39"/>
      <c r="AD1029" s="39"/>
      <c r="AE1029" s="39"/>
      <c r="AR1029" s="230" t="s">
        <v>301</v>
      </c>
      <c r="AT1029" s="230" t="s">
        <v>170</v>
      </c>
      <c r="AU1029" s="230" t="s">
        <v>87</v>
      </c>
      <c r="AY1029" s="18" t="s">
        <v>167</v>
      </c>
      <c r="BE1029" s="231">
        <f>IF(N1029="základní",J1029,0)</f>
        <v>0</v>
      </c>
      <c r="BF1029" s="231">
        <f>IF(N1029="snížená",J1029,0)</f>
        <v>0</v>
      </c>
      <c r="BG1029" s="231">
        <f>IF(N1029="zákl. přenesená",J1029,0)</f>
        <v>0</v>
      </c>
      <c r="BH1029" s="231">
        <f>IF(N1029="sníž. přenesená",J1029,0)</f>
        <v>0</v>
      </c>
      <c r="BI1029" s="231">
        <f>IF(N1029="nulová",J1029,0)</f>
        <v>0</v>
      </c>
      <c r="BJ1029" s="18" t="s">
        <v>85</v>
      </c>
      <c r="BK1029" s="231">
        <f>ROUND(I1029*H1029,2)</f>
        <v>0</v>
      </c>
      <c r="BL1029" s="18" t="s">
        <v>301</v>
      </c>
      <c r="BM1029" s="230" t="s">
        <v>1242</v>
      </c>
    </row>
    <row r="1030" s="2" customFormat="1">
      <c r="A1030" s="39"/>
      <c r="B1030" s="40"/>
      <c r="C1030" s="41"/>
      <c r="D1030" s="232" t="s">
        <v>177</v>
      </c>
      <c r="E1030" s="41"/>
      <c r="F1030" s="233" t="s">
        <v>1243</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177</v>
      </c>
      <c r="AU1030" s="18" t="s">
        <v>87</v>
      </c>
    </row>
    <row r="1031" s="14" customFormat="1">
      <c r="A1031" s="14"/>
      <c r="B1031" s="247"/>
      <c r="C1031" s="248"/>
      <c r="D1031" s="232" t="s">
        <v>181</v>
      </c>
      <c r="E1031" s="249" t="s">
        <v>40</v>
      </c>
      <c r="F1031" s="250" t="s">
        <v>1244</v>
      </c>
      <c r="G1031" s="248"/>
      <c r="H1031" s="251">
        <v>4.0759999999999996</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181</v>
      </c>
      <c r="AU1031" s="257" t="s">
        <v>87</v>
      </c>
      <c r="AV1031" s="14" t="s">
        <v>87</v>
      </c>
      <c r="AW1031" s="14" t="s">
        <v>38</v>
      </c>
      <c r="AX1031" s="14" t="s">
        <v>77</v>
      </c>
      <c r="AY1031" s="257" t="s">
        <v>167</v>
      </c>
    </row>
    <row r="1032" s="15" customFormat="1">
      <c r="A1032" s="15"/>
      <c r="B1032" s="258"/>
      <c r="C1032" s="259"/>
      <c r="D1032" s="232" t="s">
        <v>181</v>
      </c>
      <c r="E1032" s="260" t="s">
        <v>40</v>
      </c>
      <c r="F1032" s="261" t="s">
        <v>184</v>
      </c>
      <c r="G1032" s="259"/>
      <c r="H1032" s="262">
        <v>4.0759999999999996</v>
      </c>
      <c r="I1032" s="263"/>
      <c r="J1032" s="259"/>
      <c r="K1032" s="259"/>
      <c r="L1032" s="264"/>
      <c r="M1032" s="265"/>
      <c r="N1032" s="266"/>
      <c r="O1032" s="266"/>
      <c r="P1032" s="266"/>
      <c r="Q1032" s="266"/>
      <c r="R1032" s="266"/>
      <c r="S1032" s="266"/>
      <c r="T1032" s="267"/>
      <c r="U1032" s="15"/>
      <c r="V1032" s="15"/>
      <c r="W1032" s="15"/>
      <c r="X1032" s="15"/>
      <c r="Y1032" s="15"/>
      <c r="Z1032" s="15"/>
      <c r="AA1032" s="15"/>
      <c r="AB1032" s="15"/>
      <c r="AC1032" s="15"/>
      <c r="AD1032" s="15"/>
      <c r="AE1032" s="15"/>
      <c r="AT1032" s="268" t="s">
        <v>181</v>
      </c>
      <c r="AU1032" s="268" t="s">
        <v>87</v>
      </c>
      <c r="AV1032" s="15" t="s">
        <v>175</v>
      </c>
      <c r="AW1032" s="15" t="s">
        <v>38</v>
      </c>
      <c r="AX1032" s="15" t="s">
        <v>85</v>
      </c>
      <c r="AY1032" s="268" t="s">
        <v>167</v>
      </c>
    </row>
    <row r="1033" s="2" customFormat="1" ht="24" customHeight="1">
      <c r="A1033" s="39"/>
      <c r="B1033" s="40"/>
      <c r="C1033" s="219" t="s">
        <v>1245</v>
      </c>
      <c r="D1033" s="219" t="s">
        <v>170</v>
      </c>
      <c r="E1033" s="220" t="s">
        <v>1246</v>
      </c>
      <c r="F1033" s="221" t="s">
        <v>1247</v>
      </c>
      <c r="G1033" s="222" t="s">
        <v>173</v>
      </c>
      <c r="H1033" s="223">
        <v>4.0759999999999996</v>
      </c>
      <c r="I1033" s="224"/>
      <c r="J1033" s="225">
        <f>ROUND(I1033*H1033,2)</f>
        <v>0</v>
      </c>
      <c r="K1033" s="221" t="s">
        <v>174</v>
      </c>
      <c r="L1033" s="45"/>
      <c r="M1033" s="226" t="s">
        <v>40</v>
      </c>
      <c r="N1033" s="227" t="s">
        <v>48</v>
      </c>
      <c r="O1033" s="85"/>
      <c r="P1033" s="228">
        <f>O1033*H1033</f>
        <v>0</v>
      </c>
      <c r="Q1033" s="228">
        <v>0.00012</v>
      </c>
      <c r="R1033" s="228">
        <f>Q1033*H1033</f>
        <v>0.00048912000000000001</v>
      </c>
      <c r="S1033" s="228">
        <v>0</v>
      </c>
      <c r="T1033" s="229">
        <f>S1033*H1033</f>
        <v>0</v>
      </c>
      <c r="U1033" s="39"/>
      <c r="V1033" s="39"/>
      <c r="W1033" s="39"/>
      <c r="X1033" s="39"/>
      <c r="Y1033" s="39"/>
      <c r="Z1033" s="39"/>
      <c r="AA1033" s="39"/>
      <c r="AB1033" s="39"/>
      <c r="AC1033" s="39"/>
      <c r="AD1033" s="39"/>
      <c r="AE1033" s="39"/>
      <c r="AR1033" s="230" t="s">
        <v>301</v>
      </c>
      <c r="AT1033" s="230" t="s">
        <v>170</v>
      </c>
      <c r="AU1033" s="230" t="s">
        <v>87</v>
      </c>
      <c r="AY1033" s="18" t="s">
        <v>167</v>
      </c>
      <c r="BE1033" s="231">
        <f>IF(N1033="základní",J1033,0)</f>
        <v>0</v>
      </c>
      <c r="BF1033" s="231">
        <f>IF(N1033="snížená",J1033,0)</f>
        <v>0</v>
      </c>
      <c r="BG1033" s="231">
        <f>IF(N1033="zákl. přenesená",J1033,0)</f>
        <v>0</v>
      </c>
      <c r="BH1033" s="231">
        <f>IF(N1033="sníž. přenesená",J1033,0)</f>
        <v>0</v>
      </c>
      <c r="BI1033" s="231">
        <f>IF(N1033="nulová",J1033,0)</f>
        <v>0</v>
      </c>
      <c r="BJ1033" s="18" t="s">
        <v>85</v>
      </c>
      <c r="BK1033" s="231">
        <f>ROUND(I1033*H1033,2)</f>
        <v>0</v>
      </c>
      <c r="BL1033" s="18" t="s">
        <v>301</v>
      </c>
      <c r="BM1033" s="230" t="s">
        <v>1248</v>
      </c>
    </row>
    <row r="1034" s="2" customFormat="1">
      <c r="A1034" s="39"/>
      <c r="B1034" s="40"/>
      <c r="C1034" s="41"/>
      <c r="D1034" s="232" t="s">
        <v>177</v>
      </c>
      <c r="E1034" s="41"/>
      <c r="F1034" s="233" t="s">
        <v>1249</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177</v>
      </c>
      <c r="AU1034" s="18" t="s">
        <v>87</v>
      </c>
    </row>
    <row r="1035" s="14" customFormat="1">
      <c r="A1035" s="14"/>
      <c r="B1035" s="247"/>
      <c r="C1035" s="248"/>
      <c r="D1035" s="232" t="s">
        <v>181</v>
      </c>
      <c r="E1035" s="249" t="s">
        <v>40</v>
      </c>
      <c r="F1035" s="250" t="s">
        <v>1244</v>
      </c>
      <c r="G1035" s="248"/>
      <c r="H1035" s="251">
        <v>4.0759999999999996</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181</v>
      </c>
      <c r="AU1035" s="257" t="s">
        <v>87</v>
      </c>
      <c r="AV1035" s="14" t="s">
        <v>87</v>
      </c>
      <c r="AW1035" s="14" t="s">
        <v>38</v>
      </c>
      <c r="AX1035" s="14" t="s">
        <v>77</v>
      </c>
      <c r="AY1035" s="257" t="s">
        <v>167</v>
      </c>
    </row>
    <row r="1036" s="15" customFormat="1">
      <c r="A1036" s="15"/>
      <c r="B1036" s="258"/>
      <c r="C1036" s="259"/>
      <c r="D1036" s="232" t="s">
        <v>181</v>
      </c>
      <c r="E1036" s="260" t="s">
        <v>40</v>
      </c>
      <c r="F1036" s="261" t="s">
        <v>184</v>
      </c>
      <c r="G1036" s="259"/>
      <c r="H1036" s="262">
        <v>4.0759999999999996</v>
      </c>
      <c r="I1036" s="263"/>
      <c r="J1036" s="259"/>
      <c r="K1036" s="259"/>
      <c r="L1036" s="264"/>
      <c r="M1036" s="265"/>
      <c r="N1036" s="266"/>
      <c r="O1036" s="266"/>
      <c r="P1036" s="266"/>
      <c r="Q1036" s="266"/>
      <c r="R1036" s="266"/>
      <c r="S1036" s="266"/>
      <c r="T1036" s="267"/>
      <c r="U1036" s="15"/>
      <c r="V1036" s="15"/>
      <c r="W1036" s="15"/>
      <c r="X1036" s="15"/>
      <c r="Y1036" s="15"/>
      <c r="Z1036" s="15"/>
      <c r="AA1036" s="15"/>
      <c r="AB1036" s="15"/>
      <c r="AC1036" s="15"/>
      <c r="AD1036" s="15"/>
      <c r="AE1036" s="15"/>
      <c r="AT1036" s="268" t="s">
        <v>181</v>
      </c>
      <c r="AU1036" s="268" t="s">
        <v>87</v>
      </c>
      <c r="AV1036" s="15" t="s">
        <v>175</v>
      </c>
      <c r="AW1036" s="15" t="s">
        <v>38</v>
      </c>
      <c r="AX1036" s="15" t="s">
        <v>85</v>
      </c>
      <c r="AY1036" s="268" t="s">
        <v>167</v>
      </c>
    </row>
    <row r="1037" s="2" customFormat="1" ht="24" customHeight="1">
      <c r="A1037" s="39"/>
      <c r="B1037" s="40"/>
      <c r="C1037" s="219" t="s">
        <v>1250</v>
      </c>
      <c r="D1037" s="219" t="s">
        <v>170</v>
      </c>
      <c r="E1037" s="220" t="s">
        <v>1251</v>
      </c>
      <c r="F1037" s="221" t="s">
        <v>1252</v>
      </c>
      <c r="G1037" s="222" t="s">
        <v>173</v>
      </c>
      <c r="H1037" s="223">
        <v>4.0759999999999996</v>
      </c>
      <c r="I1037" s="224"/>
      <c r="J1037" s="225">
        <f>ROUND(I1037*H1037,2)</f>
        <v>0</v>
      </c>
      <c r="K1037" s="221" t="s">
        <v>174</v>
      </c>
      <c r="L1037" s="45"/>
      <c r="M1037" s="226" t="s">
        <v>40</v>
      </c>
      <c r="N1037" s="227" t="s">
        <v>48</v>
      </c>
      <c r="O1037" s="85"/>
      <c r="P1037" s="228">
        <f>O1037*H1037</f>
        <v>0</v>
      </c>
      <c r="Q1037" s="228">
        <v>0.00012</v>
      </c>
      <c r="R1037" s="228">
        <f>Q1037*H1037</f>
        <v>0.00048912000000000001</v>
      </c>
      <c r="S1037" s="228">
        <v>0</v>
      </c>
      <c r="T1037" s="229">
        <f>S1037*H1037</f>
        <v>0</v>
      </c>
      <c r="U1037" s="39"/>
      <c r="V1037" s="39"/>
      <c r="W1037" s="39"/>
      <c r="X1037" s="39"/>
      <c r="Y1037" s="39"/>
      <c r="Z1037" s="39"/>
      <c r="AA1037" s="39"/>
      <c r="AB1037" s="39"/>
      <c r="AC1037" s="39"/>
      <c r="AD1037" s="39"/>
      <c r="AE1037" s="39"/>
      <c r="AR1037" s="230" t="s">
        <v>301</v>
      </c>
      <c r="AT1037" s="230" t="s">
        <v>170</v>
      </c>
      <c r="AU1037" s="230" t="s">
        <v>87</v>
      </c>
      <c r="AY1037" s="18" t="s">
        <v>167</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301</v>
      </c>
      <c r="BM1037" s="230" t="s">
        <v>1253</v>
      </c>
    </row>
    <row r="1038" s="2" customFormat="1">
      <c r="A1038" s="39"/>
      <c r="B1038" s="40"/>
      <c r="C1038" s="41"/>
      <c r="D1038" s="232" t="s">
        <v>177</v>
      </c>
      <c r="E1038" s="41"/>
      <c r="F1038" s="233" t="s">
        <v>1254</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177</v>
      </c>
      <c r="AU1038" s="18" t="s">
        <v>87</v>
      </c>
    </row>
    <row r="1039" s="14" customFormat="1">
      <c r="A1039" s="14"/>
      <c r="B1039" s="247"/>
      <c r="C1039" s="248"/>
      <c r="D1039" s="232" t="s">
        <v>181</v>
      </c>
      <c r="E1039" s="249" t="s">
        <v>40</v>
      </c>
      <c r="F1039" s="250" t="s">
        <v>1244</v>
      </c>
      <c r="G1039" s="248"/>
      <c r="H1039" s="251">
        <v>4.0759999999999996</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181</v>
      </c>
      <c r="AU1039" s="257" t="s">
        <v>87</v>
      </c>
      <c r="AV1039" s="14" t="s">
        <v>87</v>
      </c>
      <c r="AW1039" s="14" t="s">
        <v>38</v>
      </c>
      <c r="AX1039" s="14" t="s">
        <v>77</v>
      </c>
      <c r="AY1039" s="257" t="s">
        <v>167</v>
      </c>
    </row>
    <row r="1040" s="15" customFormat="1">
      <c r="A1040" s="15"/>
      <c r="B1040" s="258"/>
      <c r="C1040" s="259"/>
      <c r="D1040" s="232" t="s">
        <v>181</v>
      </c>
      <c r="E1040" s="260" t="s">
        <v>40</v>
      </c>
      <c r="F1040" s="261" t="s">
        <v>184</v>
      </c>
      <c r="G1040" s="259"/>
      <c r="H1040" s="262">
        <v>4.0759999999999996</v>
      </c>
      <c r="I1040" s="263"/>
      <c r="J1040" s="259"/>
      <c r="K1040" s="259"/>
      <c r="L1040" s="264"/>
      <c r="M1040" s="265"/>
      <c r="N1040" s="266"/>
      <c r="O1040" s="266"/>
      <c r="P1040" s="266"/>
      <c r="Q1040" s="266"/>
      <c r="R1040" s="266"/>
      <c r="S1040" s="266"/>
      <c r="T1040" s="267"/>
      <c r="U1040" s="15"/>
      <c r="V1040" s="15"/>
      <c r="W1040" s="15"/>
      <c r="X1040" s="15"/>
      <c r="Y1040" s="15"/>
      <c r="Z1040" s="15"/>
      <c r="AA1040" s="15"/>
      <c r="AB1040" s="15"/>
      <c r="AC1040" s="15"/>
      <c r="AD1040" s="15"/>
      <c r="AE1040" s="15"/>
      <c r="AT1040" s="268" t="s">
        <v>181</v>
      </c>
      <c r="AU1040" s="268" t="s">
        <v>87</v>
      </c>
      <c r="AV1040" s="15" t="s">
        <v>175</v>
      </c>
      <c r="AW1040" s="15" t="s">
        <v>38</v>
      </c>
      <c r="AX1040" s="15" t="s">
        <v>85</v>
      </c>
      <c r="AY1040" s="268" t="s">
        <v>167</v>
      </c>
    </row>
    <row r="1041" s="2" customFormat="1" ht="24" customHeight="1">
      <c r="A1041" s="39"/>
      <c r="B1041" s="40"/>
      <c r="C1041" s="219" t="s">
        <v>1255</v>
      </c>
      <c r="D1041" s="219" t="s">
        <v>170</v>
      </c>
      <c r="E1041" s="220" t="s">
        <v>1256</v>
      </c>
      <c r="F1041" s="221" t="s">
        <v>1257</v>
      </c>
      <c r="G1041" s="222" t="s">
        <v>173</v>
      </c>
      <c r="H1041" s="223">
        <v>4.0759999999999996</v>
      </c>
      <c r="I1041" s="224"/>
      <c r="J1041" s="225">
        <f>ROUND(I1041*H1041,2)</f>
        <v>0</v>
      </c>
      <c r="K1041" s="221" t="s">
        <v>174</v>
      </c>
      <c r="L1041" s="45"/>
      <c r="M1041" s="226" t="s">
        <v>40</v>
      </c>
      <c r="N1041" s="227" t="s">
        <v>48</v>
      </c>
      <c r="O1041" s="85"/>
      <c r="P1041" s="228">
        <f>O1041*H1041</f>
        <v>0</v>
      </c>
      <c r="Q1041" s="228">
        <v>0.00023000000000000001</v>
      </c>
      <c r="R1041" s="228">
        <f>Q1041*H1041</f>
        <v>0.00093747999999999998</v>
      </c>
      <c r="S1041" s="228">
        <v>0</v>
      </c>
      <c r="T1041" s="229">
        <f>S1041*H1041</f>
        <v>0</v>
      </c>
      <c r="U1041" s="39"/>
      <c r="V1041" s="39"/>
      <c r="W1041" s="39"/>
      <c r="X1041" s="39"/>
      <c r="Y1041" s="39"/>
      <c r="Z1041" s="39"/>
      <c r="AA1041" s="39"/>
      <c r="AB1041" s="39"/>
      <c r="AC1041" s="39"/>
      <c r="AD1041" s="39"/>
      <c r="AE1041" s="39"/>
      <c r="AR1041" s="230" t="s">
        <v>301</v>
      </c>
      <c r="AT1041" s="230" t="s">
        <v>170</v>
      </c>
      <c r="AU1041" s="230" t="s">
        <v>87</v>
      </c>
      <c r="AY1041" s="18" t="s">
        <v>167</v>
      </c>
      <c r="BE1041" s="231">
        <f>IF(N1041="základní",J1041,0)</f>
        <v>0</v>
      </c>
      <c r="BF1041" s="231">
        <f>IF(N1041="snížená",J1041,0)</f>
        <v>0</v>
      </c>
      <c r="BG1041" s="231">
        <f>IF(N1041="zákl. přenesená",J1041,0)</f>
        <v>0</v>
      </c>
      <c r="BH1041" s="231">
        <f>IF(N1041="sníž. přenesená",J1041,0)</f>
        <v>0</v>
      </c>
      <c r="BI1041" s="231">
        <f>IF(N1041="nulová",J1041,0)</f>
        <v>0</v>
      </c>
      <c r="BJ1041" s="18" t="s">
        <v>85</v>
      </c>
      <c r="BK1041" s="231">
        <f>ROUND(I1041*H1041,2)</f>
        <v>0</v>
      </c>
      <c r="BL1041" s="18" t="s">
        <v>301</v>
      </c>
      <c r="BM1041" s="230" t="s">
        <v>1258</v>
      </c>
    </row>
    <row r="1042" s="2" customFormat="1">
      <c r="A1042" s="39"/>
      <c r="B1042" s="40"/>
      <c r="C1042" s="41"/>
      <c r="D1042" s="232" t="s">
        <v>177</v>
      </c>
      <c r="E1042" s="41"/>
      <c r="F1042" s="233" t="s">
        <v>1259</v>
      </c>
      <c r="G1042" s="41"/>
      <c r="H1042" s="41"/>
      <c r="I1042" s="137"/>
      <c r="J1042" s="41"/>
      <c r="K1042" s="41"/>
      <c r="L1042" s="45"/>
      <c r="M1042" s="234"/>
      <c r="N1042" s="235"/>
      <c r="O1042" s="85"/>
      <c r="P1042" s="85"/>
      <c r="Q1042" s="85"/>
      <c r="R1042" s="85"/>
      <c r="S1042" s="85"/>
      <c r="T1042" s="86"/>
      <c r="U1042" s="39"/>
      <c r="V1042" s="39"/>
      <c r="W1042" s="39"/>
      <c r="X1042" s="39"/>
      <c r="Y1042" s="39"/>
      <c r="Z1042" s="39"/>
      <c r="AA1042" s="39"/>
      <c r="AB1042" s="39"/>
      <c r="AC1042" s="39"/>
      <c r="AD1042" s="39"/>
      <c r="AE1042" s="39"/>
      <c r="AT1042" s="18" t="s">
        <v>177</v>
      </c>
      <c r="AU1042" s="18" t="s">
        <v>87</v>
      </c>
    </row>
    <row r="1043" s="14" customFormat="1">
      <c r="A1043" s="14"/>
      <c r="B1043" s="247"/>
      <c r="C1043" s="248"/>
      <c r="D1043" s="232" t="s">
        <v>181</v>
      </c>
      <c r="E1043" s="249" t="s">
        <v>40</v>
      </c>
      <c r="F1043" s="250" t="s">
        <v>1244</v>
      </c>
      <c r="G1043" s="248"/>
      <c r="H1043" s="251">
        <v>4.0759999999999996</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181</v>
      </c>
      <c r="AU1043" s="257" t="s">
        <v>87</v>
      </c>
      <c r="AV1043" s="14" t="s">
        <v>87</v>
      </c>
      <c r="AW1043" s="14" t="s">
        <v>38</v>
      </c>
      <c r="AX1043" s="14" t="s">
        <v>77</v>
      </c>
      <c r="AY1043" s="257" t="s">
        <v>167</v>
      </c>
    </row>
    <row r="1044" s="15" customFormat="1">
      <c r="A1044" s="15"/>
      <c r="B1044" s="258"/>
      <c r="C1044" s="259"/>
      <c r="D1044" s="232" t="s">
        <v>181</v>
      </c>
      <c r="E1044" s="260" t="s">
        <v>40</v>
      </c>
      <c r="F1044" s="261" t="s">
        <v>184</v>
      </c>
      <c r="G1044" s="259"/>
      <c r="H1044" s="262">
        <v>4.0759999999999996</v>
      </c>
      <c r="I1044" s="263"/>
      <c r="J1044" s="259"/>
      <c r="K1044" s="259"/>
      <c r="L1044" s="264"/>
      <c r="M1044" s="265"/>
      <c r="N1044" s="266"/>
      <c r="O1044" s="266"/>
      <c r="P1044" s="266"/>
      <c r="Q1044" s="266"/>
      <c r="R1044" s="266"/>
      <c r="S1044" s="266"/>
      <c r="T1044" s="267"/>
      <c r="U1044" s="15"/>
      <c r="V1044" s="15"/>
      <c r="W1044" s="15"/>
      <c r="X1044" s="15"/>
      <c r="Y1044" s="15"/>
      <c r="Z1044" s="15"/>
      <c r="AA1044" s="15"/>
      <c r="AB1044" s="15"/>
      <c r="AC1044" s="15"/>
      <c r="AD1044" s="15"/>
      <c r="AE1044" s="15"/>
      <c r="AT1044" s="268" t="s">
        <v>181</v>
      </c>
      <c r="AU1044" s="268" t="s">
        <v>87</v>
      </c>
      <c r="AV1044" s="15" t="s">
        <v>175</v>
      </c>
      <c r="AW1044" s="15" t="s">
        <v>38</v>
      </c>
      <c r="AX1044" s="15" t="s">
        <v>85</v>
      </c>
      <c r="AY1044" s="268" t="s">
        <v>167</v>
      </c>
    </row>
    <row r="1045" s="2" customFormat="1" ht="24" customHeight="1">
      <c r="A1045" s="39"/>
      <c r="B1045" s="40"/>
      <c r="C1045" s="219" t="s">
        <v>1260</v>
      </c>
      <c r="D1045" s="219" t="s">
        <v>170</v>
      </c>
      <c r="E1045" s="220" t="s">
        <v>1261</v>
      </c>
      <c r="F1045" s="221" t="s">
        <v>1262</v>
      </c>
      <c r="G1045" s="222" t="s">
        <v>173</v>
      </c>
      <c r="H1045" s="223">
        <v>4.0759999999999996</v>
      </c>
      <c r="I1045" s="224"/>
      <c r="J1045" s="225">
        <f>ROUND(I1045*H1045,2)</f>
        <v>0</v>
      </c>
      <c r="K1045" s="221" t="s">
        <v>174</v>
      </c>
      <c r="L1045" s="45"/>
      <c r="M1045" s="226" t="s">
        <v>40</v>
      </c>
      <c r="N1045" s="227" t="s">
        <v>48</v>
      </c>
      <c r="O1045" s="85"/>
      <c r="P1045" s="228">
        <f>O1045*H1045</f>
        <v>0</v>
      </c>
      <c r="Q1045" s="228">
        <v>0.00010000000000000001</v>
      </c>
      <c r="R1045" s="228">
        <f>Q1045*H1045</f>
        <v>0.00040759999999999999</v>
      </c>
      <c r="S1045" s="228">
        <v>0</v>
      </c>
      <c r="T1045" s="229">
        <f>S1045*H1045</f>
        <v>0</v>
      </c>
      <c r="U1045" s="39"/>
      <c r="V1045" s="39"/>
      <c r="W1045" s="39"/>
      <c r="X1045" s="39"/>
      <c r="Y1045" s="39"/>
      <c r="Z1045" s="39"/>
      <c r="AA1045" s="39"/>
      <c r="AB1045" s="39"/>
      <c r="AC1045" s="39"/>
      <c r="AD1045" s="39"/>
      <c r="AE1045" s="39"/>
      <c r="AR1045" s="230" t="s">
        <v>301</v>
      </c>
      <c r="AT1045" s="230" t="s">
        <v>170</v>
      </c>
      <c r="AU1045" s="230" t="s">
        <v>87</v>
      </c>
      <c r="AY1045" s="18" t="s">
        <v>167</v>
      </c>
      <c r="BE1045" s="231">
        <f>IF(N1045="základní",J1045,0)</f>
        <v>0</v>
      </c>
      <c r="BF1045" s="231">
        <f>IF(N1045="snížená",J1045,0)</f>
        <v>0</v>
      </c>
      <c r="BG1045" s="231">
        <f>IF(N1045="zákl. přenesená",J1045,0)</f>
        <v>0</v>
      </c>
      <c r="BH1045" s="231">
        <f>IF(N1045="sníž. přenesená",J1045,0)</f>
        <v>0</v>
      </c>
      <c r="BI1045" s="231">
        <f>IF(N1045="nulová",J1045,0)</f>
        <v>0</v>
      </c>
      <c r="BJ1045" s="18" t="s">
        <v>85</v>
      </c>
      <c r="BK1045" s="231">
        <f>ROUND(I1045*H1045,2)</f>
        <v>0</v>
      </c>
      <c r="BL1045" s="18" t="s">
        <v>301</v>
      </c>
      <c r="BM1045" s="230" t="s">
        <v>1263</v>
      </c>
    </row>
    <row r="1046" s="2" customFormat="1">
      <c r="A1046" s="39"/>
      <c r="B1046" s="40"/>
      <c r="C1046" s="41"/>
      <c r="D1046" s="232" t="s">
        <v>177</v>
      </c>
      <c r="E1046" s="41"/>
      <c r="F1046" s="233" t="s">
        <v>1264</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177</v>
      </c>
      <c r="AU1046" s="18" t="s">
        <v>87</v>
      </c>
    </row>
    <row r="1047" s="14" customFormat="1">
      <c r="A1047" s="14"/>
      <c r="B1047" s="247"/>
      <c r="C1047" s="248"/>
      <c r="D1047" s="232" t="s">
        <v>181</v>
      </c>
      <c r="E1047" s="249" t="s">
        <v>40</v>
      </c>
      <c r="F1047" s="250" t="s">
        <v>1244</v>
      </c>
      <c r="G1047" s="248"/>
      <c r="H1047" s="251">
        <v>4.0759999999999996</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181</v>
      </c>
      <c r="AU1047" s="257" t="s">
        <v>87</v>
      </c>
      <c r="AV1047" s="14" t="s">
        <v>87</v>
      </c>
      <c r="AW1047" s="14" t="s">
        <v>38</v>
      </c>
      <c r="AX1047" s="14" t="s">
        <v>77</v>
      </c>
      <c r="AY1047" s="257" t="s">
        <v>167</v>
      </c>
    </row>
    <row r="1048" s="15" customFormat="1">
      <c r="A1048" s="15"/>
      <c r="B1048" s="258"/>
      <c r="C1048" s="259"/>
      <c r="D1048" s="232" t="s">
        <v>181</v>
      </c>
      <c r="E1048" s="260" t="s">
        <v>40</v>
      </c>
      <c r="F1048" s="261" t="s">
        <v>184</v>
      </c>
      <c r="G1048" s="259"/>
      <c r="H1048" s="262">
        <v>4.0759999999999996</v>
      </c>
      <c r="I1048" s="263"/>
      <c r="J1048" s="259"/>
      <c r="K1048" s="259"/>
      <c r="L1048" s="264"/>
      <c r="M1048" s="265"/>
      <c r="N1048" s="266"/>
      <c r="O1048" s="266"/>
      <c r="P1048" s="266"/>
      <c r="Q1048" s="266"/>
      <c r="R1048" s="266"/>
      <c r="S1048" s="266"/>
      <c r="T1048" s="267"/>
      <c r="U1048" s="15"/>
      <c r="V1048" s="15"/>
      <c r="W1048" s="15"/>
      <c r="X1048" s="15"/>
      <c r="Y1048" s="15"/>
      <c r="Z1048" s="15"/>
      <c r="AA1048" s="15"/>
      <c r="AB1048" s="15"/>
      <c r="AC1048" s="15"/>
      <c r="AD1048" s="15"/>
      <c r="AE1048" s="15"/>
      <c r="AT1048" s="268" t="s">
        <v>181</v>
      </c>
      <c r="AU1048" s="268" t="s">
        <v>87</v>
      </c>
      <c r="AV1048" s="15" t="s">
        <v>175</v>
      </c>
      <c r="AW1048" s="15" t="s">
        <v>38</v>
      </c>
      <c r="AX1048" s="15" t="s">
        <v>85</v>
      </c>
      <c r="AY1048" s="268" t="s">
        <v>167</v>
      </c>
    </row>
    <row r="1049" s="12" customFormat="1" ht="22.8" customHeight="1">
      <c r="A1049" s="12"/>
      <c r="B1049" s="203"/>
      <c r="C1049" s="204"/>
      <c r="D1049" s="205" t="s">
        <v>76</v>
      </c>
      <c r="E1049" s="217" t="s">
        <v>1265</v>
      </c>
      <c r="F1049" s="217" t="s">
        <v>1266</v>
      </c>
      <c r="G1049" s="204"/>
      <c r="H1049" s="204"/>
      <c r="I1049" s="207"/>
      <c r="J1049" s="218">
        <f>BK1049</f>
        <v>0</v>
      </c>
      <c r="K1049" s="204"/>
      <c r="L1049" s="209"/>
      <c r="M1049" s="210"/>
      <c r="N1049" s="211"/>
      <c r="O1049" s="211"/>
      <c r="P1049" s="212">
        <f>SUM(P1050:P1191)</f>
        <v>0</v>
      </c>
      <c r="Q1049" s="211"/>
      <c r="R1049" s="212">
        <f>SUM(R1050:R1191)</f>
        <v>0.16210191999999996</v>
      </c>
      <c r="S1049" s="211"/>
      <c r="T1049" s="213">
        <f>SUM(T1050:T1191)</f>
        <v>0.058560759999999996</v>
      </c>
      <c r="U1049" s="12"/>
      <c r="V1049" s="12"/>
      <c r="W1049" s="12"/>
      <c r="X1049" s="12"/>
      <c r="Y1049" s="12"/>
      <c r="Z1049" s="12"/>
      <c r="AA1049" s="12"/>
      <c r="AB1049" s="12"/>
      <c r="AC1049" s="12"/>
      <c r="AD1049" s="12"/>
      <c r="AE1049" s="12"/>
      <c r="AR1049" s="214" t="s">
        <v>87</v>
      </c>
      <c r="AT1049" s="215" t="s">
        <v>76</v>
      </c>
      <c r="AU1049" s="215" t="s">
        <v>85</v>
      </c>
      <c r="AY1049" s="214" t="s">
        <v>167</v>
      </c>
      <c r="BK1049" s="216">
        <f>SUM(BK1050:BK1191)</f>
        <v>0</v>
      </c>
    </row>
    <row r="1050" s="2" customFormat="1" ht="24" customHeight="1">
      <c r="A1050" s="39"/>
      <c r="B1050" s="40"/>
      <c r="C1050" s="219" t="s">
        <v>1267</v>
      </c>
      <c r="D1050" s="219" t="s">
        <v>170</v>
      </c>
      <c r="E1050" s="220" t="s">
        <v>1268</v>
      </c>
      <c r="F1050" s="221" t="s">
        <v>1269</v>
      </c>
      <c r="G1050" s="222" t="s">
        <v>173</v>
      </c>
      <c r="H1050" s="223">
        <v>127.306</v>
      </c>
      <c r="I1050" s="224"/>
      <c r="J1050" s="225">
        <f>ROUND(I1050*H1050,2)</f>
        <v>0</v>
      </c>
      <c r="K1050" s="221" t="s">
        <v>174</v>
      </c>
      <c r="L1050" s="45"/>
      <c r="M1050" s="226" t="s">
        <v>40</v>
      </c>
      <c r="N1050" s="227" t="s">
        <v>48</v>
      </c>
      <c r="O1050" s="85"/>
      <c r="P1050" s="228">
        <f>O1050*H1050</f>
        <v>0</v>
      </c>
      <c r="Q1050" s="228">
        <v>0</v>
      </c>
      <c r="R1050" s="228">
        <f>Q1050*H1050</f>
        <v>0</v>
      </c>
      <c r="S1050" s="228">
        <v>0.00014999999999999999</v>
      </c>
      <c r="T1050" s="229">
        <f>S1050*H1050</f>
        <v>0.019095899999999999</v>
      </c>
      <c r="U1050" s="39"/>
      <c r="V1050" s="39"/>
      <c r="W1050" s="39"/>
      <c r="X1050" s="39"/>
      <c r="Y1050" s="39"/>
      <c r="Z1050" s="39"/>
      <c r="AA1050" s="39"/>
      <c r="AB1050" s="39"/>
      <c r="AC1050" s="39"/>
      <c r="AD1050" s="39"/>
      <c r="AE1050" s="39"/>
      <c r="AR1050" s="230" t="s">
        <v>301</v>
      </c>
      <c r="AT1050" s="230" t="s">
        <v>170</v>
      </c>
      <c r="AU1050" s="230" t="s">
        <v>87</v>
      </c>
      <c r="AY1050" s="18" t="s">
        <v>167</v>
      </c>
      <c r="BE1050" s="231">
        <f>IF(N1050="základní",J1050,0)</f>
        <v>0</v>
      </c>
      <c r="BF1050" s="231">
        <f>IF(N1050="snížená",J1050,0)</f>
        <v>0</v>
      </c>
      <c r="BG1050" s="231">
        <f>IF(N1050="zákl. přenesená",J1050,0)</f>
        <v>0</v>
      </c>
      <c r="BH1050" s="231">
        <f>IF(N1050="sníž. přenesená",J1050,0)</f>
        <v>0</v>
      </c>
      <c r="BI1050" s="231">
        <f>IF(N1050="nulová",J1050,0)</f>
        <v>0</v>
      </c>
      <c r="BJ1050" s="18" t="s">
        <v>85</v>
      </c>
      <c r="BK1050" s="231">
        <f>ROUND(I1050*H1050,2)</f>
        <v>0</v>
      </c>
      <c r="BL1050" s="18" t="s">
        <v>301</v>
      </c>
      <c r="BM1050" s="230" t="s">
        <v>1270</v>
      </c>
    </row>
    <row r="1051" s="2" customFormat="1">
      <c r="A1051" s="39"/>
      <c r="B1051" s="40"/>
      <c r="C1051" s="41"/>
      <c r="D1051" s="232" t="s">
        <v>177</v>
      </c>
      <c r="E1051" s="41"/>
      <c r="F1051" s="233" t="s">
        <v>1271</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177</v>
      </c>
      <c r="AU1051" s="18" t="s">
        <v>87</v>
      </c>
    </row>
    <row r="1052" s="13" customFormat="1">
      <c r="A1052" s="13"/>
      <c r="B1052" s="237"/>
      <c r="C1052" s="238"/>
      <c r="D1052" s="232" t="s">
        <v>181</v>
      </c>
      <c r="E1052" s="239" t="s">
        <v>40</v>
      </c>
      <c r="F1052" s="240" t="s">
        <v>1272</v>
      </c>
      <c r="G1052" s="238"/>
      <c r="H1052" s="239" t="s">
        <v>40</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181</v>
      </c>
      <c r="AU1052" s="246" t="s">
        <v>87</v>
      </c>
      <c r="AV1052" s="13" t="s">
        <v>85</v>
      </c>
      <c r="AW1052" s="13" t="s">
        <v>38</v>
      </c>
      <c r="AX1052" s="13" t="s">
        <v>77</v>
      </c>
      <c r="AY1052" s="246" t="s">
        <v>167</v>
      </c>
    </row>
    <row r="1053" s="13" customFormat="1">
      <c r="A1053" s="13"/>
      <c r="B1053" s="237"/>
      <c r="C1053" s="238"/>
      <c r="D1053" s="232" t="s">
        <v>181</v>
      </c>
      <c r="E1053" s="239" t="s">
        <v>40</v>
      </c>
      <c r="F1053" s="240" t="s">
        <v>203</v>
      </c>
      <c r="G1053" s="238"/>
      <c r="H1053" s="239" t="s">
        <v>40</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181</v>
      </c>
      <c r="AU1053" s="246" t="s">
        <v>87</v>
      </c>
      <c r="AV1053" s="13" t="s">
        <v>85</v>
      </c>
      <c r="AW1053" s="13" t="s">
        <v>38</v>
      </c>
      <c r="AX1053" s="13" t="s">
        <v>77</v>
      </c>
      <c r="AY1053" s="246" t="s">
        <v>167</v>
      </c>
    </row>
    <row r="1054" s="14" customFormat="1">
      <c r="A1054" s="14"/>
      <c r="B1054" s="247"/>
      <c r="C1054" s="248"/>
      <c r="D1054" s="232" t="s">
        <v>181</v>
      </c>
      <c r="E1054" s="249" t="s">
        <v>40</v>
      </c>
      <c r="F1054" s="250" t="s">
        <v>204</v>
      </c>
      <c r="G1054" s="248"/>
      <c r="H1054" s="251">
        <v>2.5579999999999998</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181</v>
      </c>
      <c r="AU1054" s="257" t="s">
        <v>87</v>
      </c>
      <c r="AV1054" s="14" t="s">
        <v>87</v>
      </c>
      <c r="AW1054" s="14" t="s">
        <v>38</v>
      </c>
      <c r="AX1054" s="14" t="s">
        <v>77</v>
      </c>
      <c r="AY1054" s="257" t="s">
        <v>167</v>
      </c>
    </row>
    <row r="1055" s="14" customFormat="1">
      <c r="A1055" s="14"/>
      <c r="B1055" s="247"/>
      <c r="C1055" s="248"/>
      <c r="D1055" s="232" t="s">
        <v>181</v>
      </c>
      <c r="E1055" s="249" t="s">
        <v>40</v>
      </c>
      <c r="F1055" s="250" t="s">
        <v>205</v>
      </c>
      <c r="G1055" s="248"/>
      <c r="H1055" s="251">
        <v>0.40000000000000002</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181</v>
      </c>
      <c r="AU1055" s="257" t="s">
        <v>87</v>
      </c>
      <c r="AV1055" s="14" t="s">
        <v>87</v>
      </c>
      <c r="AW1055" s="14" t="s">
        <v>38</v>
      </c>
      <c r="AX1055" s="14" t="s">
        <v>77</v>
      </c>
      <c r="AY1055" s="257" t="s">
        <v>167</v>
      </c>
    </row>
    <row r="1056" s="13" customFormat="1">
      <c r="A1056" s="13"/>
      <c r="B1056" s="237"/>
      <c r="C1056" s="238"/>
      <c r="D1056" s="232" t="s">
        <v>181</v>
      </c>
      <c r="E1056" s="239" t="s">
        <v>40</v>
      </c>
      <c r="F1056" s="240" t="s">
        <v>206</v>
      </c>
      <c r="G1056" s="238"/>
      <c r="H1056" s="239" t="s">
        <v>40</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181</v>
      </c>
      <c r="AU1056" s="246" t="s">
        <v>87</v>
      </c>
      <c r="AV1056" s="13" t="s">
        <v>85</v>
      </c>
      <c r="AW1056" s="13" t="s">
        <v>38</v>
      </c>
      <c r="AX1056" s="13" t="s">
        <v>77</v>
      </c>
      <c r="AY1056" s="246" t="s">
        <v>167</v>
      </c>
    </row>
    <row r="1057" s="14" customFormat="1">
      <c r="A1057" s="14"/>
      <c r="B1057" s="247"/>
      <c r="C1057" s="248"/>
      <c r="D1057" s="232" t="s">
        <v>181</v>
      </c>
      <c r="E1057" s="249" t="s">
        <v>40</v>
      </c>
      <c r="F1057" s="250" t="s">
        <v>207</v>
      </c>
      <c r="G1057" s="248"/>
      <c r="H1057" s="251">
        <v>2.2650000000000001</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181</v>
      </c>
      <c r="AU1057" s="257" t="s">
        <v>87</v>
      </c>
      <c r="AV1057" s="14" t="s">
        <v>87</v>
      </c>
      <c r="AW1057" s="14" t="s">
        <v>38</v>
      </c>
      <c r="AX1057" s="14" t="s">
        <v>77</v>
      </c>
      <c r="AY1057" s="257" t="s">
        <v>167</v>
      </c>
    </row>
    <row r="1058" s="13" customFormat="1">
      <c r="A1058" s="13"/>
      <c r="B1058" s="237"/>
      <c r="C1058" s="238"/>
      <c r="D1058" s="232" t="s">
        <v>181</v>
      </c>
      <c r="E1058" s="239" t="s">
        <v>40</v>
      </c>
      <c r="F1058" s="240" t="s">
        <v>208</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181</v>
      </c>
      <c r="AU1058" s="246" t="s">
        <v>87</v>
      </c>
      <c r="AV1058" s="13" t="s">
        <v>85</v>
      </c>
      <c r="AW1058" s="13" t="s">
        <v>38</v>
      </c>
      <c r="AX1058" s="13" t="s">
        <v>77</v>
      </c>
      <c r="AY1058" s="246" t="s">
        <v>167</v>
      </c>
    </row>
    <row r="1059" s="14" customFormat="1">
      <c r="A1059" s="14"/>
      <c r="B1059" s="247"/>
      <c r="C1059" s="248"/>
      <c r="D1059" s="232" t="s">
        <v>181</v>
      </c>
      <c r="E1059" s="249" t="s">
        <v>40</v>
      </c>
      <c r="F1059" s="250" t="s">
        <v>209</v>
      </c>
      <c r="G1059" s="248"/>
      <c r="H1059" s="251">
        <v>15.416</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181</v>
      </c>
      <c r="AU1059" s="257" t="s">
        <v>87</v>
      </c>
      <c r="AV1059" s="14" t="s">
        <v>87</v>
      </c>
      <c r="AW1059" s="14" t="s">
        <v>38</v>
      </c>
      <c r="AX1059" s="14" t="s">
        <v>77</v>
      </c>
      <c r="AY1059" s="257" t="s">
        <v>167</v>
      </c>
    </row>
    <row r="1060" s="13" customFormat="1">
      <c r="A1060" s="13"/>
      <c r="B1060" s="237"/>
      <c r="C1060" s="238"/>
      <c r="D1060" s="232" t="s">
        <v>181</v>
      </c>
      <c r="E1060" s="239" t="s">
        <v>40</v>
      </c>
      <c r="F1060" s="240" t="s">
        <v>210</v>
      </c>
      <c r="G1060" s="238"/>
      <c r="H1060" s="239" t="s">
        <v>40</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181</v>
      </c>
      <c r="AU1060" s="246" t="s">
        <v>87</v>
      </c>
      <c r="AV1060" s="13" t="s">
        <v>85</v>
      </c>
      <c r="AW1060" s="13" t="s">
        <v>38</v>
      </c>
      <c r="AX1060" s="13" t="s">
        <v>77</v>
      </c>
      <c r="AY1060" s="246" t="s">
        <v>167</v>
      </c>
    </row>
    <row r="1061" s="14" customFormat="1">
      <c r="A1061" s="14"/>
      <c r="B1061" s="247"/>
      <c r="C1061" s="248"/>
      <c r="D1061" s="232" t="s">
        <v>181</v>
      </c>
      <c r="E1061" s="249" t="s">
        <v>40</v>
      </c>
      <c r="F1061" s="250" t="s">
        <v>211</v>
      </c>
      <c r="G1061" s="248"/>
      <c r="H1061" s="251">
        <v>8.4529999999999994</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181</v>
      </c>
      <c r="AU1061" s="257" t="s">
        <v>87</v>
      </c>
      <c r="AV1061" s="14" t="s">
        <v>87</v>
      </c>
      <c r="AW1061" s="14" t="s">
        <v>38</v>
      </c>
      <c r="AX1061" s="14" t="s">
        <v>77</v>
      </c>
      <c r="AY1061" s="257" t="s">
        <v>167</v>
      </c>
    </row>
    <row r="1062" s="13" customFormat="1">
      <c r="A1062" s="13"/>
      <c r="B1062" s="237"/>
      <c r="C1062" s="238"/>
      <c r="D1062" s="232" t="s">
        <v>181</v>
      </c>
      <c r="E1062" s="239" t="s">
        <v>40</v>
      </c>
      <c r="F1062" s="240" t="s">
        <v>1273</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181</v>
      </c>
      <c r="AU1062" s="246" t="s">
        <v>87</v>
      </c>
      <c r="AV1062" s="13" t="s">
        <v>85</v>
      </c>
      <c r="AW1062" s="13" t="s">
        <v>38</v>
      </c>
      <c r="AX1062" s="13" t="s">
        <v>77</v>
      </c>
      <c r="AY1062" s="246" t="s">
        <v>167</v>
      </c>
    </row>
    <row r="1063" s="13" customFormat="1">
      <c r="A1063" s="13"/>
      <c r="B1063" s="237"/>
      <c r="C1063" s="238"/>
      <c r="D1063" s="232" t="s">
        <v>181</v>
      </c>
      <c r="E1063" s="239" t="s">
        <v>40</v>
      </c>
      <c r="F1063" s="240" t="s">
        <v>203</v>
      </c>
      <c r="G1063" s="238"/>
      <c r="H1063" s="239" t="s">
        <v>40</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181</v>
      </c>
      <c r="AU1063" s="246" t="s">
        <v>87</v>
      </c>
      <c r="AV1063" s="13" t="s">
        <v>85</v>
      </c>
      <c r="AW1063" s="13" t="s">
        <v>38</v>
      </c>
      <c r="AX1063" s="13" t="s">
        <v>77</v>
      </c>
      <c r="AY1063" s="246" t="s">
        <v>167</v>
      </c>
    </row>
    <row r="1064" s="14" customFormat="1">
      <c r="A1064" s="14"/>
      <c r="B1064" s="247"/>
      <c r="C1064" s="248"/>
      <c r="D1064" s="232" t="s">
        <v>181</v>
      </c>
      <c r="E1064" s="249" t="s">
        <v>40</v>
      </c>
      <c r="F1064" s="250" t="s">
        <v>234</v>
      </c>
      <c r="G1064" s="248"/>
      <c r="H1064" s="251">
        <v>19.079999999999998</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181</v>
      </c>
      <c r="AU1064" s="257" t="s">
        <v>87</v>
      </c>
      <c r="AV1064" s="14" t="s">
        <v>87</v>
      </c>
      <c r="AW1064" s="14" t="s">
        <v>38</v>
      </c>
      <c r="AX1064" s="14" t="s">
        <v>77</v>
      </c>
      <c r="AY1064" s="257" t="s">
        <v>167</v>
      </c>
    </row>
    <row r="1065" s="14" customFormat="1">
      <c r="A1065" s="14"/>
      <c r="B1065" s="247"/>
      <c r="C1065" s="248"/>
      <c r="D1065" s="232" t="s">
        <v>181</v>
      </c>
      <c r="E1065" s="249" t="s">
        <v>40</v>
      </c>
      <c r="F1065" s="250" t="s">
        <v>235</v>
      </c>
      <c r="G1065" s="248"/>
      <c r="H1065" s="251">
        <v>-4.7279999999999998</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181</v>
      </c>
      <c r="AU1065" s="257" t="s">
        <v>87</v>
      </c>
      <c r="AV1065" s="14" t="s">
        <v>87</v>
      </c>
      <c r="AW1065" s="14" t="s">
        <v>38</v>
      </c>
      <c r="AX1065" s="14" t="s">
        <v>77</v>
      </c>
      <c r="AY1065" s="257" t="s">
        <v>167</v>
      </c>
    </row>
    <row r="1066" s="14" customFormat="1">
      <c r="A1066" s="14"/>
      <c r="B1066" s="247"/>
      <c r="C1066" s="248"/>
      <c r="D1066" s="232" t="s">
        <v>181</v>
      </c>
      <c r="E1066" s="249" t="s">
        <v>40</v>
      </c>
      <c r="F1066" s="250" t="s">
        <v>236</v>
      </c>
      <c r="G1066" s="248"/>
      <c r="H1066" s="251">
        <v>-1.1819999999999999</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181</v>
      </c>
      <c r="AU1066" s="257" t="s">
        <v>87</v>
      </c>
      <c r="AV1066" s="14" t="s">
        <v>87</v>
      </c>
      <c r="AW1066" s="14" t="s">
        <v>38</v>
      </c>
      <c r="AX1066" s="14" t="s">
        <v>77</v>
      </c>
      <c r="AY1066" s="257" t="s">
        <v>167</v>
      </c>
    </row>
    <row r="1067" s="13" customFormat="1">
      <c r="A1067" s="13"/>
      <c r="B1067" s="237"/>
      <c r="C1067" s="238"/>
      <c r="D1067" s="232" t="s">
        <v>181</v>
      </c>
      <c r="E1067" s="239" t="s">
        <v>40</v>
      </c>
      <c r="F1067" s="240" t="s">
        <v>206</v>
      </c>
      <c r="G1067" s="238"/>
      <c r="H1067" s="239" t="s">
        <v>40</v>
      </c>
      <c r="I1067" s="241"/>
      <c r="J1067" s="238"/>
      <c r="K1067" s="238"/>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181</v>
      </c>
      <c r="AU1067" s="246" t="s">
        <v>87</v>
      </c>
      <c r="AV1067" s="13" t="s">
        <v>85</v>
      </c>
      <c r="AW1067" s="13" t="s">
        <v>38</v>
      </c>
      <c r="AX1067" s="13" t="s">
        <v>77</v>
      </c>
      <c r="AY1067" s="246" t="s">
        <v>167</v>
      </c>
    </row>
    <row r="1068" s="14" customFormat="1">
      <c r="A1068" s="14"/>
      <c r="B1068" s="247"/>
      <c r="C1068" s="248"/>
      <c r="D1068" s="232" t="s">
        <v>181</v>
      </c>
      <c r="E1068" s="249" t="s">
        <v>40</v>
      </c>
      <c r="F1068" s="250" t="s">
        <v>237</v>
      </c>
      <c r="G1068" s="248"/>
      <c r="H1068" s="251">
        <v>16.695</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181</v>
      </c>
      <c r="AU1068" s="257" t="s">
        <v>87</v>
      </c>
      <c r="AV1068" s="14" t="s">
        <v>87</v>
      </c>
      <c r="AW1068" s="14" t="s">
        <v>38</v>
      </c>
      <c r="AX1068" s="14" t="s">
        <v>77</v>
      </c>
      <c r="AY1068" s="257" t="s">
        <v>167</v>
      </c>
    </row>
    <row r="1069" s="14" customFormat="1">
      <c r="A1069" s="14"/>
      <c r="B1069" s="247"/>
      <c r="C1069" s="248"/>
      <c r="D1069" s="232" t="s">
        <v>181</v>
      </c>
      <c r="E1069" s="249" t="s">
        <v>40</v>
      </c>
      <c r="F1069" s="250" t="s">
        <v>236</v>
      </c>
      <c r="G1069" s="248"/>
      <c r="H1069" s="251">
        <v>-1.1819999999999999</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181</v>
      </c>
      <c r="AU1069" s="257" t="s">
        <v>87</v>
      </c>
      <c r="AV1069" s="14" t="s">
        <v>87</v>
      </c>
      <c r="AW1069" s="14" t="s">
        <v>38</v>
      </c>
      <c r="AX1069" s="14" t="s">
        <v>77</v>
      </c>
      <c r="AY1069" s="257" t="s">
        <v>167</v>
      </c>
    </row>
    <row r="1070" s="13" customFormat="1">
      <c r="A1070" s="13"/>
      <c r="B1070" s="237"/>
      <c r="C1070" s="238"/>
      <c r="D1070" s="232" t="s">
        <v>181</v>
      </c>
      <c r="E1070" s="239" t="s">
        <v>40</v>
      </c>
      <c r="F1070" s="240" t="s">
        <v>208</v>
      </c>
      <c r="G1070" s="238"/>
      <c r="H1070" s="239" t="s">
        <v>40</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181</v>
      </c>
      <c r="AU1070" s="246" t="s">
        <v>87</v>
      </c>
      <c r="AV1070" s="13" t="s">
        <v>85</v>
      </c>
      <c r="AW1070" s="13" t="s">
        <v>38</v>
      </c>
      <c r="AX1070" s="13" t="s">
        <v>77</v>
      </c>
      <c r="AY1070" s="246" t="s">
        <v>167</v>
      </c>
    </row>
    <row r="1071" s="14" customFormat="1">
      <c r="A1071" s="14"/>
      <c r="B1071" s="247"/>
      <c r="C1071" s="248"/>
      <c r="D1071" s="232" t="s">
        <v>181</v>
      </c>
      <c r="E1071" s="249" t="s">
        <v>40</v>
      </c>
      <c r="F1071" s="250" t="s">
        <v>238</v>
      </c>
      <c r="G1071" s="248"/>
      <c r="H1071" s="251">
        <v>42.051000000000002</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181</v>
      </c>
      <c r="AU1071" s="257" t="s">
        <v>87</v>
      </c>
      <c r="AV1071" s="14" t="s">
        <v>87</v>
      </c>
      <c r="AW1071" s="14" t="s">
        <v>38</v>
      </c>
      <c r="AX1071" s="14" t="s">
        <v>77</v>
      </c>
      <c r="AY1071" s="257" t="s">
        <v>167</v>
      </c>
    </row>
    <row r="1072" s="14" customFormat="1">
      <c r="A1072" s="14"/>
      <c r="B1072" s="247"/>
      <c r="C1072" s="248"/>
      <c r="D1072" s="232" t="s">
        <v>181</v>
      </c>
      <c r="E1072" s="249" t="s">
        <v>40</v>
      </c>
      <c r="F1072" s="250" t="s">
        <v>239</v>
      </c>
      <c r="G1072" s="248"/>
      <c r="H1072" s="251">
        <v>-1.5760000000000001</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181</v>
      </c>
      <c r="AU1072" s="257" t="s">
        <v>87</v>
      </c>
      <c r="AV1072" s="14" t="s">
        <v>87</v>
      </c>
      <c r="AW1072" s="14" t="s">
        <v>38</v>
      </c>
      <c r="AX1072" s="14" t="s">
        <v>77</v>
      </c>
      <c r="AY1072" s="257" t="s">
        <v>167</v>
      </c>
    </row>
    <row r="1073" s="14" customFormat="1">
      <c r="A1073" s="14"/>
      <c r="B1073" s="247"/>
      <c r="C1073" s="248"/>
      <c r="D1073" s="232" t="s">
        <v>181</v>
      </c>
      <c r="E1073" s="249" t="s">
        <v>40</v>
      </c>
      <c r="F1073" s="250" t="s">
        <v>240</v>
      </c>
      <c r="G1073" s="248"/>
      <c r="H1073" s="251">
        <v>-2.093</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181</v>
      </c>
      <c r="AU1073" s="257" t="s">
        <v>87</v>
      </c>
      <c r="AV1073" s="14" t="s">
        <v>87</v>
      </c>
      <c r="AW1073" s="14" t="s">
        <v>38</v>
      </c>
      <c r="AX1073" s="14" t="s">
        <v>77</v>
      </c>
      <c r="AY1073" s="257" t="s">
        <v>167</v>
      </c>
    </row>
    <row r="1074" s="14" customFormat="1">
      <c r="A1074" s="14"/>
      <c r="B1074" s="247"/>
      <c r="C1074" s="248"/>
      <c r="D1074" s="232" t="s">
        <v>181</v>
      </c>
      <c r="E1074" s="249" t="s">
        <v>40</v>
      </c>
      <c r="F1074" s="250" t="s">
        <v>241</v>
      </c>
      <c r="G1074" s="248"/>
      <c r="H1074" s="251">
        <v>1.74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181</v>
      </c>
      <c r="AU1074" s="257" t="s">
        <v>87</v>
      </c>
      <c r="AV1074" s="14" t="s">
        <v>87</v>
      </c>
      <c r="AW1074" s="14" t="s">
        <v>38</v>
      </c>
      <c r="AX1074" s="14" t="s">
        <v>77</v>
      </c>
      <c r="AY1074" s="257" t="s">
        <v>167</v>
      </c>
    </row>
    <row r="1075" s="13" customFormat="1">
      <c r="A1075" s="13"/>
      <c r="B1075" s="237"/>
      <c r="C1075" s="238"/>
      <c r="D1075" s="232" t="s">
        <v>181</v>
      </c>
      <c r="E1075" s="239" t="s">
        <v>40</v>
      </c>
      <c r="F1075" s="240" t="s">
        <v>210</v>
      </c>
      <c r="G1075" s="238"/>
      <c r="H1075" s="239" t="s">
        <v>40</v>
      </c>
      <c r="I1075" s="241"/>
      <c r="J1075" s="238"/>
      <c r="K1075" s="238"/>
      <c r="L1075" s="242"/>
      <c r="M1075" s="243"/>
      <c r="N1075" s="244"/>
      <c r="O1075" s="244"/>
      <c r="P1075" s="244"/>
      <c r="Q1075" s="244"/>
      <c r="R1075" s="244"/>
      <c r="S1075" s="244"/>
      <c r="T1075" s="245"/>
      <c r="U1075" s="13"/>
      <c r="V1075" s="13"/>
      <c r="W1075" s="13"/>
      <c r="X1075" s="13"/>
      <c r="Y1075" s="13"/>
      <c r="Z1075" s="13"/>
      <c r="AA1075" s="13"/>
      <c r="AB1075" s="13"/>
      <c r="AC1075" s="13"/>
      <c r="AD1075" s="13"/>
      <c r="AE1075" s="13"/>
      <c r="AT1075" s="246" t="s">
        <v>181</v>
      </c>
      <c r="AU1075" s="246" t="s">
        <v>87</v>
      </c>
      <c r="AV1075" s="13" t="s">
        <v>85</v>
      </c>
      <c r="AW1075" s="13" t="s">
        <v>38</v>
      </c>
      <c r="AX1075" s="13" t="s">
        <v>77</v>
      </c>
      <c r="AY1075" s="246" t="s">
        <v>167</v>
      </c>
    </row>
    <row r="1076" s="14" customFormat="1">
      <c r="A1076" s="14"/>
      <c r="B1076" s="247"/>
      <c r="C1076" s="248"/>
      <c r="D1076" s="232" t="s">
        <v>181</v>
      </c>
      <c r="E1076" s="249" t="s">
        <v>40</v>
      </c>
      <c r="F1076" s="250" t="s">
        <v>242</v>
      </c>
      <c r="G1076" s="248"/>
      <c r="H1076" s="251">
        <v>31.27</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181</v>
      </c>
      <c r="AU1076" s="257" t="s">
        <v>87</v>
      </c>
      <c r="AV1076" s="14" t="s">
        <v>87</v>
      </c>
      <c r="AW1076" s="14" t="s">
        <v>38</v>
      </c>
      <c r="AX1076" s="14" t="s">
        <v>77</v>
      </c>
      <c r="AY1076" s="257" t="s">
        <v>167</v>
      </c>
    </row>
    <row r="1077" s="14" customFormat="1">
      <c r="A1077" s="14"/>
      <c r="B1077" s="247"/>
      <c r="C1077" s="248"/>
      <c r="D1077" s="232" t="s">
        <v>181</v>
      </c>
      <c r="E1077" s="249" t="s">
        <v>40</v>
      </c>
      <c r="F1077" s="250" t="s">
        <v>239</v>
      </c>
      <c r="G1077" s="248"/>
      <c r="H1077" s="251">
        <v>-1.5760000000000001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181</v>
      </c>
      <c r="AU1077" s="257" t="s">
        <v>87</v>
      </c>
      <c r="AV1077" s="14" t="s">
        <v>87</v>
      </c>
      <c r="AW1077" s="14" t="s">
        <v>38</v>
      </c>
      <c r="AX1077" s="14" t="s">
        <v>77</v>
      </c>
      <c r="AY1077" s="257" t="s">
        <v>167</v>
      </c>
    </row>
    <row r="1078" s="14" customFormat="1">
      <c r="A1078" s="14"/>
      <c r="B1078" s="247"/>
      <c r="C1078" s="248"/>
      <c r="D1078" s="232" t="s">
        <v>181</v>
      </c>
      <c r="E1078" s="249" t="s">
        <v>40</v>
      </c>
      <c r="F1078" s="250" t="s">
        <v>243</v>
      </c>
      <c r="G1078" s="248"/>
      <c r="H1078" s="251">
        <v>-2.0249999999999999</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181</v>
      </c>
      <c r="AU1078" s="257" t="s">
        <v>87</v>
      </c>
      <c r="AV1078" s="14" t="s">
        <v>87</v>
      </c>
      <c r="AW1078" s="14" t="s">
        <v>38</v>
      </c>
      <c r="AX1078" s="14" t="s">
        <v>77</v>
      </c>
      <c r="AY1078" s="257" t="s">
        <v>167</v>
      </c>
    </row>
    <row r="1079" s="14" customFormat="1">
      <c r="A1079" s="14"/>
      <c r="B1079" s="247"/>
      <c r="C1079" s="248"/>
      <c r="D1079" s="232" t="s">
        <v>181</v>
      </c>
      <c r="E1079" s="249" t="s">
        <v>40</v>
      </c>
      <c r="F1079" s="250" t="s">
        <v>241</v>
      </c>
      <c r="G1079" s="248"/>
      <c r="H1079" s="251">
        <v>1.74</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181</v>
      </c>
      <c r="AU1079" s="257" t="s">
        <v>87</v>
      </c>
      <c r="AV1079" s="14" t="s">
        <v>87</v>
      </c>
      <c r="AW1079" s="14" t="s">
        <v>38</v>
      </c>
      <c r="AX1079" s="14" t="s">
        <v>77</v>
      </c>
      <c r="AY1079" s="257" t="s">
        <v>167</v>
      </c>
    </row>
    <row r="1080" s="15" customFormat="1">
      <c r="A1080" s="15"/>
      <c r="B1080" s="258"/>
      <c r="C1080" s="259"/>
      <c r="D1080" s="232" t="s">
        <v>181</v>
      </c>
      <c r="E1080" s="260" t="s">
        <v>40</v>
      </c>
      <c r="F1080" s="261" t="s">
        <v>184</v>
      </c>
      <c r="G1080" s="259"/>
      <c r="H1080" s="262">
        <v>127.306</v>
      </c>
      <c r="I1080" s="263"/>
      <c r="J1080" s="259"/>
      <c r="K1080" s="259"/>
      <c r="L1080" s="264"/>
      <c r="M1080" s="265"/>
      <c r="N1080" s="266"/>
      <c r="O1080" s="266"/>
      <c r="P1080" s="266"/>
      <c r="Q1080" s="266"/>
      <c r="R1080" s="266"/>
      <c r="S1080" s="266"/>
      <c r="T1080" s="267"/>
      <c r="U1080" s="15"/>
      <c r="V1080" s="15"/>
      <c r="W1080" s="15"/>
      <c r="X1080" s="15"/>
      <c r="Y1080" s="15"/>
      <c r="Z1080" s="15"/>
      <c r="AA1080" s="15"/>
      <c r="AB1080" s="15"/>
      <c r="AC1080" s="15"/>
      <c r="AD1080" s="15"/>
      <c r="AE1080" s="15"/>
      <c r="AT1080" s="268" t="s">
        <v>181</v>
      </c>
      <c r="AU1080" s="268" t="s">
        <v>87</v>
      </c>
      <c r="AV1080" s="15" t="s">
        <v>175</v>
      </c>
      <c r="AW1080" s="15" t="s">
        <v>38</v>
      </c>
      <c r="AX1080" s="15" t="s">
        <v>85</v>
      </c>
      <c r="AY1080" s="268" t="s">
        <v>167</v>
      </c>
    </row>
    <row r="1081" s="2" customFormat="1" ht="16.5" customHeight="1">
      <c r="A1081" s="39"/>
      <c r="B1081" s="40"/>
      <c r="C1081" s="219" t="s">
        <v>1274</v>
      </c>
      <c r="D1081" s="219" t="s">
        <v>170</v>
      </c>
      <c r="E1081" s="220" t="s">
        <v>1275</v>
      </c>
      <c r="F1081" s="221" t="s">
        <v>1276</v>
      </c>
      <c r="G1081" s="222" t="s">
        <v>173</v>
      </c>
      <c r="H1081" s="223">
        <v>127.306</v>
      </c>
      <c r="I1081" s="224"/>
      <c r="J1081" s="225">
        <f>ROUND(I1081*H1081,2)</f>
        <v>0</v>
      </c>
      <c r="K1081" s="221" t="s">
        <v>174</v>
      </c>
      <c r="L1081" s="45"/>
      <c r="M1081" s="226" t="s">
        <v>40</v>
      </c>
      <c r="N1081" s="227" t="s">
        <v>48</v>
      </c>
      <c r="O1081" s="85"/>
      <c r="P1081" s="228">
        <f>O1081*H1081</f>
        <v>0</v>
      </c>
      <c r="Q1081" s="228">
        <v>0.001</v>
      </c>
      <c r="R1081" s="228">
        <f>Q1081*H1081</f>
        <v>0.127306</v>
      </c>
      <c r="S1081" s="228">
        <v>0.00031</v>
      </c>
      <c r="T1081" s="229">
        <f>S1081*H1081</f>
        <v>0.039464859999999997</v>
      </c>
      <c r="U1081" s="39"/>
      <c r="V1081" s="39"/>
      <c r="W1081" s="39"/>
      <c r="X1081" s="39"/>
      <c r="Y1081" s="39"/>
      <c r="Z1081" s="39"/>
      <c r="AA1081" s="39"/>
      <c r="AB1081" s="39"/>
      <c r="AC1081" s="39"/>
      <c r="AD1081" s="39"/>
      <c r="AE1081" s="39"/>
      <c r="AR1081" s="230" t="s">
        <v>301</v>
      </c>
      <c r="AT1081" s="230" t="s">
        <v>170</v>
      </c>
      <c r="AU1081" s="230" t="s">
        <v>87</v>
      </c>
      <c r="AY1081" s="18" t="s">
        <v>167</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301</v>
      </c>
      <c r="BM1081" s="230" t="s">
        <v>1277</v>
      </c>
    </row>
    <row r="1082" s="2" customFormat="1">
      <c r="A1082" s="39"/>
      <c r="B1082" s="40"/>
      <c r="C1082" s="41"/>
      <c r="D1082" s="232" t="s">
        <v>177</v>
      </c>
      <c r="E1082" s="41"/>
      <c r="F1082" s="233" t="s">
        <v>1278</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177</v>
      </c>
      <c r="AU1082" s="18" t="s">
        <v>87</v>
      </c>
    </row>
    <row r="1083" s="2" customFormat="1">
      <c r="A1083" s="39"/>
      <c r="B1083" s="40"/>
      <c r="C1083" s="41"/>
      <c r="D1083" s="232" t="s">
        <v>179</v>
      </c>
      <c r="E1083" s="41"/>
      <c r="F1083" s="236" t="s">
        <v>1279</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179</v>
      </c>
      <c r="AU1083" s="18" t="s">
        <v>87</v>
      </c>
    </row>
    <row r="1084" s="13" customFormat="1">
      <c r="A1084" s="13"/>
      <c r="B1084" s="237"/>
      <c r="C1084" s="238"/>
      <c r="D1084" s="232" t="s">
        <v>181</v>
      </c>
      <c r="E1084" s="239" t="s">
        <v>40</v>
      </c>
      <c r="F1084" s="240" t="s">
        <v>1272</v>
      </c>
      <c r="G1084" s="238"/>
      <c r="H1084" s="239" t="s">
        <v>40</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181</v>
      </c>
      <c r="AU1084" s="246" t="s">
        <v>87</v>
      </c>
      <c r="AV1084" s="13" t="s">
        <v>85</v>
      </c>
      <c r="AW1084" s="13" t="s">
        <v>38</v>
      </c>
      <c r="AX1084" s="13" t="s">
        <v>77</v>
      </c>
      <c r="AY1084" s="246" t="s">
        <v>167</v>
      </c>
    </row>
    <row r="1085" s="13" customFormat="1">
      <c r="A1085" s="13"/>
      <c r="B1085" s="237"/>
      <c r="C1085" s="238"/>
      <c r="D1085" s="232" t="s">
        <v>181</v>
      </c>
      <c r="E1085" s="239" t="s">
        <v>40</v>
      </c>
      <c r="F1085" s="240" t="s">
        <v>203</v>
      </c>
      <c r="G1085" s="238"/>
      <c r="H1085" s="239" t="s">
        <v>40</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181</v>
      </c>
      <c r="AU1085" s="246" t="s">
        <v>87</v>
      </c>
      <c r="AV1085" s="13" t="s">
        <v>85</v>
      </c>
      <c r="AW1085" s="13" t="s">
        <v>38</v>
      </c>
      <c r="AX1085" s="13" t="s">
        <v>77</v>
      </c>
      <c r="AY1085" s="246" t="s">
        <v>167</v>
      </c>
    </row>
    <row r="1086" s="14" customFormat="1">
      <c r="A1086" s="14"/>
      <c r="B1086" s="247"/>
      <c r="C1086" s="248"/>
      <c r="D1086" s="232" t="s">
        <v>181</v>
      </c>
      <c r="E1086" s="249" t="s">
        <v>40</v>
      </c>
      <c r="F1086" s="250" t="s">
        <v>204</v>
      </c>
      <c r="G1086" s="248"/>
      <c r="H1086" s="251">
        <v>2.5579999999999998</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181</v>
      </c>
      <c r="AU1086" s="257" t="s">
        <v>87</v>
      </c>
      <c r="AV1086" s="14" t="s">
        <v>87</v>
      </c>
      <c r="AW1086" s="14" t="s">
        <v>38</v>
      </c>
      <c r="AX1086" s="14" t="s">
        <v>77</v>
      </c>
      <c r="AY1086" s="257" t="s">
        <v>167</v>
      </c>
    </row>
    <row r="1087" s="14" customFormat="1">
      <c r="A1087" s="14"/>
      <c r="B1087" s="247"/>
      <c r="C1087" s="248"/>
      <c r="D1087" s="232" t="s">
        <v>181</v>
      </c>
      <c r="E1087" s="249" t="s">
        <v>40</v>
      </c>
      <c r="F1087" s="250" t="s">
        <v>205</v>
      </c>
      <c r="G1087" s="248"/>
      <c r="H1087" s="251">
        <v>0.40000000000000002</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181</v>
      </c>
      <c r="AU1087" s="257" t="s">
        <v>87</v>
      </c>
      <c r="AV1087" s="14" t="s">
        <v>87</v>
      </c>
      <c r="AW1087" s="14" t="s">
        <v>38</v>
      </c>
      <c r="AX1087" s="14" t="s">
        <v>77</v>
      </c>
      <c r="AY1087" s="257" t="s">
        <v>167</v>
      </c>
    </row>
    <row r="1088" s="13" customFormat="1">
      <c r="A1088" s="13"/>
      <c r="B1088" s="237"/>
      <c r="C1088" s="238"/>
      <c r="D1088" s="232" t="s">
        <v>181</v>
      </c>
      <c r="E1088" s="239" t="s">
        <v>40</v>
      </c>
      <c r="F1088" s="240" t="s">
        <v>206</v>
      </c>
      <c r="G1088" s="238"/>
      <c r="H1088" s="239" t="s">
        <v>40</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181</v>
      </c>
      <c r="AU1088" s="246" t="s">
        <v>87</v>
      </c>
      <c r="AV1088" s="13" t="s">
        <v>85</v>
      </c>
      <c r="AW1088" s="13" t="s">
        <v>38</v>
      </c>
      <c r="AX1088" s="13" t="s">
        <v>77</v>
      </c>
      <c r="AY1088" s="246" t="s">
        <v>167</v>
      </c>
    </row>
    <row r="1089" s="14" customFormat="1">
      <c r="A1089" s="14"/>
      <c r="B1089" s="247"/>
      <c r="C1089" s="248"/>
      <c r="D1089" s="232" t="s">
        <v>181</v>
      </c>
      <c r="E1089" s="249" t="s">
        <v>40</v>
      </c>
      <c r="F1089" s="250" t="s">
        <v>207</v>
      </c>
      <c r="G1089" s="248"/>
      <c r="H1089" s="251">
        <v>2.2650000000000001</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181</v>
      </c>
      <c r="AU1089" s="257" t="s">
        <v>87</v>
      </c>
      <c r="AV1089" s="14" t="s">
        <v>87</v>
      </c>
      <c r="AW1089" s="14" t="s">
        <v>38</v>
      </c>
      <c r="AX1089" s="14" t="s">
        <v>77</v>
      </c>
      <c r="AY1089" s="257" t="s">
        <v>167</v>
      </c>
    </row>
    <row r="1090" s="13" customFormat="1">
      <c r="A1090" s="13"/>
      <c r="B1090" s="237"/>
      <c r="C1090" s="238"/>
      <c r="D1090" s="232" t="s">
        <v>181</v>
      </c>
      <c r="E1090" s="239" t="s">
        <v>40</v>
      </c>
      <c r="F1090" s="240" t="s">
        <v>208</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181</v>
      </c>
      <c r="AU1090" s="246" t="s">
        <v>87</v>
      </c>
      <c r="AV1090" s="13" t="s">
        <v>85</v>
      </c>
      <c r="AW1090" s="13" t="s">
        <v>38</v>
      </c>
      <c r="AX1090" s="13" t="s">
        <v>77</v>
      </c>
      <c r="AY1090" s="246" t="s">
        <v>167</v>
      </c>
    </row>
    <row r="1091" s="14" customFormat="1">
      <c r="A1091" s="14"/>
      <c r="B1091" s="247"/>
      <c r="C1091" s="248"/>
      <c r="D1091" s="232" t="s">
        <v>181</v>
      </c>
      <c r="E1091" s="249" t="s">
        <v>40</v>
      </c>
      <c r="F1091" s="250" t="s">
        <v>209</v>
      </c>
      <c r="G1091" s="248"/>
      <c r="H1091" s="251">
        <v>15.416</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181</v>
      </c>
      <c r="AU1091" s="257" t="s">
        <v>87</v>
      </c>
      <c r="AV1091" s="14" t="s">
        <v>87</v>
      </c>
      <c r="AW1091" s="14" t="s">
        <v>38</v>
      </c>
      <c r="AX1091" s="14" t="s">
        <v>77</v>
      </c>
      <c r="AY1091" s="257" t="s">
        <v>167</v>
      </c>
    </row>
    <row r="1092" s="13" customFormat="1">
      <c r="A1092" s="13"/>
      <c r="B1092" s="237"/>
      <c r="C1092" s="238"/>
      <c r="D1092" s="232" t="s">
        <v>181</v>
      </c>
      <c r="E1092" s="239" t="s">
        <v>40</v>
      </c>
      <c r="F1092" s="240" t="s">
        <v>210</v>
      </c>
      <c r="G1092" s="238"/>
      <c r="H1092" s="239" t="s">
        <v>40</v>
      </c>
      <c r="I1092" s="241"/>
      <c r="J1092" s="238"/>
      <c r="K1092" s="238"/>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181</v>
      </c>
      <c r="AU1092" s="246" t="s">
        <v>87</v>
      </c>
      <c r="AV1092" s="13" t="s">
        <v>85</v>
      </c>
      <c r="AW1092" s="13" t="s">
        <v>38</v>
      </c>
      <c r="AX1092" s="13" t="s">
        <v>77</v>
      </c>
      <c r="AY1092" s="246" t="s">
        <v>167</v>
      </c>
    </row>
    <row r="1093" s="14" customFormat="1">
      <c r="A1093" s="14"/>
      <c r="B1093" s="247"/>
      <c r="C1093" s="248"/>
      <c r="D1093" s="232" t="s">
        <v>181</v>
      </c>
      <c r="E1093" s="249" t="s">
        <v>40</v>
      </c>
      <c r="F1093" s="250" t="s">
        <v>211</v>
      </c>
      <c r="G1093" s="248"/>
      <c r="H1093" s="251">
        <v>8.4529999999999994</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181</v>
      </c>
      <c r="AU1093" s="257" t="s">
        <v>87</v>
      </c>
      <c r="AV1093" s="14" t="s">
        <v>87</v>
      </c>
      <c r="AW1093" s="14" t="s">
        <v>38</v>
      </c>
      <c r="AX1093" s="14" t="s">
        <v>77</v>
      </c>
      <c r="AY1093" s="257" t="s">
        <v>167</v>
      </c>
    </row>
    <row r="1094" s="13" customFormat="1">
      <c r="A1094" s="13"/>
      <c r="B1094" s="237"/>
      <c r="C1094" s="238"/>
      <c r="D1094" s="232" t="s">
        <v>181</v>
      </c>
      <c r="E1094" s="239" t="s">
        <v>40</v>
      </c>
      <c r="F1094" s="240" t="s">
        <v>1273</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181</v>
      </c>
      <c r="AU1094" s="246" t="s">
        <v>87</v>
      </c>
      <c r="AV1094" s="13" t="s">
        <v>85</v>
      </c>
      <c r="AW1094" s="13" t="s">
        <v>38</v>
      </c>
      <c r="AX1094" s="13" t="s">
        <v>77</v>
      </c>
      <c r="AY1094" s="246" t="s">
        <v>167</v>
      </c>
    </row>
    <row r="1095" s="13" customFormat="1">
      <c r="A1095" s="13"/>
      <c r="B1095" s="237"/>
      <c r="C1095" s="238"/>
      <c r="D1095" s="232" t="s">
        <v>181</v>
      </c>
      <c r="E1095" s="239" t="s">
        <v>40</v>
      </c>
      <c r="F1095" s="240" t="s">
        <v>203</v>
      </c>
      <c r="G1095" s="238"/>
      <c r="H1095" s="239" t="s">
        <v>40</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181</v>
      </c>
      <c r="AU1095" s="246" t="s">
        <v>87</v>
      </c>
      <c r="AV1095" s="13" t="s">
        <v>85</v>
      </c>
      <c r="AW1095" s="13" t="s">
        <v>38</v>
      </c>
      <c r="AX1095" s="13" t="s">
        <v>77</v>
      </c>
      <c r="AY1095" s="246" t="s">
        <v>167</v>
      </c>
    </row>
    <row r="1096" s="14" customFormat="1">
      <c r="A1096" s="14"/>
      <c r="B1096" s="247"/>
      <c r="C1096" s="248"/>
      <c r="D1096" s="232" t="s">
        <v>181</v>
      </c>
      <c r="E1096" s="249" t="s">
        <v>40</v>
      </c>
      <c r="F1096" s="250" t="s">
        <v>234</v>
      </c>
      <c r="G1096" s="248"/>
      <c r="H1096" s="251">
        <v>19.079999999999998</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181</v>
      </c>
      <c r="AU1096" s="257" t="s">
        <v>87</v>
      </c>
      <c r="AV1096" s="14" t="s">
        <v>87</v>
      </c>
      <c r="AW1096" s="14" t="s">
        <v>38</v>
      </c>
      <c r="AX1096" s="14" t="s">
        <v>77</v>
      </c>
      <c r="AY1096" s="257" t="s">
        <v>167</v>
      </c>
    </row>
    <row r="1097" s="14" customFormat="1">
      <c r="A1097" s="14"/>
      <c r="B1097" s="247"/>
      <c r="C1097" s="248"/>
      <c r="D1097" s="232" t="s">
        <v>181</v>
      </c>
      <c r="E1097" s="249" t="s">
        <v>40</v>
      </c>
      <c r="F1097" s="250" t="s">
        <v>235</v>
      </c>
      <c r="G1097" s="248"/>
      <c r="H1097" s="251">
        <v>-4.7279999999999998</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181</v>
      </c>
      <c r="AU1097" s="257" t="s">
        <v>87</v>
      </c>
      <c r="AV1097" s="14" t="s">
        <v>87</v>
      </c>
      <c r="AW1097" s="14" t="s">
        <v>38</v>
      </c>
      <c r="AX1097" s="14" t="s">
        <v>77</v>
      </c>
      <c r="AY1097" s="257" t="s">
        <v>167</v>
      </c>
    </row>
    <row r="1098" s="14" customFormat="1">
      <c r="A1098" s="14"/>
      <c r="B1098" s="247"/>
      <c r="C1098" s="248"/>
      <c r="D1098" s="232" t="s">
        <v>181</v>
      </c>
      <c r="E1098" s="249" t="s">
        <v>40</v>
      </c>
      <c r="F1098" s="250" t="s">
        <v>236</v>
      </c>
      <c r="G1098" s="248"/>
      <c r="H1098" s="251">
        <v>-1.1819999999999999</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181</v>
      </c>
      <c r="AU1098" s="257" t="s">
        <v>87</v>
      </c>
      <c r="AV1098" s="14" t="s">
        <v>87</v>
      </c>
      <c r="AW1098" s="14" t="s">
        <v>38</v>
      </c>
      <c r="AX1098" s="14" t="s">
        <v>77</v>
      </c>
      <c r="AY1098" s="257" t="s">
        <v>167</v>
      </c>
    </row>
    <row r="1099" s="13" customFormat="1">
      <c r="A1099" s="13"/>
      <c r="B1099" s="237"/>
      <c r="C1099" s="238"/>
      <c r="D1099" s="232" t="s">
        <v>181</v>
      </c>
      <c r="E1099" s="239" t="s">
        <v>40</v>
      </c>
      <c r="F1099" s="240" t="s">
        <v>206</v>
      </c>
      <c r="G1099" s="238"/>
      <c r="H1099" s="239" t="s">
        <v>40</v>
      </c>
      <c r="I1099" s="241"/>
      <c r="J1099" s="238"/>
      <c r="K1099" s="238"/>
      <c r="L1099" s="242"/>
      <c r="M1099" s="243"/>
      <c r="N1099" s="244"/>
      <c r="O1099" s="244"/>
      <c r="P1099" s="244"/>
      <c r="Q1099" s="244"/>
      <c r="R1099" s="244"/>
      <c r="S1099" s="244"/>
      <c r="T1099" s="245"/>
      <c r="U1099" s="13"/>
      <c r="V1099" s="13"/>
      <c r="W1099" s="13"/>
      <c r="X1099" s="13"/>
      <c r="Y1099" s="13"/>
      <c r="Z1099" s="13"/>
      <c r="AA1099" s="13"/>
      <c r="AB1099" s="13"/>
      <c r="AC1099" s="13"/>
      <c r="AD1099" s="13"/>
      <c r="AE1099" s="13"/>
      <c r="AT1099" s="246" t="s">
        <v>181</v>
      </c>
      <c r="AU1099" s="246" t="s">
        <v>87</v>
      </c>
      <c r="AV1099" s="13" t="s">
        <v>85</v>
      </c>
      <c r="AW1099" s="13" t="s">
        <v>38</v>
      </c>
      <c r="AX1099" s="13" t="s">
        <v>77</v>
      </c>
      <c r="AY1099" s="246" t="s">
        <v>167</v>
      </c>
    </row>
    <row r="1100" s="14" customFormat="1">
      <c r="A1100" s="14"/>
      <c r="B1100" s="247"/>
      <c r="C1100" s="248"/>
      <c r="D1100" s="232" t="s">
        <v>181</v>
      </c>
      <c r="E1100" s="249" t="s">
        <v>40</v>
      </c>
      <c r="F1100" s="250" t="s">
        <v>237</v>
      </c>
      <c r="G1100" s="248"/>
      <c r="H1100" s="251">
        <v>16.695</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181</v>
      </c>
      <c r="AU1100" s="257" t="s">
        <v>87</v>
      </c>
      <c r="AV1100" s="14" t="s">
        <v>87</v>
      </c>
      <c r="AW1100" s="14" t="s">
        <v>38</v>
      </c>
      <c r="AX1100" s="14" t="s">
        <v>77</v>
      </c>
      <c r="AY1100" s="257" t="s">
        <v>167</v>
      </c>
    </row>
    <row r="1101" s="14" customFormat="1">
      <c r="A1101" s="14"/>
      <c r="B1101" s="247"/>
      <c r="C1101" s="248"/>
      <c r="D1101" s="232" t="s">
        <v>181</v>
      </c>
      <c r="E1101" s="249" t="s">
        <v>40</v>
      </c>
      <c r="F1101" s="250" t="s">
        <v>236</v>
      </c>
      <c r="G1101" s="248"/>
      <c r="H1101" s="251">
        <v>-1.1819999999999999</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181</v>
      </c>
      <c r="AU1101" s="257" t="s">
        <v>87</v>
      </c>
      <c r="AV1101" s="14" t="s">
        <v>87</v>
      </c>
      <c r="AW1101" s="14" t="s">
        <v>38</v>
      </c>
      <c r="AX1101" s="14" t="s">
        <v>77</v>
      </c>
      <c r="AY1101" s="257" t="s">
        <v>167</v>
      </c>
    </row>
    <row r="1102" s="13" customFormat="1">
      <c r="A1102" s="13"/>
      <c r="B1102" s="237"/>
      <c r="C1102" s="238"/>
      <c r="D1102" s="232" t="s">
        <v>181</v>
      </c>
      <c r="E1102" s="239" t="s">
        <v>40</v>
      </c>
      <c r="F1102" s="240" t="s">
        <v>208</v>
      </c>
      <c r="G1102" s="238"/>
      <c r="H1102" s="239" t="s">
        <v>40</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181</v>
      </c>
      <c r="AU1102" s="246" t="s">
        <v>87</v>
      </c>
      <c r="AV1102" s="13" t="s">
        <v>85</v>
      </c>
      <c r="AW1102" s="13" t="s">
        <v>38</v>
      </c>
      <c r="AX1102" s="13" t="s">
        <v>77</v>
      </c>
      <c r="AY1102" s="246" t="s">
        <v>167</v>
      </c>
    </row>
    <row r="1103" s="14" customFormat="1">
      <c r="A1103" s="14"/>
      <c r="B1103" s="247"/>
      <c r="C1103" s="248"/>
      <c r="D1103" s="232" t="s">
        <v>181</v>
      </c>
      <c r="E1103" s="249" t="s">
        <v>40</v>
      </c>
      <c r="F1103" s="250" t="s">
        <v>238</v>
      </c>
      <c r="G1103" s="248"/>
      <c r="H1103" s="251">
        <v>42.051000000000002</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181</v>
      </c>
      <c r="AU1103" s="257" t="s">
        <v>87</v>
      </c>
      <c r="AV1103" s="14" t="s">
        <v>87</v>
      </c>
      <c r="AW1103" s="14" t="s">
        <v>38</v>
      </c>
      <c r="AX1103" s="14" t="s">
        <v>77</v>
      </c>
      <c r="AY1103" s="257" t="s">
        <v>167</v>
      </c>
    </row>
    <row r="1104" s="14" customFormat="1">
      <c r="A1104" s="14"/>
      <c r="B1104" s="247"/>
      <c r="C1104" s="248"/>
      <c r="D1104" s="232" t="s">
        <v>181</v>
      </c>
      <c r="E1104" s="249" t="s">
        <v>40</v>
      </c>
      <c r="F1104" s="250" t="s">
        <v>239</v>
      </c>
      <c r="G1104" s="248"/>
      <c r="H1104" s="251">
        <v>-1.5760000000000001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181</v>
      </c>
      <c r="AU1104" s="257" t="s">
        <v>87</v>
      </c>
      <c r="AV1104" s="14" t="s">
        <v>87</v>
      </c>
      <c r="AW1104" s="14" t="s">
        <v>38</v>
      </c>
      <c r="AX1104" s="14" t="s">
        <v>77</v>
      </c>
      <c r="AY1104" s="257" t="s">
        <v>167</v>
      </c>
    </row>
    <row r="1105" s="14" customFormat="1">
      <c r="A1105" s="14"/>
      <c r="B1105" s="247"/>
      <c r="C1105" s="248"/>
      <c r="D1105" s="232" t="s">
        <v>181</v>
      </c>
      <c r="E1105" s="249" t="s">
        <v>40</v>
      </c>
      <c r="F1105" s="250" t="s">
        <v>240</v>
      </c>
      <c r="G1105" s="248"/>
      <c r="H1105" s="251">
        <v>-2.093</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181</v>
      </c>
      <c r="AU1105" s="257" t="s">
        <v>87</v>
      </c>
      <c r="AV1105" s="14" t="s">
        <v>87</v>
      </c>
      <c r="AW1105" s="14" t="s">
        <v>38</v>
      </c>
      <c r="AX1105" s="14" t="s">
        <v>77</v>
      </c>
      <c r="AY1105" s="257" t="s">
        <v>167</v>
      </c>
    </row>
    <row r="1106" s="14" customFormat="1">
      <c r="A1106" s="14"/>
      <c r="B1106" s="247"/>
      <c r="C1106" s="248"/>
      <c r="D1106" s="232" t="s">
        <v>181</v>
      </c>
      <c r="E1106" s="249" t="s">
        <v>40</v>
      </c>
      <c r="F1106" s="250" t="s">
        <v>241</v>
      </c>
      <c r="G1106" s="248"/>
      <c r="H1106" s="251">
        <v>1.74</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181</v>
      </c>
      <c r="AU1106" s="257" t="s">
        <v>87</v>
      </c>
      <c r="AV1106" s="14" t="s">
        <v>87</v>
      </c>
      <c r="AW1106" s="14" t="s">
        <v>38</v>
      </c>
      <c r="AX1106" s="14" t="s">
        <v>77</v>
      </c>
      <c r="AY1106" s="257" t="s">
        <v>167</v>
      </c>
    </row>
    <row r="1107" s="13" customFormat="1">
      <c r="A1107" s="13"/>
      <c r="B1107" s="237"/>
      <c r="C1107" s="238"/>
      <c r="D1107" s="232" t="s">
        <v>181</v>
      </c>
      <c r="E1107" s="239" t="s">
        <v>40</v>
      </c>
      <c r="F1107" s="240" t="s">
        <v>210</v>
      </c>
      <c r="G1107" s="238"/>
      <c r="H1107" s="239" t="s">
        <v>40</v>
      </c>
      <c r="I1107" s="241"/>
      <c r="J1107" s="238"/>
      <c r="K1107" s="238"/>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181</v>
      </c>
      <c r="AU1107" s="246" t="s">
        <v>87</v>
      </c>
      <c r="AV1107" s="13" t="s">
        <v>85</v>
      </c>
      <c r="AW1107" s="13" t="s">
        <v>38</v>
      </c>
      <c r="AX1107" s="13" t="s">
        <v>77</v>
      </c>
      <c r="AY1107" s="246" t="s">
        <v>167</v>
      </c>
    </row>
    <row r="1108" s="14" customFormat="1">
      <c r="A1108" s="14"/>
      <c r="B1108" s="247"/>
      <c r="C1108" s="248"/>
      <c r="D1108" s="232" t="s">
        <v>181</v>
      </c>
      <c r="E1108" s="249" t="s">
        <v>40</v>
      </c>
      <c r="F1108" s="250" t="s">
        <v>242</v>
      </c>
      <c r="G1108" s="248"/>
      <c r="H1108" s="251">
        <v>31.27</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181</v>
      </c>
      <c r="AU1108" s="257" t="s">
        <v>87</v>
      </c>
      <c r="AV1108" s="14" t="s">
        <v>87</v>
      </c>
      <c r="AW1108" s="14" t="s">
        <v>38</v>
      </c>
      <c r="AX1108" s="14" t="s">
        <v>77</v>
      </c>
      <c r="AY1108" s="257" t="s">
        <v>167</v>
      </c>
    </row>
    <row r="1109" s="14" customFormat="1">
      <c r="A1109" s="14"/>
      <c r="B1109" s="247"/>
      <c r="C1109" s="248"/>
      <c r="D1109" s="232" t="s">
        <v>181</v>
      </c>
      <c r="E1109" s="249" t="s">
        <v>40</v>
      </c>
      <c r="F1109" s="250" t="s">
        <v>239</v>
      </c>
      <c r="G1109" s="248"/>
      <c r="H1109" s="251">
        <v>-1.5760000000000001</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181</v>
      </c>
      <c r="AU1109" s="257" t="s">
        <v>87</v>
      </c>
      <c r="AV1109" s="14" t="s">
        <v>87</v>
      </c>
      <c r="AW1109" s="14" t="s">
        <v>38</v>
      </c>
      <c r="AX1109" s="14" t="s">
        <v>77</v>
      </c>
      <c r="AY1109" s="257" t="s">
        <v>167</v>
      </c>
    </row>
    <row r="1110" s="14" customFormat="1">
      <c r="A1110" s="14"/>
      <c r="B1110" s="247"/>
      <c r="C1110" s="248"/>
      <c r="D1110" s="232" t="s">
        <v>181</v>
      </c>
      <c r="E1110" s="249" t="s">
        <v>40</v>
      </c>
      <c r="F1110" s="250" t="s">
        <v>243</v>
      </c>
      <c r="G1110" s="248"/>
      <c r="H1110" s="251">
        <v>-2.0249999999999999</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181</v>
      </c>
      <c r="AU1110" s="257" t="s">
        <v>87</v>
      </c>
      <c r="AV1110" s="14" t="s">
        <v>87</v>
      </c>
      <c r="AW1110" s="14" t="s">
        <v>38</v>
      </c>
      <c r="AX1110" s="14" t="s">
        <v>77</v>
      </c>
      <c r="AY1110" s="257" t="s">
        <v>167</v>
      </c>
    </row>
    <row r="1111" s="14" customFormat="1">
      <c r="A1111" s="14"/>
      <c r="B1111" s="247"/>
      <c r="C1111" s="248"/>
      <c r="D1111" s="232" t="s">
        <v>181</v>
      </c>
      <c r="E1111" s="249" t="s">
        <v>40</v>
      </c>
      <c r="F1111" s="250" t="s">
        <v>241</v>
      </c>
      <c r="G1111" s="248"/>
      <c r="H1111" s="251">
        <v>1.74</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181</v>
      </c>
      <c r="AU1111" s="257" t="s">
        <v>87</v>
      </c>
      <c r="AV1111" s="14" t="s">
        <v>87</v>
      </c>
      <c r="AW1111" s="14" t="s">
        <v>38</v>
      </c>
      <c r="AX1111" s="14" t="s">
        <v>77</v>
      </c>
      <c r="AY1111" s="257" t="s">
        <v>167</v>
      </c>
    </row>
    <row r="1112" s="15" customFormat="1">
      <c r="A1112" s="15"/>
      <c r="B1112" s="258"/>
      <c r="C1112" s="259"/>
      <c r="D1112" s="232" t="s">
        <v>181</v>
      </c>
      <c r="E1112" s="260" t="s">
        <v>40</v>
      </c>
      <c r="F1112" s="261" t="s">
        <v>184</v>
      </c>
      <c r="G1112" s="259"/>
      <c r="H1112" s="262">
        <v>127.306</v>
      </c>
      <c r="I1112" s="263"/>
      <c r="J1112" s="259"/>
      <c r="K1112" s="259"/>
      <c r="L1112" s="264"/>
      <c r="M1112" s="265"/>
      <c r="N1112" s="266"/>
      <c r="O1112" s="266"/>
      <c r="P1112" s="266"/>
      <c r="Q1112" s="266"/>
      <c r="R1112" s="266"/>
      <c r="S1112" s="266"/>
      <c r="T1112" s="267"/>
      <c r="U1112" s="15"/>
      <c r="V1112" s="15"/>
      <c r="W1112" s="15"/>
      <c r="X1112" s="15"/>
      <c r="Y1112" s="15"/>
      <c r="Z1112" s="15"/>
      <c r="AA1112" s="15"/>
      <c r="AB1112" s="15"/>
      <c r="AC1112" s="15"/>
      <c r="AD1112" s="15"/>
      <c r="AE1112" s="15"/>
      <c r="AT1112" s="268" t="s">
        <v>181</v>
      </c>
      <c r="AU1112" s="268" t="s">
        <v>87</v>
      </c>
      <c r="AV1112" s="15" t="s">
        <v>175</v>
      </c>
      <c r="AW1112" s="15" t="s">
        <v>38</v>
      </c>
      <c r="AX1112" s="15" t="s">
        <v>85</v>
      </c>
      <c r="AY1112" s="268" t="s">
        <v>167</v>
      </c>
    </row>
    <row r="1113" s="2" customFormat="1" ht="24" customHeight="1">
      <c r="A1113" s="39"/>
      <c r="B1113" s="40"/>
      <c r="C1113" s="219" t="s">
        <v>1280</v>
      </c>
      <c r="D1113" s="219" t="s">
        <v>170</v>
      </c>
      <c r="E1113" s="220" t="s">
        <v>1281</v>
      </c>
      <c r="F1113" s="221" t="s">
        <v>1282</v>
      </c>
      <c r="G1113" s="222" t="s">
        <v>173</v>
      </c>
      <c r="H1113" s="223">
        <v>127.306</v>
      </c>
      <c r="I1113" s="224"/>
      <c r="J1113" s="225">
        <f>ROUND(I1113*H1113,2)</f>
        <v>0</v>
      </c>
      <c r="K1113" s="221" t="s">
        <v>174</v>
      </c>
      <c r="L1113" s="45"/>
      <c r="M1113" s="226" t="s">
        <v>40</v>
      </c>
      <c r="N1113" s="227" t="s">
        <v>48</v>
      </c>
      <c r="O1113" s="85"/>
      <c r="P1113" s="228">
        <f>O1113*H1113</f>
        <v>0</v>
      </c>
      <c r="Q1113" s="228">
        <v>0.00020000000000000001</v>
      </c>
      <c r="R1113" s="228">
        <f>Q1113*H1113</f>
        <v>0.0254612</v>
      </c>
      <c r="S1113" s="228">
        <v>0</v>
      </c>
      <c r="T1113" s="229">
        <f>S1113*H1113</f>
        <v>0</v>
      </c>
      <c r="U1113" s="39"/>
      <c r="V1113" s="39"/>
      <c r="W1113" s="39"/>
      <c r="X1113" s="39"/>
      <c r="Y1113" s="39"/>
      <c r="Z1113" s="39"/>
      <c r="AA1113" s="39"/>
      <c r="AB1113" s="39"/>
      <c r="AC1113" s="39"/>
      <c r="AD1113" s="39"/>
      <c r="AE1113" s="39"/>
      <c r="AR1113" s="230" t="s">
        <v>301</v>
      </c>
      <c r="AT1113" s="230" t="s">
        <v>170</v>
      </c>
      <c r="AU1113" s="230" t="s">
        <v>87</v>
      </c>
      <c r="AY1113" s="18" t="s">
        <v>167</v>
      </c>
      <c r="BE1113" s="231">
        <f>IF(N1113="základní",J1113,0)</f>
        <v>0</v>
      </c>
      <c r="BF1113" s="231">
        <f>IF(N1113="snížená",J1113,0)</f>
        <v>0</v>
      </c>
      <c r="BG1113" s="231">
        <f>IF(N1113="zákl. přenesená",J1113,0)</f>
        <v>0</v>
      </c>
      <c r="BH1113" s="231">
        <f>IF(N1113="sníž. přenesená",J1113,0)</f>
        <v>0</v>
      </c>
      <c r="BI1113" s="231">
        <f>IF(N1113="nulová",J1113,0)</f>
        <v>0</v>
      </c>
      <c r="BJ1113" s="18" t="s">
        <v>85</v>
      </c>
      <c r="BK1113" s="231">
        <f>ROUND(I1113*H1113,2)</f>
        <v>0</v>
      </c>
      <c r="BL1113" s="18" t="s">
        <v>301</v>
      </c>
      <c r="BM1113" s="230" t="s">
        <v>1283</v>
      </c>
    </row>
    <row r="1114" s="2" customFormat="1">
      <c r="A1114" s="39"/>
      <c r="B1114" s="40"/>
      <c r="C1114" s="41"/>
      <c r="D1114" s="232" t="s">
        <v>177</v>
      </c>
      <c r="E1114" s="41"/>
      <c r="F1114" s="233" t="s">
        <v>1284</v>
      </c>
      <c r="G1114" s="41"/>
      <c r="H1114" s="41"/>
      <c r="I1114" s="137"/>
      <c r="J1114" s="41"/>
      <c r="K1114" s="41"/>
      <c r="L1114" s="45"/>
      <c r="M1114" s="234"/>
      <c r="N1114" s="235"/>
      <c r="O1114" s="85"/>
      <c r="P1114" s="85"/>
      <c r="Q1114" s="85"/>
      <c r="R1114" s="85"/>
      <c r="S1114" s="85"/>
      <c r="T1114" s="86"/>
      <c r="U1114" s="39"/>
      <c r="V1114" s="39"/>
      <c r="W1114" s="39"/>
      <c r="X1114" s="39"/>
      <c r="Y1114" s="39"/>
      <c r="Z1114" s="39"/>
      <c r="AA1114" s="39"/>
      <c r="AB1114" s="39"/>
      <c r="AC1114" s="39"/>
      <c r="AD1114" s="39"/>
      <c r="AE1114" s="39"/>
      <c r="AT1114" s="18" t="s">
        <v>177</v>
      </c>
      <c r="AU1114" s="18" t="s">
        <v>87</v>
      </c>
    </row>
    <row r="1115" s="13" customFormat="1">
      <c r="A1115" s="13"/>
      <c r="B1115" s="237"/>
      <c r="C1115" s="238"/>
      <c r="D1115" s="232" t="s">
        <v>181</v>
      </c>
      <c r="E1115" s="239" t="s">
        <v>40</v>
      </c>
      <c r="F1115" s="240" t="s">
        <v>1272</v>
      </c>
      <c r="G1115" s="238"/>
      <c r="H1115" s="239" t="s">
        <v>40</v>
      </c>
      <c r="I1115" s="241"/>
      <c r="J1115" s="238"/>
      <c r="K1115" s="238"/>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181</v>
      </c>
      <c r="AU1115" s="246" t="s">
        <v>87</v>
      </c>
      <c r="AV1115" s="13" t="s">
        <v>85</v>
      </c>
      <c r="AW1115" s="13" t="s">
        <v>38</v>
      </c>
      <c r="AX1115" s="13" t="s">
        <v>77</v>
      </c>
      <c r="AY1115" s="246" t="s">
        <v>167</v>
      </c>
    </row>
    <row r="1116" s="13" customFormat="1">
      <c r="A1116" s="13"/>
      <c r="B1116" s="237"/>
      <c r="C1116" s="238"/>
      <c r="D1116" s="232" t="s">
        <v>181</v>
      </c>
      <c r="E1116" s="239" t="s">
        <v>40</v>
      </c>
      <c r="F1116" s="240" t="s">
        <v>203</v>
      </c>
      <c r="G1116" s="238"/>
      <c r="H1116" s="239" t="s">
        <v>40</v>
      </c>
      <c r="I1116" s="241"/>
      <c r="J1116" s="238"/>
      <c r="K1116" s="238"/>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181</v>
      </c>
      <c r="AU1116" s="246" t="s">
        <v>87</v>
      </c>
      <c r="AV1116" s="13" t="s">
        <v>85</v>
      </c>
      <c r="AW1116" s="13" t="s">
        <v>38</v>
      </c>
      <c r="AX1116" s="13" t="s">
        <v>77</v>
      </c>
      <c r="AY1116" s="246" t="s">
        <v>167</v>
      </c>
    </row>
    <row r="1117" s="14" customFormat="1">
      <c r="A1117" s="14"/>
      <c r="B1117" s="247"/>
      <c r="C1117" s="248"/>
      <c r="D1117" s="232" t="s">
        <v>181</v>
      </c>
      <c r="E1117" s="249" t="s">
        <v>40</v>
      </c>
      <c r="F1117" s="250" t="s">
        <v>204</v>
      </c>
      <c r="G1117" s="248"/>
      <c r="H1117" s="251">
        <v>2.5579999999999998</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181</v>
      </c>
      <c r="AU1117" s="257" t="s">
        <v>87</v>
      </c>
      <c r="AV1117" s="14" t="s">
        <v>87</v>
      </c>
      <c r="AW1117" s="14" t="s">
        <v>38</v>
      </c>
      <c r="AX1117" s="14" t="s">
        <v>77</v>
      </c>
      <c r="AY1117" s="257" t="s">
        <v>167</v>
      </c>
    </row>
    <row r="1118" s="14" customFormat="1">
      <c r="A1118" s="14"/>
      <c r="B1118" s="247"/>
      <c r="C1118" s="248"/>
      <c r="D1118" s="232" t="s">
        <v>181</v>
      </c>
      <c r="E1118" s="249" t="s">
        <v>40</v>
      </c>
      <c r="F1118" s="250" t="s">
        <v>205</v>
      </c>
      <c r="G1118" s="248"/>
      <c r="H1118" s="251">
        <v>0.40000000000000002</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181</v>
      </c>
      <c r="AU1118" s="257" t="s">
        <v>87</v>
      </c>
      <c r="AV1118" s="14" t="s">
        <v>87</v>
      </c>
      <c r="AW1118" s="14" t="s">
        <v>38</v>
      </c>
      <c r="AX1118" s="14" t="s">
        <v>77</v>
      </c>
      <c r="AY1118" s="257" t="s">
        <v>167</v>
      </c>
    </row>
    <row r="1119" s="13" customFormat="1">
      <c r="A1119" s="13"/>
      <c r="B1119" s="237"/>
      <c r="C1119" s="238"/>
      <c r="D1119" s="232" t="s">
        <v>181</v>
      </c>
      <c r="E1119" s="239" t="s">
        <v>40</v>
      </c>
      <c r="F1119" s="240" t="s">
        <v>206</v>
      </c>
      <c r="G1119" s="238"/>
      <c r="H1119" s="239" t="s">
        <v>40</v>
      </c>
      <c r="I1119" s="241"/>
      <c r="J1119" s="238"/>
      <c r="K1119" s="238"/>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181</v>
      </c>
      <c r="AU1119" s="246" t="s">
        <v>87</v>
      </c>
      <c r="AV1119" s="13" t="s">
        <v>85</v>
      </c>
      <c r="AW1119" s="13" t="s">
        <v>38</v>
      </c>
      <c r="AX1119" s="13" t="s">
        <v>77</v>
      </c>
      <c r="AY1119" s="246" t="s">
        <v>167</v>
      </c>
    </row>
    <row r="1120" s="14" customFormat="1">
      <c r="A1120" s="14"/>
      <c r="B1120" s="247"/>
      <c r="C1120" s="248"/>
      <c r="D1120" s="232" t="s">
        <v>181</v>
      </c>
      <c r="E1120" s="249" t="s">
        <v>40</v>
      </c>
      <c r="F1120" s="250" t="s">
        <v>207</v>
      </c>
      <c r="G1120" s="248"/>
      <c r="H1120" s="251">
        <v>2.2650000000000001</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181</v>
      </c>
      <c r="AU1120" s="257" t="s">
        <v>87</v>
      </c>
      <c r="AV1120" s="14" t="s">
        <v>87</v>
      </c>
      <c r="AW1120" s="14" t="s">
        <v>38</v>
      </c>
      <c r="AX1120" s="14" t="s">
        <v>77</v>
      </c>
      <c r="AY1120" s="257" t="s">
        <v>167</v>
      </c>
    </row>
    <row r="1121" s="13" customFormat="1">
      <c r="A1121" s="13"/>
      <c r="B1121" s="237"/>
      <c r="C1121" s="238"/>
      <c r="D1121" s="232" t="s">
        <v>181</v>
      </c>
      <c r="E1121" s="239" t="s">
        <v>40</v>
      </c>
      <c r="F1121" s="240" t="s">
        <v>208</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181</v>
      </c>
      <c r="AU1121" s="246" t="s">
        <v>87</v>
      </c>
      <c r="AV1121" s="13" t="s">
        <v>85</v>
      </c>
      <c r="AW1121" s="13" t="s">
        <v>38</v>
      </c>
      <c r="AX1121" s="13" t="s">
        <v>77</v>
      </c>
      <c r="AY1121" s="246" t="s">
        <v>167</v>
      </c>
    </row>
    <row r="1122" s="14" customFormat="1">
      <c r="A1122" s="14"/>
      <c r="B1122" s="247"/>
      <c r="C1122" s="248"/>
      <c r="D1122" s="232" t="s">
        <v>181</v>
      </c>
      <c r="E1122" s="249" t="s">
        <v>40</v>
      </c>
      <c r="F1122" s="250" t="s">
        <v>209</v>
      </c>
      <c r="G1122" s="248"/>
      <c r="H1122" s="251">
        <v>15.416</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181</v>
      </c>
      <c r="AU1122" s="257" t="s">
        <v>87</v>
      </c>
      <c r="AV1122" s="14" t="s">
        <v>87</v>
      </c>
      <c r="AW1122" s="14" t="s">
        <v>38</v>
      </c>
      <c r="AX1122" s="14" t="s">
        <v>77</v>
      </c>
      <c r="AY1122" s="257" t="s">
        <v>167</v>
      </c>
    </row>
    <row r="1123" s="13" customFormat="1">
      <c r="A1123" s="13"/>
      <c r="B1123" s="237"/>
      <c r="C1123" s="238"/>
      <c r="D1123" s="232" t="s">
        <v>181</v>
      </c>
      <c r="E1123" s="239" t="s">
        <v>40</v>
      </c>
      <c r="F1123" s="240" t="s">
        <v>210</v>
      </c>
      <c r="G1123" s="238"/>
      <c r="H1123" s="239" t="s">
        <v>40</v>
      </c>
      <c r="I1123" s="241"/>
      <c r="J1123" s="238"/>
      <c r="K1123" s="238"/>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181</v>
      </c>
      <c r="AU1123" s="246" t="s">
        <v>87</v>
      </c>
      <c r="AV1123" s="13" t="s">
        <v>85</v>
      </c>
      <c r="AW1123" s="13" t="s">
        <v>38</v>
      </c>
      <c r="AX1123" s="13" t="s">
        <v>77</v>
      </c>
      <c r="AY1123" s="246" t="s">
        <v>167</v>
      </c>
    </row>
    <row r="1124" s="14" customFormat="1">
      <c r="A1124" s="14"/>
      <c r="B1124" s="247"/>
      <c r="C1124" s="248"/>
      <c r="D1124" s="232" t="s">
        <v>181</v>
      </c>
      <c r="E1124" s="249" t="s">
        <v>40</v>
      </c>
      <c r="F1124" s="250" t="s">
        <v>211</v>
      </c>
      <c r="G1124" s="248"/>
      <c r="H1124" s="251">
        <v>8.4529999999999994</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181</v>
      </c>
      <c r="AU1124" s="257" t="s">
        <v>87</v>
      </c>
      <c r="AV1124" s="14" t="s">
        <v>87</v>
      </c>
      <c r="AW1124" s="14" t="s">
        <v>38</v>
      </c>
      <c r="AX1124" s="14" t="s">
        <v>77</v>
      </c>
      <c r="AY1124" s="257" t="s">
        <v>167</v>
      </c>
    </row>
    <row r="1125" s="13" customFormat="1">
      <c r="A1125" s="13"/>
      <c r="B1125" s="237"/>
      <c r="C1125" s="238"/>
      <c r="D1125" s="232" t="s">
        <v>181</v>
      </c>
      <c r="E1125" s="239" t="s">
        <v>40</v>
      </c>
      <c r="F1125" s="240" t="s">
        <v>1273</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181</v>
      </c>
      <c r="AU1125" s="246" t="s">
        <v>87</v>
      </c>
      <c r="AV1125" s="13" t="s">
        <v>85</v>
      </c>
      <c r="AW1125" s="13" t="s">
        <v>38</v>
      </c>
      <c r="AX1125" s="13" t="s">
        <v>77</v>
      </c>
      <c r="AY1125" s="246" t="s">
        <v>167</v>
      </c>
    </row>
    <row r="1126" s="13" customFormat="1">
      <c r="A1126" s="13"/>
      <c r="B1126" s="237"/>
      <c r="C1126" s="238"/>
      <c r="D1126" s="232" t="s">
        <v>181</v>
      </c>
      <c r="E1126" s="239" t="s">
        <v>40</v>
      </c>
      <c r="F1126" s="240" t="s">
        <v>203</v>
      </c>
      <c r="G1126" s="238"/>
      <c r="H1126" s="239" t="s">
        <v>40</v>
      </c>
      <c r="I1126" s="241"/>
      <c r="J1126" s="238"/>
      <c r="K1126" s="238"/>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181</v>
      </c>
      <c r="AU1126" s="246" t="s">
        <v>87</v>
      </c>
      <c r="AV1126" s="13" t="s">
        <v>85</v>
      </c>
      <c r="AW1126" s="13" t="s">
        <v>38</v>
      </c>
      <c r="AX1126" s="13" t="s">
        <v>77</v>
      </c>
      <c r="AY1126" s="246" t="s">
        <v>167</v>
      </c>
    </row>
    <row r="1127" s="14" customFormat="1">
      <c r="A1127" s="14"/>
      <c r="B1127" s="247"/>
      <c r="C1127" s="248"/>
      <c r="D1127" s="232" t="s">
        <v>181</v>
      </c>
      <c r="E1127" s="249" t="s">
        <v>40</v>
      </c>
      <c r="F1127" s="250" t="s">
        <v>234</v>
      </c>
      <c r="G1127" s="248"/>
      <c r="H1127" s="251">
        <v>19.079999999999998</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181</v>
      </c>
      <c r="AU1127" s="257" t="s">
        <v>87</v>
      </c>
      <c r="AV1127" s="14" t="s">
        <v>87</v>
      </c>
      <c r="AW1127" s="14" t="s">
        <v>38</v>
      </c>
      <c r="AX1127" s="14" t="s">
        <v>77</v>
      </c>
      <c r="AY1127" s="257" t="s">
        <v>167</v>
      </c>
    </row>
    <row r="1128" s="14" customFormat="1">
      <c r="A1128" s="14"/>
      <c r="B1128" s="247"/>
      <c r="C1128" s="248"/>
      <c r="D1128" s="232" t="s">
        <v>181</v>
      </c>
      <c r="E1128" s="249" t="s">
        <v>40</v>
      </c>
      <c r="F1128" s="250" t="s">
        <v>235</v>
      </c>
      <c r="G1128" s="248"/>
      <c r="H1128" s="251">
        <v>-4.7279999999999998</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181</v>
      </c>
      <c r="AU1128" s="257" t="s">
        <v>87</v>
      </c>
      <c r="AV1128" s="14" t="s">
        <v>87</v>
      </c>
      <c r="AW1128" s="14" t="s">
        <v>38</v>
      </c>
      <c r="AX1128" s="14" t="s">
        <v>77</v>
      </c>
      <c r="AY1128" s="257" t="s">
        <v>167</v>
      </c>
    </row>
    <row r="1129" s="14" customFormat="1">
      <c r="A1129" s="14"/>
      <c r="B1129" s="247"/>
      <c r="C1129" s="248"/>
      <c r="D1129" s="232" t="s">
        <v>181</v>
      </c>
      <c r="E1129" s="249" t="s">
        <v>40</v>
      </c>
      <c r="F1129" s="250" t="s">
        <v>236</v>
      </c>
      <c r="G1129" s="248"/>
      <c r="H1129" s="251">
        <v>-1.1819999999999999</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181</v>
      </c>
      <c r="AU1129" s="257" t="s">
        <v>87</v>
      </c>
      <c r="AV1129" s="14" t="s">
        <v>87</v>
      </c>
      <c r="AW1129" s="14" t="s">
        <v>38</v>
      </c>
      <c r="AX1129" s="14" t="s">
        <v>77</v>
      </c>
      <c r="AY1129" s="257" t="s">
        <v>167</v>
      </c>
    </row>
    <row r="1130" s="13" customFormat="1">
      <c r="A1130" s="13"/>
      <c r="B1130" s="237"/>
      <c r="C1130" s="238"/>
      <c r="D1130" s="232" t="s">
        <v>181</v>
      </c>
      <c r="E1130" s="239" t="s">
        <v>40</v>
      </c>
      <c r="F1130" s="240" t="s">
        <v>206</v>
      </c>
      <c r="G1130" s="238"/>
      <c r="H1130" s="239" t="s">
        <v>40</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181</v>
      </c>
      <c r="AU1130" s="246" t="s">
        <v>87</v>
      </c>
      <c r="AV1130" s="13" t="s">
        <v>85</v>
      </c>
      <c r="AW1130" s="13" t="s">
        <v>38</v>
      </c>
      <c r="AX1130" s="13" t="s">
        <v>77</v>
      </c>
      <c r="AY1130" s="246" t="s">
        <v>167</v>
      </c>
    </row>
    <row r="1131" s="14" customFormat="1">
      <c r="A1131" s="14"/>
      <c r="B1131" s="247"/>
      <c r="C1131" s="248"/>
      <c r="D1131" s="232" t="s">
        <v>181</v>
      </c>
      <c r="E1131" s="249" t="s">
        <v>40</v>
      </c>
      <c r="F1131" s="250" t="s">
        <v>237</v>
      </c>
      <c r="G1131" s="248"/>
      <c r="H1131" s="251">
        <v>16.695</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181</v>
      </c>
      <c r="AU1131" s="257" t="s">
        <v>87</v>
      </c>
      <c r="AV1131" s="14" t="s">
        <v>87</v>
      </c>
      <c r="AW1131" s="14" t="s">
        <v>38</v>
      </c>
      <c r="AX1131" s="14" t="s">
        <v>77</v>
      </c>
      <c r="AY1131" s="257" t="s">
        <v>167</v>
      </c>
    </row>
    <row r="1132" s="14" customFormat="1">
      <c r="A1132" s="14"/>
      <c r="B1132" s="247"/>
      <c r="C1132" s="248"/>
      <c r="D1132" s="232" t="s">
        <v>181</v>
      </c>
      <c r="E1132" s="249" t="s">
        <v>40</v>
      </c>
      <c r="F1132" s="250" t="s">
        <v>236</v>
      </c>
      <c r="G1132" s="248"/>
      <c r="H1132" s="251">
        <v>-1.1819999999999999</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181</v>
      </c>
      <c r="AU1132" s="257" t="s">
        <v>87</v>
      </c>
      <c r="AV1132" s="14" t="s">
        <v>87</v>
      </c>
      <c r="AW1132" s="14" t="s">
        <v>38</v>
      </c>
      <c r="AX1132" s="14" t="s">
        <v>77</v>
      </c>
      <c r="AY1132" s="257" t="s">
        <v>167</v>
      </c>
    </row>
    <row r="1133" s="13" customFormat="1">
      <c r="A1133" s="13"/>
      <c r="B1133" s="237"/>
      <c r="C1133" s="238"/>
      <c r="D1133" s="232" t="s">
        <v>181</v>
      </c>
      <c r="E1133" s="239" t="s">
        <v>40</v>
      </c>
      <c r="F1133" s="240" t="s">
        <v>208</v>
      </c>
      <c r="G1133" s="238"/>
      <c r="H1133" s="239" t="s">
        <v>40</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181</v>
      </c>
      <c r="AU1133" s="246" t="s">
        <v>87</v>
      </c>
      <c r="AV1133" s="13" t="s">
        <v>85</v>
      </c>
      <c r="AW1133" s="13" t="s">
        <v>38</v>
      </c>
      <c r="AX1133" s="13" t="s">
        <v>77</v>
      </c>
      <c r="AY1133" s="246" t="s">
        <v>167</v>
      </c>
    </row>
    <row r="1134" s="14" customFormat="1">
      <c r="A1134" s="14"/>
      <c r="B1134" s="247"/>
      <c r="C1134" s="248"/>
      <c r="D1134" s="232" t="s">
        <v>181</v>
      </c>
      <c r="E1134" s="249" t="s">
        <v>40</v>
      </c>
      <c r="F1134" s="250" t="s">
        <v>238</v>
      </c>
      <c r="G1134" s="248"/>
      <c r="H1134" s="251">
        <v>42.051000000000002</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181</v>
      </c>
      <c r="AU1134" s="257" t="s">
        <v>87</v>
      </c>
      <c r="AV1134" s="14" t="s">
        <v>87</v>
      </c>
      <c r="AW1134" s="14" t="s">
        <v>38</v>
      </c>
      <c r="AX1134" s="14" t="s">
        <v>77</v>
      </c>
      <c r="AY1134" s="257" t="s">
        <v>167</v>
      </c>
    </row>
    <row r="1135" s="14" customFormat="1">
      <c r="A1135" s="14"/>
      <c r="B1135" s="247"/>
      <c r="C1135" s="248"/>
      <c r="D1135" s="232" t="s">
        <v>181</v>
      </c>
      <c r="E1135" s="249" t="s">
        <v>40</v>
      </c>
      <c r="F1135" s="250" t="s">
        <v>239</v>
      </c>
      <c r="G1135" s="248"/>
      <c r="H1135" s="251">
        <v>-1.5760000000000001</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181</v>
      </c>
      <c r="AU1135" s="257" t="s">
        <v>87</v>
      </c>
      <c r="AV1135" s="14" t="s">
        <v>87</v>
      </c>
      <c r="AW1135" s="14" t="s">
        <v>38</v>
      </c>
      <c r="AX1135" s="14" t="s">
        <v>77</v>
      </c>
      <c r="AY1135" s="257" t="s">
        <v>167</v>
      </c>
    </row>
    <row r="1136" s="14" customFormat="1">
      <c r="A1136" s="14"/>
      <c r="B1136" s="247"/>
      <c r="C1136" s="248"/>
      <c r="D1136" s="232" t="s">
        <v>181</v>
      </c>
      <c r="E1136" s="249" t="s">
        <v>40</v>
      </c>
      <c r="F1136" s="250" t="s">
        <v>240</v>
      </c>
      <c r="G1136" s="248"/>
      <c r="H1136" s="251">
        <v>-2.093</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181</v>
      </c>
      <c r="AU1136" s="257" t="s">
        <v>87</v>
      </c>
      <c r="AV1136" s="14" t="s">
        <v>87</v>
      </c>
      <c r="AW1136" s="14" t="s">
        <v>38</v>
      </c>
      <c r="AX1136" s="14" t="s">
        <v>77</v>
      </c>
      <c r="AY1136" s="257" t="s">
        <v>167</v>
      </c>
    </row>
    <row r="1137" s="14" customFormat="1">
      <c r="A1137" s="14"/>
      <c r="B1137" s="247"/>
      <c r="C1137" s="248"/>
      <c r="D1137" s="232" t="s">
        <v>181</v>
      </c>
      <c r="E1137" s="249" t="s">
        <v>40</v>
      </c>
      <c r="F1137" s="250" t="s">
        <v>241</v>
      </c>
      <c r="G1137" s="248"/>
      <c r="H1137" s="251">
        <v>1.74</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181</v>
      </c>
      <c r="AU1137" s="257" t="s">
        <v>87</v>
      </c>
      <c r="AV1137" s="14" t="s">
        <v>87</v>
      </c>
      <c r="AW1137" s="14" t="s">
        <v>38</v>
      </c>
      <c r="AX1137" s="14" t="s">
        <v>77</v>
      </c>
      <c r="AY1137" s="257" t="s">
        <v>167</v>
      </c>
    </row>
    <row r="1138" s="13" customFormat="1">
      <c r="A1138" s="13"/>
      <c r="B1138" s="237"/>
      <c r="C1138" s="238"/>
      <c r="D1138" s="232" t="s">
        <v>181</v>
      </c>
      <c r="E1138" s="239" t="s">
        <v>40</v>
      </c>
      <c r="F1138" s="240" t="s">
        <v>210</v>
      </c>
      <c r="G1138" s="238"/>
      <c r="H1138" s="239" t="s">
        <v>40</v>
      </c>
      <c r="I1138" s="241"/>
      <c r="J1138" s="238"/>
      <c r="K1138" s="238"/>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181</v>
      </c>
      <c r="AU1138" s="246" t="s">
        <v>87</v>
      </c>
      <c r="AV1138" s="13" t="s">
        <v>85</v>
      </c>
      <c r="AW1138" s="13" t="s">
        <v>38</v>
      </c>
      <c r="AX1138" s="13" t="s">
        <v>77</v>
      </c>
      <c r="AY1138" s="246" t="s">
        <v>167</v>
      </c>
    </row>
    <row r="1139" s="14" customFormat="1">
      <c r="A1139" s="14"/>
      <c r="B1139" s="247"/>
      <c r="C1139" s="248"/>
      <c r="D1139" s="232" t="s">
        <v>181</v>
      </c>
      <c r="E1139" s="249" t="s">
        <v>40</v>
      </c>
      <c r="F1139" s="250" t="s">
        <v>242</v>
      </c>
      <c r="G1139" s="248"/>
      <c r="H1139" s="251">
        <v>31.27</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181</v>
      </c>
      <c r="AU1139" s="257" t="s">
        <v>87</v>
      </c>
      <c r="AV1139" s="14" t="s">
        <v>87</v>
      </c>
      <c r="AW1139" s="14" t="s">
        <v>38</v>
      </c>
      <c r="AX1139" s="14" t="s">
        <v>77</v>
      </c>
      <c r="AY1139" s="257" t="s">
        <v>167</v>
      </c>
    </row>
    <row r="1140" s="14" customFormat="1">
      <c r="A1140" s="14"/>
      <c r="B1140" s="247"/>
      <c r="C1140" s="248"/>
      <c r="D1140" s="232" t="s">
        <v>181</v>
      </c>
      <c r="E1140" s="249" t="s">
        <v>40</v>
      </c>
      <c r="F1140" s="250" t="s">
        <v>239</v>
      </c>
      <c r="G1140" s="248"/>
      <c r="H1140" s="251">
        <v>-1.5760000000000001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181</v>
      </c>
      <c r="AU1140" s="257" t="s">
        <v>87</v>
      </c>
      <c r="AV1140" s="14" t="s">
        <v>87</v>
      </c>
      <c r="AW1140" s="14" t="s">
        <v>38</v>
      </c>
      <c r="AX1140" s="14" t="s">
        <v>77</v>
      </c>
      <c r="AY1140" s="257" t="s">
        <v>167</v>
      </c>
    </row>
    <row r="1141" s="14" customFormat="1">
      <c r="A1141" s="14"/>
      <c r="B1141" s="247"/>
      <c r="C1141" s="248"/>
      <c r="D1141" s="232" t="s">
        <v>181</v>
      </c>
      <c r="E1141" s="249" t="s">
        <v>40</v>
      </c>
      <c r="F1141" s="250" t="s">
        <v>243</v>
      </c>
      <c r="G1141" s="248"/>
      <c r="H1141" s="251">
        <v>-2.0249999999999999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181</v>
      </c>
      <c r="AU1141" s="257" t="s">
        <v>87</v>
      </c>
      <c r="AV1141" s="14" t="s">
        <v>87</v>
      </c>
      <c r="AW1141" s="14" t="s">
        <v>38</v>
      </c>
      <c r="AX1141" s="14" t="s">
        <v>77</v>
      </c>
      <c r="AY1141" s="257" t="s">
        <v>167</v>
      </c>
    </row>
    <row r="1142" s="14" customFormat="1">
      <c r="A1142" s="14"/>
      <c r="B1142" s="247"/>
      <c r="C1142" s="248"/>
      <c r="D1142" s="232" t="s">
        <v>181</v>
      </c>
      <c r="E1142" s="249" t="s">
        <v>40</v>
      </c>
      <c r="F1142" s="250" t="s">
        <v>241</v>
      </c>
      <c r="G1142" s="248"/>
      <c r="H1142" s="251">
        <v>1.74</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181</v>
      </c>
      <c r="AU1142" s="257" t="s">
        <v>87</v>
      </c>
      <c r="AV1142" s="14" t="s">
        <v>87</v>
      </c>
      <c r="AW1142" s="14" t="s">
        <v>38</v>
      </c>
      <c r="AX1142" s="14" t="s">
        <v>77</v>
      </c>
      <c r="AY1142" s="257" t="s">
        <v>167</v>
      </c>
    </row>
    <row r="1143" s="15" customFormat="1">
      <c r="A1143" s="15"/>
      <c r="B1143" s="258"/>
      <c r="C1143" s="259"/>
      <c r="D1143" s="232" t="s">
        <v>181</v>
      </c>
      <c r="E1143" s="260" t="s">
        <v>40</v>
      </c>
      <c r="F1143" s="261" t="s">
        <v>184</v>
      </c>
      <c r="G1143" s="259"/>
      <c r="H1143" s="262">
        <v>127.306</v>
      </c>
      <c r="I1143" s="263"/>
      <c r="J1143" s="259"/>
      <c r="K1143" s="259"/>
      <c r="L1143" s="264"/>
      <c r="M1143" s="265"/>
      <c r="N1143" s="266"/>
      <c r="O1143" s="266"/>
      <c r="P1143" s="266"/>
      <c r="Q1143" s="266"/>
      <c r="R1143" s="266"/>
      <c r="S1143" s="266"/>
      <c r="T1143" s="267"/>
      <c r="U1143" s="15"/>
      <c r="V1143" s="15"/>
      <c r="W1143" s="15"/>
      <c r="X1143" s="15"/>
      <c r="Y1143" s="15"/>
      <c r="Z1143" s="15"/>
      <c r="AA1143" s="15"/>
      <c r="AB1143" s="15"/>
      <c r="AC1143" s="15"/>
      <c r="AD1143" s="15"/>
      <c r="AE1143" s="15"/>
      <c r="AT1143" s="268" t="s">
        <v>181</v>
      </c>
      <c r="AU1143" s="268" t="s">
        <v>87</v>
      </c>
      <c r="AV1143" s="15" t="s">
        <v>175</v>
      </c>
      <c r="AW1143" s="15" t="s">
        <v>38</v>
      </c>
      <c r="AX1143" s="15" t="s">
        <v>85</v>
      </c>
      <c r="AY1143" s="268" t="s">
        <v>167</v>
      </c>
    </row>
    <row r="1144" s="2" customFormat="1" ht="24" customHeight="1">
      <c r="A1144" s="39"/>
      <c r="B1144" s="40"/>
      <c r="C1144" s="219" t="s">
        <v>1285</v>
      </c>
      <c r="D1144" s="219" t="s">
        <v>170</v>
      </c>
      <c r="E1144" s="220" t="s">
        <v>1286</v>
      </c>
      <c r="F1144" s="221" t="s">
        <v>1287</v>
      </c>
      <c r="G1144" s="222" t="s">
        <v>173</v>
      </c>
      <c r="H1144" s="223">
        <v>30.111999999999998</v>
      </c>
      <c r="I1144" s="224"/>
      <c r="J1144" s="225">
        <f>ROUND(I1144*H1144,2)</f>
        <v>0</v>
      </c>
      <c r="K1144" s="221" t="s">
        <v>174</v>
      </c>
      <c r="L1144" s="45"/>
      <c r="M1144" s="226" t="s">
        <v>40</v>
      </c>
      <c r="N1144" s="227" t="s">
        <v>48</v>
      </c>
      <c r="O1144" s="85"/>
      <c r="P1144" s="228">
        <f>O1144*H1144</f>
        <v>0</v>
      </c>
      <c r="Q1144" s="228">
        <v>1.0000000000000001E-05</v>
      </c>
      <c r="R1144" s="228">
        <f>Q1144*H1144</f>
        <v>0.00030111999999999999</v>
      </c>
      <c r="S1144" s="228">
        <v>0</v>
      </c>
      <c r="T1144" s="229">
        <f>S1144*H1144</f>
        <v>0</v>
      </c>
      <c r="U1144" s="39"/>
      <c r="V1144" s="39"/>
      <c r="W1144" s="39"/>
      <c r="X1144" s="39"/>
      <c r="Y1144" s="39"/>
      <c r="Z1144" s="39"/>
      <c r="AA1144" s="39"/>
      <c r="AB1144" s="39"/>
      <c r="AC1144" s="39"/>
      <c r="AD1144" s="39"/>
      <c r="AE1144" s="39"/>
      <c r="AR1144" s="230" t="s">
        <v>301</v>
      </c>
      <c r="AT1144" s="230" t="s">
        <v>170</v>
      </c>
      <c r="AU1144" s="230" t="s">
        <v>87</v>
      </c>
      <c r="AY1144" s="18" t="s">
        <v>167</v>
      </c>
      <c r="BE1144" s="231">
        <f>IF(N1144="základní",J1144,0)</f>
        <v>0</v>
      </c>
      <c r="BF1144" s="231">
        <f>IF(N1144="snížená",J1144,0)</f>
        <v>0</v>
      </c>
      <c r="BG1144" s="231">
        <f>IF(N1144="zákl. přenesená",J1144,0)</f>
        <v>0</v>
      </c>
      <c r="BH1144" s="231">
        <f>IF(N1144="sníž. přenesená",J1144,0)</f>
        <v>0</v>
      </c>
      <c r="BI1144" s="231">
        <f>IF(N1144="nulová",J1144,0)</f>
        <v>0</v>
      </c>
      <c r="BJ1144" s="18" t="s">
        <v>85</v>
      </c>
      <c r="BK1144" s="231">
        <f>ROUND(I1144*H1144,2)</f>
        <v>0</v>
      </c>
      <c r="BL1144" s="18" t="s">
        <v>301</v>
      </c>
      <c r="BM1144" s="230" t="s">
        <v>1288</v>
      </c>
    </row>
    <row r="1145" s="2" customFormat="1">
      <c r="A1145" s="39"/>
      <c r="B1145" s="40"/>
      <c r="C1145" s="41"/>
      <c r="D1145" s="232" t="s">
        <v>177</v>
      </c>
      <c r="E1145" s="41"/>
      <c r="F1145" s="233" t="s">
        <v>1289</v>
      </c>
      <c r="G1145" s="41"/>
      <c r="H1145" s="41"/>
      <c r="I1145" s="137"/>
      <c r="J1145" s="41"/>
      <c r="K1145" s="41"/>
      <c r="L1145" s="45"/>
      <c r="M1145" s="234"/>
      <c r="N1145" s="235"/>
      <c r="O1145" s="85"/>
      <c r="P1145" s="85"/>
      <c r="Q1145" s="85"/>
      <c r="R1145" s="85"/>
      <c r="S1145" s="85"/>
      <c r="T1145" s="86"/>
      <c r="U1145" s="39"/>
      <c r="V1145" s="39"/>
      <c r="W1145" s="39"/>
      <c r="X1145" s="39"/>
      <c r="Y1145" s="39"/>
      <c r="Z1145" s="39"/>
      <c r="AA1145" s="39"/>
      <c r="AB1145" s="39"/>
      <c r="AC1145" s="39"/>
      <c r="AD1145" s="39"/>
      <c r="AE1145" s="39"/>
      <c r="AT1145" s="18" t="s">
        <v>177</v>
      </c>
      <c r="AU1145" s="18" t="s">
        <v>87</v>
      </c>
    </row>
    <row r="1146" s="13" customFormat="1">
      <c r="A1146" s="13"/>
      <c r="B1146" s="237"/>
      <c r="C1146" s="238"/>
      <c r="D1146" s="232" t="s">
        <v>181</v>
      </c>
      <c r="E1146" s="239" t="s">
        <v>40</v>
      </c>
      <c r="F1146" s="240" t="s">
        <v>203</v>
      </c>
      <c r="G1146" s="238"/>
      <c r="H1146" s="239" t="s">
        <v>40</v>
      </c>
      <c r="I1146" s="241"/>
      <c r="J1146" s="238"/>
      <c r="K1146" s="238"/>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181</v>
      </c>
      <c r="AU1146" s="246" t="s">
        <v>87</v>
      </c>
      <c r="AV1146" s="13" t="s">
        <v>85</v>
      </c>
      <c r="AW1146" s="13" t="s">
        <v>38</v>
      </c>
      <c r="AX1146" s="13" t="s">
        <v>77</v>
      </c>
      <c r="AY1146" s="246" t="s">
        <v>167</v>
      </c>
    </row>
    <row r="1147" s="14" customFormat="1">
      <c r="A1147" s="14"/>
      <c r="B1147" s="247"/>
      <c r="C1147" s="248"/>
      <c r="D1147" s="232" t="s">
        <v>181</v>
      </c>
      <c r="E1147" s="249" t="s">
        <v>40</v>
      </c>
      <c r="F1147" s="250" t="s">
        <v>1290</v>
      </c>
      <c r="G1147" s="248"/>
      <c r="H1147" s="251">
        <v>1.6779999999999999</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181</v>
      </c>
      <c r="AU1147" s="257" t="s">
        <v>87</v>
      </c>
      <c r="AV1147" s="14" t="s">
        <v>87</v>
      </c>
      <c r="AW1147" s="14" t="s">
        <v>38</v>
      </c>
      <c r="AX1147" s="14" t="s">
        <v>77</v>
      </c>
      <c r="AY1147" s="257" t="s">
        <v>167</v>
      </c>
    </row>
    <row r="1148" s="14" customFormat="1">
      <c r="A1148" s="14"/>
      <c r="B1148" s="247"/>
      <c r="C1148" s="248"/>
      <c r="D1148" s="232" t="s">
        <v>181</v>
      </c>
      <c r="E1148" s="249" t="s">
        <v>40</v>
      </c>
      <c r="F1148" s="250" t="s">
        <v>1291</v>
      </c>
      <c r="G1148" s="248"/>
      <c r="H1148" s="251">
        <v>0.45000000000000001</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181</v>
      </c>
      <c r="AU1148" s="257" t="s">
        <v>87</v>
      </c>
      <c r="AV1148" s="14" t="s">
        <v>87</v>
      </c>
      <c r="AW1148" s="14" t="s">
        <v>38</v>
      </c>
      <c r="AX1148" s="14" t="s">
        <v>77</v>
      </c>
      <c r="AY1148" s="257" t="s">
        <v>167</v>
      </c>
    </row>
    <row r="1149" s="13" customFormat="1">
      <c r="A1149" s="13"/>
      <c r="B1149" s="237"/>
      <c r="C1149" s="238"/>
      <c r="D1149" s="232" t="s">
        <v>181</v>
      </c>
      <c r="E1149" s="239" t="s">
        <v>40</v>
      </c>
      <c r="F1149" s="240" t="s">
        <v>206</v>
      </c>
      <c r="G1149" s="238"/>
      <c r="H1149" s="239" t="s">
        <v>40</v>
      </c>
      <c r="I1149" s="241"/>
      <c r="J1149" s="238"/>
      <c r="K1149" s="238"/>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181</v>
      </c>
      <c r="AU1149" s="246" t="s">
        <v>87</v>
      </c>
      <c r="AV1149" s="13" t="s">
        <v>85</v>
      </c>
      <c r="AW1149" s="13" t="s">
        <v>38</v>
      </c>
      <c r="AX1149" s="13" t="s">
        <v>77</v>
      </c>
      <c r="AY1149" s="246" t="s">
        <v>167</v>
      </c>
    </row>
    <row r="1150" s="14" customFormat="1">
      <c r="A1150" s="14"/>
      <c r="B1150" s="247"/>
      <c r="C1150" s="248"/>
      <c r="D1150" s="232" t="s">
        <v>181</v>
      </c>
      <c r="E1150" s="249" t="s">
        <v>40</v>
      </c>
      <c r="F1150" s="250" t="s">
        <v>1292</v>
      </c>
      <c r="G1150" s="248"/>
      <c r="H1150" s="251">
        <v>2.0150000000000001</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181</v>
      </c>
      <c r="AU1150" s="257" t="s">
        <v>87</v>
      </c>
      <c r="AV1150" s="14" t="s">
        <v>87</v>
      </c>
      <c r="AW1150" s="14" t="s">
        <v>38</v>
      </c>
      <c r="AX1150" s="14" t="s">
        <v>77</v>
      </c>
      <c r="AY1150" s="257" t="s">
        <v>167</v>
      </c>
    </row>
    <row r="1151" s="13" customFormat="1">
      <c r="A1151" s="13"/>
      <c r="B1151" s="237"/>
      <c r="C1151" s="238"/>
      <c r="D1151" s="232" t="s">
        <v>181</v>
      </c>
      <c r="E1151" s="239" t="s">
        <v>40</v>
      </c>
      <c r="F1151" s="240" t="s">
        <v>208</v>
      </c>
      <c r="G1151" s="238"/>
      <c r="H1151" s="239" t="s">
        <v>40</v>
      </c>
      <c r="I1151" s="241"/>
      <c r="J1151" s="238"/>
      <c r="K1151" s="238"/>
      <c r="L1151" s="242"/>
      <c r="M1151" s="243"/>
      <c r="N1151" s="244"/>
      <c r="O1151" s="244"/>
      <c r="P1151" s="244"/>
      <c r="Q1151" s="244"/>
      <c r="R1151" s="244"/>
      <c r="S1151" s="244"/>
      <c r="T1151" s="245"/>
      <c r="U1151" s="13"/>
      <c r="V1151" s="13"/>
      <c r="W1151" s="13"/>
      <c r="X1151" s="13"/>
      <c r="Y1151" s="13"/>
      <c r="Z1151" s="13"/>
      <c r="AA1151" s="13"/>
      <c r="AB1151" s="13"/>
      <c r="AC1151" s="13"/>
      <c r="AD1151" s="13"/>
      <c r="AE1151" s="13"/>
      <c r="AT1151" s="246" t="s">
        <v>181</v>
      </c>
      <c r="AU1151" s="246" t="s">
        <v>87</v>
      </c>
      <c r="AV1151" s="13" t="s">
        <v>85</v>
      </c>
      <c r="AW1151" s="13" t="s">
        <v>38</v>
      </c>
      <c r="AX1151" s="13" t="s">
        <v>77</v>
      </c>
      <c r="AY1151" s="246" t="s">
        <v>167</v>
      </c>
    </row>
    <row r="1152" s="14" customFormat="1">
      <c r="A1152" s="14"/>
      <c r="B1152" s="247"/>
      <c r="C1152" s="248"/>
      <c r="D1152" s="232" t="s">
        <v>181</v>
      </c>
      <c r="E1152" s="249" t="s">
        <v>40</v>
      </c>
      <c r="F1152" s="250" t="s">
        <v>1293</v>
      </c>
      <c r="G1152" s="248"/>
      <c r="H1152" s="251">
        <v>14.438000000000001</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181</v>
      </c>
      <c r="AU1152" s="257" t="s">
        <v>87</v>
      </c>
      <c r="AV1152" s="14" t="s">
        <v>87</v>
      </c>
      <c r="AW1152" s="14" t="s">
        <v>38</v>
      </c>
      <c r="AX1152" s="14" t="s">
        <v>77</v>
      </c>
      <c r="AY1152" s="257" t="s">
        <v>167</v>
      </c>
    </row>
    <row r="1153" s="13" customFormat="1">
      <c r="A1153" s="13"/>
      <c r="B1153" s="237"/>
      <c r="C1153" s="238"/>
      <c r="D1153" s="232" t="s">
        <v>181</v>
      </c>
      <c r="E1153" s="239" t="s">
        <v>40</v>
      </c>
      <c r="F1153" s="240" t="s">
        <v>210</v>
      </c>
      <c r="G1153" s="238"/>
      <c r="H1153" s="239" t="s">
        <v>40</v>
      </c>
      <c r="I1153" s="241"/>
      <c r="J1153" s="238"/>
      <c r="K1153" s="238"/>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181</v>
      </c>
      <c r="AU1153" s="246" t="s">
        <v>87</v>
      </c>
      <c r="AV1153" s="13" t="s">
        <v>85</v>
      </c>
      <c r="AW1153" s="13" t="s">
        <v>38</v>
      </c>
      <c r="AX1153" s="13" t="s">
        <v>77</v>
      </c>
      <c r="AY1153" s="246" t="s">
        <v>167</v>
      </c>
    </row>
    <row r="1154" s="14" customFormat="1">
      <c r="A1154" s="14"/>
      <c r="B1154" s="247"/>
      <c r="C1154" s="248"/>
      <c r="D1154" s="232" t="s">
        <v>181</v>
      </c>
      <c r="E1154" s="249" t="s">
        <v>40</v>
      </c>
      <c r="F1154" s="250" t="s">
        <v>1294</v>
      </c>
      <c r="G1154" s="248"/>
      <c r="H1154" s="251">
        <v>11.531000000000001</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181</v>
      </c>
      <c r="AU1154" s="257" t="s">
        <v>87</v>
      </c>
      <c r="AV1154" s="14" t="s">
        <v>87</v>
      </c>
      <c r="AW1154" s="14" t="s">
        <v>38</v>
      </c>
      <c r="AX1154" s="14" t="s">
        <v>77</v>
      </c>
      <c r="AY1154" s="257" t="s">
        <v>167</v>
      </c>
    </row>
    <row r="1155" s="15" customFormat="1">
      <c r="A1155" s="15"/>
      <c r="B1155" s="258"/>
      <c r="C1155" s="259"/>
      <c r="D1155" s="232" t="s">
        <v>181</v>
      </c>
      <c r="E1155" s="260" t="s">
        <v>40</v>
      </c>
      <c r="F1155" s="261" t="s">
        <v>184</v>
      </c>
      <c r="G1155" s="259"/>
      <c r="H1155" s="262">
        <v>30.111999999999998</v>
      </c>
      <c r="I1155" s="263"/>
      <c r="J1155" s="259"/>
      <c r="K1155" s="259"/>
      <c r="L1155" s="264"/>
      <c r="M1155" s="265"/>
      <c r="N1155" s="266"/>
      <c r="O1155" s="266"/>
      <c r="P1155" s="266"/>
      <c r="Q1155" s="266"/>
      <c r="R1155" s="266"/>
      <c r="S1155" s="266"/>
      <c r="T1155" s="267"/>
      <c r="U1155" s="15"/>
      <c r="V1155" s="15"/>
      <c r="W1155" s="15"/>
      <c r="X1155" s="15"/>
      <c r="Y1155" s="15"/>
      <c r="Z1155" s="15"/>
      <c r="AA1155" s="15"/>
      <c r="AB1155" s="15"/>
      <c r="AC1155" s="15"/>
      <c r="AD1155" s="15"/>
      <c r="AE1155" s="15"/>
      <c r="AT1155" s="268" t="s">
        <v>181</v>
      </c>
      <c r="AU1155" s="268" t="s">
        <v>87</v>
      </c>
      <c r="AV1155" s="15" t="s">
        <v>175</v>
      </c>
      <c r="AW1155" s="15" t="s">
        <v>38</v>
      </c>
      <c r="AX1155" s="15" t="s">
        <v>85</v>
      </c>
      <c r="AY1155" s="268" t="s">
        <v>167</v>
      </c>
    </row>
    <row r="1156" s="2" customFormat="1" ht="24" customHeight="1">
      <c r="A1156" s="39"/>
      <c r="B1156" s="40"/>
      <c r="C1156" s="219" t="s">
        <v>1295</v>
      </c>
      <c r="D1156" s="219" t="s">
        <v>170</v>
      </c>
      <c r="E1156" s="220" t="s">
        <v>1296</v>
      </c>
      <c r="F1156" s="221" t="s">
        <v>1297</v>
      </c>
      <c r="G1156" s="222" t="s">
        <v>173</v>
      </c>
      <c r="H1156" s="223">
        <v>30.111999999999998</v>
      </c>
      <c r="I1156" s="224"/>
      <c r="J1156" s="225">
        <f>ROUND(I1156*H1156,2)</f>
        <v>0</v>
      </c>
      <c r="K1156" s="221" t="s">
        <v>174</v>
      </c>
      <c r="L1156" s="45"/>
      <c r="M1156" s="226" t="s">
        <v>40</v>
      </c>
      <c r="N1156" s="227" t="s">
        <v>48</v>
      </c>
      <c r="O1156" s="85"/>
      <c r="P1156" s="228">
        <f>O1156*H1156</f>
        <v>0</v>
      </c>
      <c r="Q1156" s="228">
        <v>1.0000000000000001E-05</v>
      </c>
      <c r="R1156" s="228">
        <f>Q1156*H1156</f>
        <v>0.00030111999999999999</v>
      </c>
      <c r="S1156" s="228">
        <v>0</v>
      </c>
      <c r="T1156" s="229">
        <f>S1156*H1156</f>
        <v>0</v>
      </c>
      <c r="U1156" s="39"/>
      <c r="V1156" s="39"/>
      <c r="W1156" s="39"/>
      <c r="X1156" s="39"/>
      <c r="Y1156" s="39"/>
      <c r="Z1156" s="39"/>
      <c r="AA1156" s="39"/>
      <c r="AB1156" s="39"/>
      <c r="AC1156" s="39"/>
      <c r="AD1156" s="39"/>
      <c r="AE1156" s="39"/>
      <c r="AR1156" s="230" t="s">
        <v>301</v>
      </c>
      <c r="AT1156" s="230" t="s">
        <v>170</v>
      </c>
      <c r="AU1156" s="230" t="s">
        <v>87</v>
      </c>
      <c r="AY1156" s="18" t="s">
        <v>167</v>
      </c>
      <c r="BE1156" s="231">
        <f>IF(N1156="základní",J1156,0)</f>
        <v>0</v>
      </c>
      <c r="BF1156" s="231">
        <f>IF(N1156="snížená",J1156,0)</f>
        <v>0</v>
      </c>
      <c r="BG1156" s="231">
        <f>IF(N1156="zákl. přenesená",J1156,0)</f>
        <v>0</v>
      </c>
      <c r="BH1156" s="231">
        <f>IF(N1156="sníž. přenesená",J1156,0)</f>
        <v>0</v>
      </c>
      <c r="BI1156" s="231">
        <f>IF(N1156="nulová",J1156,0)</f>
        <v>0</v>
      </c>
      <c r="BJ1156" s="18" t="s">
        <v>85</v>
      </c>
      <c r="BK1156" s="231">
        <f>ROUND(I1156*H1156,2)</f>
        <v>0</v>
      </c>
      <c r="BL1156" s="18" t="s">
        <v>301</v>
      </c>
      <c r="BM1156" s="230" t="s">
        <v>1298</v>
      </c>
    </row>
    <row r="1157" s="2" customFormat="1">
      <c r="A1157" s="39"/>
      <c r="B1157" s="40"/>
      <c r="C1157" s="41"/>
      <c r="D1157" s="232" t="s">
        <v>177</v>
      </c>
      <c r="E1157" s="41"/>
      <c r="F1157" s="233" t="s">
        <v>1299</v>
      </c>
      <c r="G1157" s="41"/>
      <c r="H1157" s="41"/>
      <c r="I1157" s="137"/>
      <c r="J1157" s="41"/>
      <c r="K1157" s="41"/>
      <c r="L1157" s="45"/>
      <c r="M1157" s="234"/>
      <c r="N1157" s="235"/>
      <c r="O1157" s="85"/>
      <c r="P1157" s="85"/>
      <c r="Q1157" s="85"/>
      <c r="R1157" s="85"/>
      <c r="S1157" s="85"/>
      <c r="T1157" s="86"/>
      <c r="U1157" s="39"/>
      <c r="V1157" s="39"/>
      <c r="W1157" s="39"/>
      <c r="X1157" s="39"/>
      <c r="Y1157" s="39"/>
      <c r="Z1157" s="39"/>
      <c r="AA1157" s="39"/>
      <c r="AB1157" s="39"/>
      <c r="AC1157" s="39"/>
      <c r="AD1157" s="39"/>
      <c r="AE1157" s="39"/>
      <c r="AT1157" s="18" t="s">
        <v>177</v>
      </c>
      <c r="AU1157" s="18" t="s">
        <v>87</v>
      </c>
    </row>
    <row r="1158" s="13" customFormat="1">
      <c r="A1158" s="13"/>
      <c r="B1158" s="237"/>
      <c r="C1158" s="238"/>
      <c r="D1158" s="232" t="s">
        <v>181</v>
      </c>
      <c r="E1158" s="239" t="s">
        <v>40</v>
      </c>
      <c r="F1158" s="240" t="s">
        <v>203</v>
      </c>
      <c r="G1158" s="238"/>
      <c r="H1158" s="239" t="s">
        <v>40</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181</v>
      </c>
      <c r="AU1158" s="246" t="s">
        <v>87</v>
      </c>
      <c r="AV1158" s="13" t="s">
        <v>85</v>
      </c>
      <c r="AW1158" s="13" t="s">
        <v>38</v>
      </c>
      <c r="AX1158" s="13" t="s">
        <v>77</v>
      </c>
      <c r="AY1158" s="246" t="s">
        <v>167</v>
      </c>
    </row>
    <row r="1159" s="14" customFormat="1">
      <c r="A1159" s="14"/>
      <c r="B1159" s="247"/>
      <c r="C1159" s="248"/>
      <c r="D1159" s="232" t="s">
        <v>181</v>
      </c>
      <c r="E1159" s="249" t="s">
        <v>40</v>
      </c>
      <c r="F1159" s="250" t="s">
        <v>1290</v>
      </c>
      <c r="G1159" s="248"/>
      <c r="H1159" s="251">
        <v>1.6779999999999999</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181</v>
      </c>
      <c r="AU1159" s="257" t="s">
        <v>87</v>
      </c>
      <c r="AV1159" s="14" t="s">
        <v>87</v>
      </c>
      <c r="AW1159" s="14" t="s">
        <v>38</v>
      </c>
      <c r="AX1159" s="14" t="s">
        <v>77</v>
      </c>
      <c r="AY1159" s="257" t="s">
        <v>167</v>
      </c>
    </row>
    <row r="1160" s="14" customFormat="1">
      <c r="A1160" s="14"/>
      <c r="B1160" s="247"/>
      <c r="C1160" s="248"/>
      <c r="D1160" s="232" t="s">
        <v>181</v>
      </c>
      <c r="E1160" s="249" t="s">
        <v>40</v>
      </c>
      <c r="F1160" s="250" t="s">
        <v>1291</v>
      </c>
      <c r="G1160" s="248"/>
      <c r="H1160" s="251">
        <v>0.45000000000000001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181</v>
      </c>
      <c r="AU1160" s="257" t="s">
        <v>87</v>
      </c>
      <c r="AV1160" s="14" t="s">
        <v>87</v>
      </c>
      <c r="AW1160" s="14" t="s">
        <v>38</v>
      </c>
      <c r="AX1160" s="14" t="s">
        <v>77</v>
      </c>
      <c r="AY1160" s="257" t="s">
        <v>167</v>
      </c>
    </row>
    <row r="1161" s="13" customFormat="1">
      <c r="A1161" s="13"/>
      <c r="B1161" s="237"/>
      <c r="C1161" s="238"/>
      <c r="D1161" s="232" t="s">
        <v>181</v>
      </c>
      <c r="E1161" s="239" t="s">
        <v>40</v>
      </c>
      <c r="F1161" s="240" t="s">
        <v>206</v>
      </c>
      <c r="G1161" s="238"/>
      <c r="H1161" s="239" t="s">
        <v>40</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181</v>
      </c>
      <c r="AU1161" s="246" t="s">
        <v>87</v>
      </c>
      <c r="AV1161" s="13" t="s">
        <v>85</v>
      </c>
      <c r="AW1161" s="13" t="s">
        <v>38</v>
      </c>
      <c r="AX1161" s="13" t="s">
        <v>77</v>
      </c>
      <c r="AY1161" s="246" t="s">
        <v>167</v>
      </c>
    </row>
    <row r="1162" s="14" customFormat="1">
      <c r="A1162" s="14"/>
      <c r="B1162" s="247"/>
      <c r="C1162" s="248"/>
      <c r="D1162" s="232" t="s">
        <v>181</v>
      </c>
      <c r="E1162" s="249" t="s">
        <v>40</v>
      </c>
      <c r="F1162" s="250" t="s">
        <v>1292</v>
      </c>
      <c r="G1162" s="248"/>
      <c r="H1162" s="251">
        <v>2.0150000000000001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181</v>
      </c>
      <c r="AU1162" s="257" t="s">
        <v>87</v>
      </c>
      <c r="AV1162" s="14" t="s">
        <v>87</v>
      </c>
      <c r="AW1162" s="14" t="s">
        <v>38</v>
      </c>
      <c r="AX1162" s="14" t="s">
        <v>77</v>
      </c>
      <c r="AY1162" s="257" t="s">
        <v>167</v>
      </c>
    </row>
    <row r="1163" s="13" customFormat="1">
      <c r="A1163" s="13"/>
      <c r="B1163" s="237"/>
      <c r="C1163" s="238"/>
      <c r="D1163" s="232" t="s">
        <v>181</v>
      </c>
      <c r="E1163" s="239" t="s">
        <v>40</v>
      </c>
      <c r="F1163" s="240" t="s">
        <v>208</v>
      </c>
      <c r="G1163" s="238"/>
      <c r="H1163" s="239" t="s">
        <v>40</v>
      </c>
      <c r="I1163" s="241"/>
      <c r="J1163" s="238"/>
      <c r="K1163" s="238"/>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181</v>
      </c>
      <c r="AU1163" s="246" t="s">
        <v>87</v>
      </c>
      <c r="AV1163" s="13" t="s">
        <v>85</v>
      </c>
      <c r="AW1163" s="13" t="s">
        <v>38</v>
      </c>
      <c r="AX1163" s="13" t="s">
        <v>77</v>
      </c>
      <c r="AY1163" s="246" t="s">
        <v>167</v>
      </c>
    </row>
    <row r="1164" s="14" customFormat="1">
      <c r="A1164" s="14"/>
      <c r="B1164" s="247"/>
      <c r="C1164" s="248"/>
      <c r="D1164" s="232" t="s">
        <v>181</v>
      </c>
      <c r="E1164" s="249" t="s">
        <v>40</v>
      </c>
      <c r="F1164" s="250" t="s">
        <v>1293</v>
      </c>
      <c r="G1164" s="248"/>
      <c r="H1164" s="251">
        <v>14.438000000000001</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181</v>
      </c>
      <c r="AU1164" s="257" t="s">
        <v>87</v>
      </c>
      <c r="AV1164" s="14" t="s">
        <v>87</v>
      </c>
      <c r="AW1164" s="14" t="s">
        <v>38</v>
      </c>
      <c r="AX1164" s="14" t="s">
        <v>77</v>
      </c>
      <c r="AY1164" s="257" t="s">
        <v>167</v>
      </c>
    </row>
    <row r="1165" s="13" customFormat="1">
      <c r="A1165" s="13"/>
      <c r="B1165" s="237"/>
      <c r="C1165" s="238"/>
      <c r="D1165" s="232" t="s">
        <v>181</v>
      </c>
      <c r="E1165" s="239" t="s">
        <v>40</v>
      </c>
      <c r="F1165" s="240" t="s">
        <v>210</v>
      </c>
      <c r="G1165" s="238"/>
      <c r="H1165" s="239" t="s">
        <v>40</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181</v>
      </c>
      <c r="AU1165" s="246" t="s">
        <v>87</v>
      </c>
      <c r="AV1165" s="13" t="s">
        <v>85</v>
      </c>
      <c r="AW1165" s="13" t="s">
        <v>38</v>
      </c>
      <c r="AX1165" s="13" t="s">
        <v>77</v>
      </c>
      <c r="AY1165" s="246" t="s">
        <v>167</v>
      </c>
    </row>
    <row r="1166" s="14" customFormat="1">
      <c r="A1166" s="14"/>
      <c r="B1166" s="247"/>
      <c r="C1166" s="248"/>
      <c r="D1166" s="232" t="s">
        <v>181</v>
      </c>
      <c r="E1166" s="249" t="s">
        <v>40</v>
      </c>
      <c r="F1166" s="250" t="s">
        <v>1294</v>
      </c>
      <c r="G1166" s="248"/>
      <c r="H1166" s="251">
        <v>11.531000000000001</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181</v>
      </c>
      <c r="AU1166" s="257" t="s">
        <v>87</v>
      </c>
      <c r="AV1166" s="14" t="s">
        <v>87</v>
      </c>
      <c r="AW1166" s="14" t="s">
        <v>38</v>
      </c>
      <c r="AX1166" s="14" t="s">
        <v>77</v>
      </c>
      <c r="AY1166" s="257" t="s">
        <v>167</v>
      </c>
    </row>
    <row r="1167" s="15" customFormat="1">
      <c r="A1167" s="15"/>
      <c r="B1167" s="258"/>
      <c r="C1167" s="259"/>
      <c r="D1167" s="232" t="s">
        <v>181</v>
      </c>
      <c r="E1167" s="260" t="s">
        <v>40</v>
      </c>
      <c r="F1167" s="261" t="s">
        <v>184</v>
      </c>
      <c r="G1167" s="259"/>
      <c r="H1167" s="262">
        <v>30.111999999999998</v>
      </c>
      <c r="I1167" s="263"/>
      <c r="J1167" s="259"/>
      <c r="K1167" s="259"/>
      <c r="L1167" s="264"/>
      <c r="M1167" s="265"/>
      <c r="N1167" s="266"/>
      <c r="O1167" s="266"/>
      <c r="P1167" s="266"/>
      <c r="Q1167" s="266"/>
      <c r="R1167" s="266"/>
      <c r="S1167" s="266"/>
      <c r="T1167" s="267"/>
      <c r="U1167" s="15"/>
      <c r="V1167" s="15"/>
      <c r="W1167" s="15"/>
      <c r="X1167" s="15"/>
      <c r="Y1167" s="15"/>
      <c r="Z1167" s="15"/>
      <c r="AA1167" s="15"/>
      <c r="AB1167" s="15"/>
      <c r="AC1167" s="15"/>
      <c r="AD1167" s="15"/>
      <c r="AE1167" s="15"/>
      <c r="AT1167" s="268" t="s">
        <v>181</v>
      </c>
      <c r="AU1167" s="268" t="s">
        <v>87</v>
      </c>
      <c r="AV1167" s="15" t="s">
        <v>175</v>
      </c>
      <c r="AW1167" s="15" t="s">
        <v>38</v>
      </c>
      <c r="AX1167" s="15" t="s">
        <v>85</v>
      </c>
      <c r="AY1167" s="268" t="s">
        <v>167</v>
      </c>
    </row>
    <row r="1168" s="2" customFormat="1" ht="24" customHeight="1">
      <c r="A1168" s="39"/>
      <c r="B1168" s="40"/>
      <c r="C1168" s="219" t="s">
        <v>1300</v>
      </c>
      <c r="D1168" s="219" t="s">
        <v>170</v>
      </c>
      <c r="E1168" s="220" t="s">
        <v>1301</v>
      </c>
      <c r="F1168" s="221" t="s">
        <v>1302</v>
      </c>
      <c r="G1168" s="222" t="s">
        <v>173</v>
      </c>
      <c r="H1168" s="223">
        <v>30.111999999999998</v>
      </c>
      <c r="I1168" s="224"/>
      <c r="J1168" s="225">
        <f>ROUND(I1168*H1168,2)</f>
        <v>0</v>
      </c>
      <c r="K1168" s="221" t="s">
        <v>174</v>
      </c>
      <c r="L1168" s="45"/>
      <c r="M1168" s="226" t="s">
        <v>40</v>
      </c>
      <c r="N1168" s="227" t="s">
        <v>48</v>
      </c>
      <c r="O1168" s="85"/>
      <c r="P1168" s="228">
        <f>O1168*H1168</f>
        <v>0</v>
      </c>
      <c r="Q1168" s="228">
        <v>0.00025999999999999998</v>
      </c>
      <c r="R1168" s="228">
        <f>Q1168*H1168</f>
        <v>0.0078291199999999984</v>
      </c>
      <c r="S1168" s="228">
        <v>0</v>
      </c>
      <c r="T1168" s="229">
        <f>S1168*H1168</f>
        <v>0</v>
      </c>
      <c r="U1168" s="39"/>
      <c r="V1168" s="39"/>
      <c r="W1168" s="39"/>
      <c r="X1168" s="39"/>
      <c r="Y1168" s="39"/>
      <c r="Z1168" s="39"/>
      <c r="AA1168" s="39"/>
      <c r="AB1168" s="39"/>
      <c r="AC1168" s="39"/>
      <c r="AD1168" s="39"/>
      <c r="AE1168" s="39"/>
      <c r="AR1168" s="230" t="s">
        <v>301</v>
      </c>
      <c r="AT1168" s="230" t="s">
        <v>170</v>
      </c>
      <c r="AU1168" s="230" t="s">
        <v>87</v>
      </c>
      <c r="AY1168" s="18" t="s">
        <v>167</v>
      </c>
      <c r="BE1168" s="231">
        <f>IF(N1168="základní",J1168,0)</f>
        <v>0</v>
      </c>
      <c r="BF1168" s="231">
        <f>IF(N1168="snížená",J1168,0)</f>
        <v>0</v>
      </c>
      <c r="BG1168" s="231">
        <f>IF(N1168="zákl. přenesená",J1168,0)</f>
        <v>0</v>
      </c>
      <c r="BH1168" s="231">
        <f>IF(N1168="sníž. přenesená",J1168,0)</f>
        <v>0</v>
      </c>
      <c r="BI1168" s="231">
        <f>IF(N1168="nulová",J1168,0)</f>
        <v>0</v>
      </c>
      <c r="BJ1168" s="18" t="s">
        <v>85</v>
      </c>
      <c r="BK1168" s="231">
        <f>ROUND(I1168*H1168,2)</f>
        <v>0</v>
      </c>
      <c r="BL1168" s="18" t="s">
        <v>301</v>
      </c>
      <c r="BM1168" s="230" t="s">
        <v>1303</v>
      </c>
    </row>
    <row r="1169" s="2" customFormat="1">
      <c r="A1169" s="39"/>
      <c r="B1169" s="40"/>
      <c r="C1169" s="41"/>
      <c r="D1169" s="232" t="s">
        <v>177</v>
      </c>
      <c r="E1169" s="41"/>
      <c r="F1169" s="233" t="s">
        <v>1304</v>
      </c>
      <c r="G1169" s="41"/>
      <c r="H1169" s="41"/>
      <c r="I1169" s="137"/>
      <c r="J1169" s="41"/>
      <c r="K1169" s="41"/>
      <c r="L1169" s="45"/>
      <c r="M1169" s="234"/>
      <c r="N1169" s="235"/>
      <c r="O1169" s="85"/>
      <c r="P1169" s="85"/>
      <c r="Q1169" s="85"/>
      <c r="R1169" s="85"/>
      <c r="S1169" s="85"/>
      <c r="T1169" s="86"/>
      <c r="U1169" s="39"/>
      <c r="V1169" s="39"/>
      <c r="W1169" s="39"/>
      <c r="X1169" s="39"/>
      <c r="Y1169" s="39"/>
      <c r="Z1169" s="39"/>
      <c r="AA1169" s="39"/>
      <c r="AB1169" s="39"/>
      <c r="AC1169" s="39"/>
      <c r="AD1169" s="39"/>
      <c r="AE1169" s="39"/>
      <c r="AT1169" s="18" t="s">
        <v>177</v>
      </c>
      <c r="AU1169" s="18" t="s">
        <v>87</v>
      </c>
    </row>
    <row r="1170" s="13" customFormat="1">
      <c r="A1170" s="13"/>
      <c r="B1170" s="237"/>
      <c r="C1170" s="238"/>
      <c r="D1170" s="232" t="s">
        <v>181</v>
      </c>
      <c r="E1170" s="239" t="s">
        <v>40</v>
      </c>
      <c r="F1170" s="240" t="s">
        <v>203</v>
      </c>
      <c r="G1170" s="238"/>
      <c r="H1170" s="239" t="s">
        <v>40</v>
      </c>
      <c r="I1170" s="241"/>
      <c r="J1170" s="238"/>
      <c r="K1170" s="238"/>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181</v>
      </c>
      <c r="AU1170" s="246" t="s">
        <v>87</v>
      </c>
      <c r="AV1170" s="13" t="s">
        <v>85</v>
      </c>
      <c r="AW1170" s="13" t="s">
        <v>38</v>
      </c>
      <c r="AX1170" s="13" t="s">
        <v>77</v>
      </c>
      <c r="AY1170" s="246" t="s">
        <v>167</v>
      </c>
    </row>
    <row r="1171" s="14" customFormat="1">
      <c r="A1171" s="14"/>
      <c r="B1171" s="247"/>
      <c r="C1171" s="248"/>
      <c r="D1171" s="232" t="s">
        <v>181</v>
      </c>
      <c r="E1171" s="249" t="s">
        <v>40</v>
      </c>
      <c r="F1171" s="250" t="s">
        <v>1290</v>
      </c>
      <c r="G1171" s="248"/>
      <c r="H1171" s="251">
        <v>1.6779999999999999</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181</v>
      </c>
      <c r="AU1171" s="257" t="s">
        <v>87</v>
      </c>
      <c r="AV1171" s="14" t="s">
        <v>87</v>
      </c>
      <c r="AW1171" s="14" t="s">
        <v>38</v>
      </c>
      <c r="AX1171" s="14" t="s">
        <v>77</v>
      </c>
      <c r="AY1171" s="257" t="s">
        <v>167</v>
      </c>
    </row>
    <row r="1172" s="14" customFormat="1">
      <c r="A1172" s="14"/>
      <c r="B1172" s="247"/>
      <c r="C1172" s="248"/>
      <c r="D1172" s="232" t="s">
        <v>181</v>
      </c>
      <c r="E1172" s="249" t="s">
        <v>40</v>
      </c>
      <c r="F1172" s="250" t="s">
        <v>1291</v>
      </c>
      <c r="G1172" s="248"/>
      <c r="H1172" s="251">
        <v>0.45000000000000001</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181</v>
      </c>
      <c r="AU1172" s="257" t="s">
        <v>87</v>
      </c>
      <c r="AV1172" s="14" t="s">
        <v>87</v>
      </c>
      <c r="AW1172" s="14" t="s">
        <v>38</v>
      </c>
      <c r="AX1172" s="14" t="s">
        <v>77</v>
      </c>
      <c r="AY1172" s="257" t="s">
        <v>167</v>
      </c>
    </row>
    <row r="1173" s="13" customFormat="1">
      <c r="A1173" s="13"/>
      <c r="B1173" s="237"/>
      <c r="C1173" s="238"/>
      <c r="D1173" s="232" t="s">
        <v>181</v>
      </c>
      <c r="E1173" s="239" t="s">
        <v>40</v>
      </c>
      <c r="F1173" s="240" t="s">
        <v>206</v>
      </c>
      <c r="G1173" s="238"/>
      <c r="H1173" s="239" t="s">
        <v>40</v>
      </c>
      <c r="I1173" s="241"/>
      <c r="J1173" s="238"/>
      <c r="K1173" s="238"/>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181</v>
      </c>
      <c r="AU1173" s="246" t="s">
        <v>87</v>
      </c>
      <c r="AV1173" s="13" t="s">
        <v>85</v>
      </c>
      <c r="AW1173" s="13" t="s">
        <v>38</v>
      </c>
      <c r="AX1173" s="13" t="s">
        <v>77</v>
      </c>
      <c r="AY1173" s="246" t="s">
        <v>167</v>
      </c>
    </row>
    <row r="1174" s="14" customFormat="1">
      <c r="A1174" s="14"/>
      <c r="B1174" s="247"/>
      <c r="C1174" s="248"/>
      <c r="D1174" s="232" t="s">
        <v>181</v>
      </c>
      <c r="E1174" s="249" t="s">
        <v>40</v>
      </c>
      <c r="F1174" s="250" t="s">
        <v>1292</v>
      </c>
      <c r="G1174" s="248"/>
      <c r="H1174" s="251">
        <v>2.0150000000000001</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181</v>
      </c>
      <c r="AU1174" s="257" t="s">
        <v>87</v>
      </c>
      <c r="AV1174" s="14" t="s">
        <v>87</v>
      </c>
      <c r="AW1174" s="14" t="s">
        <v>38</v>
      </c>
      <c r="AX1174" s="14" t="s">
        <v>77</v>
      </c>
      <c r="AY1174" s="257" t="s">
        <v>167</v>
      </c>
    </row>
    <row r="1175" s="13" customFormat="1">
      <c r="A1175" s="13"/>
      <c r="B1175" s="237"/>
      <c r="C1175" s="238"/>
      <c r="D1175" s="232" t="s">
        <v>181</v>
      </c>
      <c r="E1175" s="239" t="s">
        <v>40</v>
      </c>
      <c r="F1175" s="240" t="s">
        <v>208</v>
      </c>
      <c r="G1175" s="238"/>
      <c r="H1175" s="239" t="s">
        <v>40</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181</v>
      </c>
      <c r="AU1175" s="246" t="s">
        <v>87</v>
      </c>
      <c r="AV1175" s="13" t="s">
        <v>85</v>
      </c>
      <c r="AW1175" s="13" t="s">
        <v>38</v>
      </c>
      <c r="AX1175" s="13" t="s">
        <v>77</v>
      </c>
      <c r="AY1175" s="246" t="s">
        <v>167</v>
      </c>
    </row>
    <row r="1176" s="14" customFormat="1">
      <c r="A1176" s="14"/>
      <c r="B1176" s="247"/>
      <c r="C1176" s="248"/>
      <c r="D1176" s="232" t="s">
        <v>181</v>
      </c>
      <c r="E1176" s="249" t="s">
        <v>40</v>
      </c>
      <c r="F1176" s="250" t="s">
        <v>1293</v>
      </c>
      <c r="G1176" s="248"/>
      <c r="H1176" s="251">
        <v>14.438000000000001</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181</v>
      </c>
      <c r="AU1176" s="257" t="s">
        <v>87</v>
      </c>
      <c r="AV1176" s="14" t="s">
        <v>87</v>
      </c>
      <c r="AW1176" s="14" t="s">
        <v>38</v>
      </c>
      <c r="AX1176" s="14" t="s">
        <v>77</v>
      </c>
      <c r="AY1176" s="257" t="s">
        <v>167</v>
      </c>
    </row>
    <row r="1177" s="13" customFormat="1">
      <c r="A1177" s="13"/>
      <c r="B1177" s="237"/>
      <c r="C1177" s="238"/>
      <c r="D1177" s="232" t="s">
        <v>181</v>
      </c>
      <c r="E1177" s="239" t="s">
        <v>40</v>
      </c>
      <c r="F1177" s="240" t="s">
        <v>210</v>
      </c>
      <c r="G1177" s="238"/>
      <c r="H1177" s="239" t="s">
        <v>40</v>
      </c>
      <c r="I1177" s="241"/>
      <c r="J1177" s="238"/>
      <c r="K1177" s="238"/>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181</v>
      </c>
      <c r="AU1177" s="246" t="s">
        <v>87</v>
      </c>
      <c r="AV1177" s="13" t="s">
        <v>85</v>
      </c>
      <c r="AW1177" s="13" t="s">
        <v>38</v>
      </c>
      <c r="AX1177" s="13" t="s">
        <v>77</v>
      </c>
      <c r="AY1177" s="246" t="s">
        <v>167</v>
      </c>
    </row>
    <row r="1178" s="14" customFormat="1">
      <c r="A1178" s="14"/>
      <c r="B1178" s="247"/>
      <c r="C1178" s="248"/>
      <c r="D1178" s="232" t="s">
        <v>181</v>
      </c>
      <c r="E1178" s="249" t="s">
        <v>40</v>
      </c>
      <c r="F1178" s="250" t="s">
        <v>1294</v>
      </c>
      <c r="G1178" s="248"/>
      <c r="H1178" s="251">
        <v>11.531000000000001</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181</v>
      </c>
      <c r="AU1178" s="257" t="s">
        <v>87</v>
      </c>
      <c r="AV1178" s="14" t="s">
        <v>87</v>
      </c>
      <c r="AW1178" s="14" t="s">
        <v>38</v>
      </c>
      <c r="AX1178" s="14" t="s">
        <v>77</v>
      </c>
      <c r="AY1178" s="257" t="s">
        <v>167</v>
      </c>
    </row>
    <row r="1179" s="15" customFormat="1">
      <c r="A1179" s="15"/>
      <c r="B1179" s="258"/>
      <c r="C1179" s="259"/>
      <c r="D1179" s="232" t="s">
        <v>181</v>
      </c>
      <c r="E1179" s="260" t="s">
        <v>40</v>
      </c>
      <c r="F1179" s="261" t="s">
        <v>184</v>
      </c>
      <c r="G1179" s="259"/>
      <c r="H1179" s="262">
        <v>30.111999999999998</v>
      </c>
      <c r="I1179" s="263"/>
      <c r="J1179" s="259"/>
      <c r="K1179" s="259"/>
      <c r="L1179" s="264"/>
      <c r="M1179" s="265"/>
      <c r="N1179" s="266"/>
      <c r="O1179" s="266"/>
      <c r="P1179" s="266"/>
      <c r="Q1179" s="266"/>
      <c r="R1179" s="266"/>
      <c r="S1179" s="266"/>
      <c r="T1179" s="267"/>
      <c r="U1179" s="15"/>
      <c r="V1179" s="15"/>
      <c r="W1179" s="15"/>
      <c r="X1179" s="15"/>
      <c r="Y1179" s="15"/>
      <c r="Z1179" s="15"/>
      <c r="AA1179" s="15"/>
      <c r="AB1179" s="15"/>
      <c r="AC1179" s="15"/>
      <c r="AD1179" s="15"/>
      <c r="AE1179" s="15"/>
      <c r="AT1179" s="268" t="s">
        <v>181</v>
      </c>
      <c r="AU1179" s="268" t="s">
        <v>87</v>
      </c>
      <c r="AV1179" s="15" t="s">
        <v>175</v>
      </c>
      <c r="AW1179" s="15" t="s">
        <v>38</v>
      </c>
      <c r="AX1179" s="15" t="s">
        <v>85</v>
      </c>
      <c r="AY1179" s="268" t="s">
        <v>167</v>
      </c>
    </row>
    <row r="1180" s="2" customFormat="1" ht="24" customHeight="1">
      <c r="A1180" s="39"/>
      <c r="B1180" s="40"/>
      <c r="C1180" s="219" t="s">
        <v>1305</v>
      </c>
      <c r="D1180" s="219" t="s">
        <v>170</v>
      </c>
      <c r="E1180" s="220" t="s">
        <v>1306</v>
      </c>
      <c r="F1180" s="221" t="s">
        <v>1307</v>
      </c>
      <c r="G1180" s="222" t="s">
        <v>173</v>
      </c>
      <c r="H1180" s="223">
        <v>30.111999999999998</v>
      </c>
      <c r="I1180" s="224"/>
      <c r="J1180" s="225">
        <f>ROUND(I1180*H1180,2)</f>
        <v>0</v>
      </c>
      <c r="K1180" s="221" t="s">
        <v>174</v>
      </c>
      <c r="L1180" s="45"/>
      <c r="M1180" s="226" t="s">
        <v>40</v>
      </c>
      <c r="N1180" s="227" t="s">
        <v>48</v>
      </c>
      <c r="O1180" s="85"/>
      <c r="P1180" s="228">
        <f>O1180*H1180</f>
        <v>0</v>
      </c>
      <c r="Q1180" s="228">
        <v>3.0000000000000001E-05</v>
      </c>
      <c r="R1180" s="228">
        <f>Q1180*H1180</f>
        <v>0.00090335999999999997</v>
      </c>
      <c r="S1180" s="228">
        <v>0</v>
      </c>
      <c r="T1180" s="229">
        <f>S1180*H1180</f>
        <v>0</v>
      </c>
      <c r="U1180" s="39"/>
      <c r="V1180" s="39"/>
      <c r="W1180" s="39"/>
      <c r="X1180" s="39"/>
      <c r="Y1180" s="39"/>
      <c r="Z1180" s="39"/>
      <c r="AA1180" s="39"/>
      <c r="AB1180" s="39"/>
      <c r="AC1180" s="39"/>
      <c r="AD1180" s="39"/>
      <c r="AE1180" s="39"/>
      <c r="AR1180" s="230" t="s">
        <v>301</v>
      </c>
      <c r="AT1180" s="230" t="s">
        <v>170</v>
      </c>
      <c r="AU1180" s="230" t="s">
        <v>87</v>
      </c>
      <c r="AY1180" s="18" t="s">
        <v>167</v>
      </c>
      <c r="BE1180" s="231">
        <f>IF(N1180="základní",J1180,0)</f>
        <v>0</v>
      </c>
      <c r="BF1180" s="231">
        <f>IF(N1180="snížená",J1180,0)</f>
        <v>0</v>
      </c>
      <c r="BG1180" s="231">
        <f>IF(N1180="zákl. přenesená",J1180,0)</f>
        <v>0</v>
      </c>
      <c r="BH1180" s="231">
        <f>IF(N1180="sníž. přenesená",J1180,0)</f>
        <v>0</v>
      </c>
      <c r="BI1180" s="231">
        <f>IF(N1180="nulová",J1180,0)</f>
        <v>0</v>
      </c>
      <c r="BJ1180" s="18" t="s">
        <v>85</v>
      </c>
      <c r="BK1180" s="231">
        <f>ROUND(I1180*H1180,2)</f>
        <v>0</v>
      </c>
      <c r="BL1180" s="18" t="s">
        <v>301</v>
      </c>
      <c r="BM1180" s="230" t="s">
        <v>1308</v>
      </c>
    </row>
    <row r="1181" s="2" customFormat="1">
      <c r="A1181" s="39"/>
      <c r="B1181" s="40"/>
      <c r="C1181" s="41"/>
      <c r="D1181" s="232" t="s">
        <v>177</v>
      </c>
      <c r="E1181" s="41"/>
      <c r="F1181" s="233" t="s">
        <v>1309</v>
      </c>
      <c r="G1181" s="41"/>
      <c r="H1181" s="41"/>
      <c r="I1181" s="137"/>
      <c r="J1181" s="41"/>
      <c r="K1181" s="41"/>
      <c r="L1181" s="45"/>
      <c r="M1181" s="234"/>
      <c r="N1181" s="235"/>
      <c r="O1181" s="85"/>
      <c r="P1181" s="85"/>
      <c r="Q1181" s="85"/>
      <c r="R1181" s="85"/>
      <c r="S1181" s="85"/>
      <c r="T1181" s="86"/>
      <c r="U1181" s="39"/>
      <c r="V1181" s="39"/>
      <c r="W1181" s="39"/>
      <c r="X1181" s="39"/>
      <c r="Y1181" s="39"/>
      <c r="Z1181" s="39"/>
      <c r="AA1181" s="39"/>
      <c r="AB1181" s="39"/>
      <c r="AC1181" s="39"/>
      <c r="AD1181" s="39"/>
      <c r="AE1181" s="39"/>
      <c r="AT1181" s="18" t="s">
        <v>177</v>
      </c>
      <c r="AU1181" s="18" t="s">
        <v>87</v>
      </c>
    </row>
    <row r="1182" s="13" customFormat="1">
      <c r="A1182" s="13"/>
      <c r="B1182" s="237"/>
      <c r="C1182" s="238"/>
      <c r="D1182" s="232" t="s">
        <v>181</v>
      </c>
      <c r="E1182" s="239" t="s">
        <v>40</v>
      </c>
      <c r="F1182" s="240" t="s">
        <v>203</v>
      </c>
      <c r="G1182" s="238"/>
      <c r="H1182" s="239" t="s">
        <v>40</v>
      </c>
      <c r="I1182" s="241"/>
      <c r="J1182" s="238"/>
      <c r="K1182" s="238"/>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181</v>
      </c>
      <c r="AU1182" s="246" t="s">
        <v>87</v>
      </c>
      <c r="AV1182" s="13" t="s">
        <v>85</v>
      </c>
      <c r="AW1182" s="13" t="s">
        <v>38</v>
      </c>
      <c r="AX1182" s="13" t="s">
        <v>77</v>
      </c>
      <c r="AY1182" s="246" t="s">
        <v>167</v>
      </c>
    </row>
    <row r="1183" s="14" customFormat="1">
      <c r="A1183" s="14"/>
      <c r="B1183" s="247"/>
      <c r="C1183" s="248"/>
      <c r="D1183" s="232" t="s">
        <v>181</v>
      </c>
      <c r="E1183" s="249" t="s">
        <v>40</v>
      </c>
      <c r="F1183" s="250" t="s">
        <v>1290</v>
      </c>
      <c r="G1183" s="248"/>
      <c r="H1183" s="251">
        <v>1.6779999999999999</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181</v>
      </c>
      <c r="AU1183" s="257" t="s">
        <v>87</v>
      </c>
      <c r="AV1183" s="14" t="s">
        <v>87</v>
      </c>
      <c r="AW1183" s="14" t="s">
        <v>38</v>
      </c>
      <c r="AX1183" s="14" t="s">
        <v>77</v>
      </c>
      <c r="AY1183" s="257" t="s">
        <v>167</v>
      </c>
    </row>
    <row r="1184" s="14" customFormat="1">
      <c r="A1184" s="14"/>
      <c r="B1184" s="247"/>
      <c r="C1184" s="248"/>
      <c r="D1184" s="232" t="s">
        <v>181</v>
      </c>
      <c r="E1184" s="249" t="s">
        <v>40</v>
      </c>
      <c r="F1184" s="250" t="s">
        <v>1291</v>
      </c>
      <c r="G1184" s="248"/>
      <c r="H1184" s="251">
        <v>0.45000000000000001</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181</v>
      </c>
      <c r="AU1184" s="257" t="s">
        <v>87</v>
      </c>
      <c r="AV1184" s="14" t="s">
        <v>87</v>
      </c>
      <c r="AW1184" s="14" t="s">
        <v>38</v>
      </c>
      <c r="AX1184" s="14" t="s">
        <v>77</v>
      </c>
      <c r="AY1184" s="257" t="s">
        <v>167</v>
      </c>
    </row>
    <row r="1185" s="13" customFormat="1">
      <c r="A1185" s="13"/>
      <c r="B1185" s="237"/>
      <c r="C1185" s="238"/>
      <c r="D1185" s="232" t="s">
        <v>181</v>
      </c>
      <c r="E1185" s="239" t="s">
        <v>40</v>
      </c>
      <c r="F1185" s="240" t="s">
        <v>206</v>
      </c>
      <c r="G1185" s="238"/>
      <c r="H1185" s="239" t="s">
        <v>40</v>
      </c>
      <c r="I1185" s="241"/>
      <c r="J1185" s="238"/>
      <c r="K1185" s="238"/>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181</v>
      </c>
      <c r="AU1185" s="246" t="s">
        <v>87</v>
      </c>
      <c r="AV1185" s="13" t="s">
        <v>85</v>
      </c>
      <c r="AW1185" s="13" t="s">
        <v>38</v>
      </c>
      <c r="AX1185" s="13" t="s">
        <v>77</v>
      </c>
      <c r="AY1185" s="246" t="s">
        <v>167</v>
      </c>
    </row>
    <row r="1186" s="14" customFormat="1">
      <c r="A1186" s="14"/>
      <c r="B1186" s="247"/>
      <c r="C1186" s="248"/>
      <c r="D1186" s="232" t="s">
        <v>181</v>
      </c>
      <c r="E1186" s="249" t="s">
        <v>40</v>
      </c>
      <c r="F1186" s="250" t="s">
        <v>1292</v>
      </c>
      <c r="G1186" s="248"/>
      <c r="H1186" s="251">
        <v>2.0150000000000001</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181</v>
      </c>
      <c r="AU1186" s="257" t="s">
        <v>87</v>
      </c>
      <c r="AV1186" s="14" t="s">
        <v>87</v>
      </c>
      <c r="AW1186" s="14" t="s">
        <v>38</v>
      </c>
      <c r="AX1186" s="14" t="s">
        <v>77</v>
      </c>
      <c r="AY1186" s="257" t="s">
        <v>167</v>
      </c>
    </row>
    <row r="1187" s="13" customFormat="1">
      <c r="A1187" s="13"/>
      <c r="B1187" s="237"/>
      <c r="C1187" s="238"/>
      <c r="D1187" s="232" t="s">
        <v>181</v>
      </c>
      <c r="E1187" s="239" t="s">
        <v>40</v>
      </c>
      <c r="F1187" s="240" t="s">
        <v>208</v>
      </c>
      <c r="G1187" s="238"/>
      <c r="H1187" s="239" t="s">
        <v>40</v>
      </c>
      <c r="I1187" s="241"/>
      <c r="J1187" s="238"/>
      <c r="K1187" s="238"/>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181</v>
      </c>
      <c r="AU1187" s="246" t="s">
        <v>87</v>
      </c>
      <c r="AV1187" s="13" t="s">
        <v>85</v>
      </c>
      <c r="AW1187" s="13" t="s">
        <v>38</v>
      </c>
      <c r="AX1187" s="13" t="s">
        <v>77</v>
      </c>
      <c r="AY1187" s="246" t="s">
        <v>167</v>
      </c>
    </row>
    <row r="1188" s="14" customFormat="1">
      <c r="A1188" s="14"/>
      <c r="B1188" s="247"/>
      <c r="C1188" s="248"/>
      <c r="D1188" s="232" t="s">
        <v>181</v>
      </c>
      <c r="E1188" s="249" t="s">
        <v>40</v>
      </c>
      <c r="F1188" s="250" t="s">
        <v>1293</v>
      </c>
      <c r="G1188" s="248"/>
      <c r="H1188" s="251">
        <v>14.438000000000001</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181</v>
      </c>
      <c r="AU1188" s="257" t="s">
        <v>87</v>
      </c>
      <c r="AV1188" s="14" t="s">
        <v>87</v>
      </c>
      <c r="AW1188" s="14" t="s">
        <v>38</v>
      </c>
      <c r="AX1188" s="14" t="s">
        <v>77</v>
      </c>
      <c r="AY1188" s="257" t="s">
        <v>167</v>
      </c>
    </row>
    <row r="1189" s="13" customFormat="1">
      <c r="A1189" s="13"/>
      <c r="B1189" s="237"/>
      <c r="C1189" s="238"/>
      <c r="D1189" s="232" t="s">
        <v>181</v>
      </c>
      <c r="E1189" s="239" t="s">
        <v>40</v>
      </c>
      <c r="F1189" s="240" t="s">
        <v>210</v>
      </c>
      <c r="G1189" s="238"/>
      <c r="H1189" s="239" t="s">
        <v>40</v>
      </c>
      <c r="I1189" s="241"/>
      <c r="J1189" s="238"/>
      <c r="K1189" s="238"/>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181</v>
      </c>
      <c r="AU1189" s="246" t="s">
        <v>87</v>
      </c>
      <c r="AV1189" s="13" t="s">
        <v>85</v>
      </c>
      <c r="AW1189" s="13" t="s">
        <v>38</v>
      </c>
      <c r="AX1189" s="13" t="s">
        <v>77</v>
      </c>
      <c r="AY1189" s="246" t="s">
        <v>167</v>
      </c>
    </row>
    <row r="1190" s="14" customFormat="1">
      <c r="A1190" s="14"/>
      <c r="B1190" s="247"/>
      <c r="C1190" s="248"/>
      <c r="D1190" s="232" t="s">
        <v>181</v>
      </c>
      <c r="E1190" s="249" t="s">
        <v>40</v>
      </c>
      <c r="F1190" s="250" t="s">
        <v>1294</v>
      </c>
      <c r="G1190" s="248"/>
      <c r="H1190" s="251">
        <v>11.531000000000001</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181</v>
      </c>
      <c r="AU1190" s="257" t="s">
        <v>87</v>
      </c>
      <c r="AV1190" s="14" t="s">
        <v>87</v>
      </c>
      <c r="AW1190" s="14" t="s">
        <v>38</v>
      </c>
      <c r="AX1190" s="14" t="s">
        <v>77</v>
      </c>
      <c r="AY1190" s="257" t="s">
        <v>167</v>
      </c>
    </row>
    <row r="1191" s="15" customFormat="1">
      <c r="A1191" s="15"/>
      <c r="B1191" s="258"/>
      <c r="C1191" s="259"/>
      <c r="D1191" s="232" t="s">
        <v>181</v>
      </c>
      <c r="E1191" s="260" t="s">
        <v>40</v>
      </c>
      <c r="F1191" s="261" t="s">
        <v>184</v>
      </c>
      <c r="G1191" s="259"/>
      <c r="H1191" s="262">
        <v>30.111999999999998</v>
      </c>
      <c r="I1191" s="263"/>
      <c r="J1191" s="259"/>
      <c r="K1191" s="259"/>
      <c r="L1191" s="264"/>
      <c r="M1191" s="279"/>
      <c r="N1191" s="280"/>
      <c r="O1191" s="280"/>
      <c r="P1191" s="280"/>
      <c r="Q1191" s="280"/>
      <c r="R1191" s="280"/>
      <c r="S1191" s="280"/>
      <c r="T1191" s="281"/>
      <c r="U1191" s="15"/>
      <c r="V1191" s="15"/>
      <c r="W1191" s="15"/>
      <c r="X1191" s="15"/>
      <c r="Y1191" s="15"/>
      <c r="Z1191" s="15"/>
      <c r="AA1191" s="15"/>
      <c r="AB1191" s="15"/>
      <c r="AC1191" s="15"/>
      <c r="AD1191" s="15"/>
      <c r="AE1191" s="15"/>
      <c r="AT1191" s="268" t="s">
        <v>181</v>
      </c>
      <c r="AU1191" s="268" t="s">
        <v>87</v>
      </c>
      <c r="AV1191" s="15" t="s">
        <v>175</v>
      </c>
      <c r="AW1191" s="15" t="s">
        <v>38</v>
      </c>
      <c r="AX1191" s="15" t="s">
        <v>85</v>
      </c>
      <c r="AY1191" s="268" t="s">
        <v>167</v>
      </c>
    </row>
    <row r="1192" s="2" customFormat="1" ht="6.96" customHeight="1">
      <c r="A1192" s="39"/>
      <c r="B1192" s="60"/>
      <c r="C1192" s="61"/>
      <c r="D1192" s="61"/>
      <c r="E1192" s="61"/>
      <c r="F1192" s="61"/>
      <c r="G1192" s="61"/>
      <c r="H1192" s="61"/>
      <c r="I1192" s="167"/>
      <c r="J1192" s="61"/>
      <c r="K1192" s="61"/>
      <c r="L1192" s="45"/>
      <c r="M1192" s="39"/>
      <c r="O1192" s="39"/>
      <c r="P1192" s="39"/>
      <c r="Q1192" s="39"/>
      <c r="R1192" s="39"/>
      <c r="S1192" s="39"/>
      <c r="T1192" s="39"/>
      <c r="U1192" s="39"/>
      <c r="V1192" s="39"/>
      <c r="W1192" s="39"/>
      <c r="X1192" s="39"/>
      <c r="Y1192" s="39"/>
      <c r="Z1192" s="39"/>
      <c r="AA1192" s="39"/>
      <c r="AB1192" s="39"/>
      <c r="AC1192" s="39"/>
      <c r="AD1192" s="39"/>
      <c r="AE1192" s="39"/>
    </row>
  </sheetData>
  <sheetProtection sheet="1" autoFilter="0" formatColumns="0" formatRows="0" objects="1" scenarios="1" spinCount="100000" saltValue="6qmReoRx90O44ejeEpIhGU8XCd90pF5tdvO/X/1bUTpRZFloZZsP8jYzBKkJop8IypDk1TYFiZjrmqLRD6fBew==" hashValue="gKdoGs7nDFhB+gDYYqmWpJuxrzEBsgNfYLlY6iZE8AYYRBabBhViBuBPTOx9UwEzzqmpZ7+w11KubmIdz3eiRg==" algorithmName="SHA-512" password="CC35"/>
  <autoFilter ref="C105:K1191"/>
  <mergeCells count="9">
    <mergeCell ref="E7:H7"/>
    <mergeCell ref="E9:H9"/>
    <mergeCell ref="E18:H18"/>
    <mergeCell ref="E27:H27"/>
    <mergeCell ref="E48:H48"/>
    <mergeCell ref="E50:H50"/>
    <mergeCell ref="E96:H96"/>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99</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1431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ROUND((SUM(BE106:BE1190)),  2)</f>
        <v>0</v>
      </c>
      <c r="G33" s="39"/>
      <c r="H33" s="39"/>
      <c r="I33" s="156">
        <v>0.20999999999999999</v>
      </c>
      <c r="J33" s="155">
        <f>ROUND(((SUM(BE106:BE1190))*I33),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ROUND((SUM(BF106:BF1190)),  2)</f>
        <v>0</v>
      </c>
      <c r="G34" s="39"/>
      <c r="H34" s="39"/>
      <c r="I34" s="156">
        <v>0.14999999999999999</v>
      </c>
      <c r="J34" s="155">
        <f>ROUND(((SUM(BF106:BF1190))*I34),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ROUND((SUM(BG106:BG1190)),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ROUND((SUM(BH106:BH1190)),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ROUND((SUM(BI106:BI1190)),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005 - Bytová jednotka č. 7</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J107</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J274</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J394</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J401</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J402</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J411</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J431</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J471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J547</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J595</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J623</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J684</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J705</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J725</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J785</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J793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J870</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J878</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J946</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J954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J1027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151</v>
      </c>
      <c r="E86" s="187"/>
      <c r="F86" s="187"/>
      <c r="G86" s="187"/>
      <c r="H86" s="187"/>
      <c r="I86" s="188"/>
      <c r="J86" s="189">
        <f>J1048</f>
        <v>0</v>
      </c>
      <c r="K86" s="185"/>
      <c r="L86" s="190"/>
      <c r="S86" s="10"/>
      <c r="T86" s="10"/>
      <c r="U86" s="10"/>
      <c r="V86" s="10"/>
      <c r="W86" s="10"/>
      <c r="X86" s="10"/>
      <c r="Y86" s="10"/>
      <c r="Z86" s="10"/>
      <c r="AA86" s="10"/>
      <c r="AB86" s="10"/>
      <c r="AC86" s="10"/>
      <c r="AD86" s="10"/>
      <c r="AE86" s="10"/>
    </row>
    <row r="87" s="2" customFormat="1" ht="21.84"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6.96" customHeight="1">
      <c r="A88" s="39"/>
      <c r="B88" s="60"/>
      <c r="C88" s="61"/>
      <c r="D88" s="61"/>
      <c r="E88" s="61"/>
      <c r="F88" s="61"/>
      <c r="G88" s="61"/>
      <c r="H88" s="61"/>
      <c r="I88" s="167"/>
      <c r="J88" s="61"/>
      <c r="K88" s="61"/>
      <c r="L88" s="138"/>
      <c r="S88" s="39"/>
      <c r="T88" s="39"/>
      <c r="U88" s="39"/>
      <c r="V88" s="39"/>
      <c r="W88" s="39"/>
      <c r="X88" s="39"/>
      <c r="Y88" s="39"/>
      <c r="Z88" s="39"/>
      <c r="AA88" s="39"/>
      <c r="AB88" s="39"/>
      <c r="AC88" s="39"/>
      <c r="AD88" s="39"/>
      <c r="AE88" s="39"/>
    </row>
    <row r="92" s="2" customFormat="1" ht="6.96" customHeight="1">
      <c r="A92" s="39"/>
      <c r="B92" s="62"/>
      <c r="C92" s="63"/>
      <c r="D92" s="63"/>
      <c r="E92" s="63"/>
      <c r="F92" s="63"/>
      <c r="G92" s="63"/>
      <c r="H92" s="63"/>
      <c r="I92" s="170"/>
      <c r="J92" s="63"/>
      <c r="K92" s="63"/>
      <c r="L92" s="138"/>
      <c r="S92" s="39"/>
      <c r="T92" s="39"/>
      <c r="U92" s="39"/>
      <c r="V92" s="39"/>
      <c r="W92" s="39"/>
      <c r="X92" s="39"/>
      <c r="Y92" s="39"/>
      <c r="Z92" s="39"/>
      <c r="AA92" s="39"/>
      <c r="AB92" s="39"/>
      <c r="AC92" s="39"/>
      <c r="AD92" s="39"/>
      <c r="AE92" s="39"/>
    </row>
    <row r="93" s="2" customFormat="1" ht="24.96" customHeight="1">
      <c r="A93" s="39"/>
      <c r="B93" s="40"/>
      <c r="C93" s="24" t="s">
        <v>152</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3" t="s">
        <v>16</v>
      </c>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6.5" customHeight="1">
      <c r="A96" s="39"/>
      <c r="B96" s="40"/>
      <c r="C96" s="41"/>
      <c r="D96" s="41"/>
      <c r="E96" s="171" t="str">
        <f>E7</f>
        <v>Rekonstrukce ubytovny Rokycanské nemocnice</v>
      </c>
      <c r="F96" s="33"/>
      <c r="G96" s="33"/>
      <c r="H96" s="33"/>
      <c r="I96" s="137"/>
      <c r="J96" s="41"/>
      <c r="K96" s="41"/>
      <c r="L96" s="138"/>
      <c r="S96" s="39"/>
      <c r="T96" s="39"/>
      <c r="U96" s="39"/>
      <c r="V96" s="39"/>
      <c r="W96" s="39"/>
      <c r="X96" s="39"/>
      <c r="Y96" s="39"/>
      <c r="Z96" s="39"/>
      <c r="AA96" s="39"/>
      <c r="AB96" s="39"/>
      <c r="AC96" s="39"/>
      <c r="AD96" s="39"/>
      <c r="AE96" s="39"/>
    </row>
    <row r="97" s="2" customFormat="1" ht="12" customHeight="1">
      <c r="A97" s="39"/>
      <c r="B97" s="40"/>
      <c r="C97" s="33" t="s">
        <v>119</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16.5" customHeight="1">
      <c r="A98" s="39"/>
      <c r="B98" s="40"/>
      <c r="C98" s="41"/>
      <c r="D98" s="41"/>
      <c r="E98" s="70" t="str">
        <f>E9</f>
        <v>005 - Bytová jednotka č. 7</v>
      </c>
      <c r="F98" s="41"/>
      <c r="G98" s="41"/>
      <c r="H98" s="41"/>
      <c r="I98" s="137"/>
      <c r="J98" s="41"/>
      <c r="K98" s="41"/>
      <c r="L98" s="138"/>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2" customHeight="1">
      <c r="A100" s="39"/>
      <c r="B100" s="40"/>
      <c r="C100" s="33" t="s">
        <v>22</v>
      </c>
      <c r="D100" s="41"/>
      <c r="E100" s="41"/>
      <c r="F100" s="28" t="str">
        <f>F12</f>
        <v>Rokycany</v>
      </c>
      <c r="G100" s="41"/>
      <c r="H100" s="41"/>
      <c r="I100" s="141" t="s">
        <v>24</v>
      </c>
      <c r="J100" s="73" t="str">
        <f>IF(J12="","",J12)</f>
        <v>11. 9. 2019</v>
      </c>
      <c r="K100" s="41"/>
      <c r="L100" s="138"/>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5.15" customHeight="1">
      <c r="A102" s="39"/>
      <c r="B102" s="40"/>
      <c r="C102" s="33" t="s">
        <v>26</v>
      </c>
      <c r="D102" s="41"/>
      <c r="E102" s="41"/>
      <c r="F102" s="28" t="str">
        <f>E15</f>
        <v>Rokycanská nemocnice, a.s</v>
      </c>
      <c r="G102" s="41"/>
      <c r="H102" s="41"/>
      <c r="I102" s="141" t="s">
        <v>34</v>
      </c>
      <c r="J102" s="37" t="str">
        <f>E21</f>
        <v>Ing. Jiří Červený</v>
      </c>
      <c r="K102" s="41"/>
      <c r="L102" s="138"/>
      <c r="S102" s="39"/>
      <c r="T102" s="39"/>
      <c r="U102" s="39"/>
      <c r="V102" s="39"/>
      <c r="W102" s="39"/>
      <c r="X102" s="39"/>
      <c r="Y102" s="39"/>
      <c r="Z102" s="39"/>
      <c r="AA102" s="39"/>
      <c r="AB102" s="39"/>
      <c r="AC102" s="39"/>
      <c r="AD102" s="39"/>
      <c r="AE102" s="39"/>
    </row>
    <row r="103" s="2" customFormat="1" ht="15.15" customHeight="1">
      <c r="A103" s="39"/>
      <c r="B103" s="40"/>
      <c r="C103" s="33" t="s">
        <v>32</v>
      </c>
      <c r="D103" s="41"/>
      <c r="E103" s="41"/>
      <c r="F103" s="28" t="str">
        <f>IF(E18="","",E18)</f>
        <v>Vyplň údaj</v>
      </c>
      <c r="G103" s="41"/>
      <c r="H103" s="41"/>
      <c r="I103" s="141" t="s">
        <v>39</v>
      </c>
      <c r="J103" s="37" t="str">
        <f>E24</f>
        <v>Ing. Jiří Červený</v>
      </c>
      <c r="K103" s="41"/>
      <c r="L103" s="138"/>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137"/>
      <c r="J104" s="41"/>
      <c r="K104" s="41"/>
      <c r="L104" s="138"/>
      <c r="S104" s="39"/>
      <c r="T104" s="39"/>
      <c r="U104" s="39"/>
      <c r="V104" s="39"/>
      <c r="W104" s="39"/>
      <c r="X104" s="39"/>
      <c r="Y104" s="39"/>
      <c r="Z104" s="39"/>
      <c r="AA104" s="39"/>
      <c r="AB104" s="39"/>
      <c r="AC104" s="39"/>
      <c r="AD104" s="39"/>
      <c r="AE104" s="39"/>
    </row>
    <row r="105" s="11" customFormat="1" ht="29.28" customHeight="1">
      <c r="A105" s="191"/>
      <c r="B105" s="192"/>
      <c r="C105" s="193" t="s">
        <v>153</v>
      </c>
      <c r="D105" s="194" t="s">
        <v>62</v>
      </c>
      <c r="E105" s="194" t="s">
        <v>58</v>
      </c>
      <c r="F105" s="194" t="s">
        <v>59</v>
      </c>
      <c r="G105" s="194" t="s">
        <v>154</v>
      </c>
      <c r="H105" s="194" t="s">
        <v>155</v>
      </c>
      <c r="I105" s="195" t="s">
        <v>156</v>
      </c>
      <c r="J105" s="194" t="s">
        <v>123</v>
      </c>
      <c r="K105" s="196" t="s">
        <v>157</v>
      </c>
      <c r="L105" s="197"/>
      <c r="M105" s="93" t="s">
        <v>40</v>
      </c>
      <c r="N105" s="94" t="s">
        <v>47</v>
      </c>
      <c r="O105" s="94" t="s">
        <v>158</v>
      </c>
      <c r="P105" s="94" t="s">
        <v>159</v>
      </c>
      <c r="Q105" s="94" t="s">
        <v>160</v>
      </c>
      <c r="R105" s="94" t="s">
        <v>161</v>
      </c>
      <c r="S105" s="94" t="s">
        <v>162</v>
      </c>
      <c r="T105" s="95" t="s">
        <v>163</v>
      </c>
      <c r="U105" s="191"/>
      <c r="V105" s="191"/>
      <c r="W105" s="191"/>
      <c r="X105" s="191"/>
      <c r="Y105" s="191"/>
      <c r="Z105" s="191"/>
      <c r="AA105" s="191"/>
      <c r="AB105" s="191"/>
      <c r="AC105" s="191"/>
      <c r="AD105" s="191"/>
      <c r="AE105" s="191"/>
    </row>
    <row r="106" s="2" customFormat="1" ht="22.8" customHeight="1">
      <c r="A106" s="39"/>
      <c r="B106" s="40"/>
      <c r="C106" s="100" t="s">
        <v>164</v>
      </c>
      <c r="D106" s="41"/>
      <c r="E106" s="41"/>
      <c r="F106" s="41"/>
      <c r="G106" s="41"/>
      <c r="H106" s="41"/>
      <c r="I106" s="137"/>
      <c r="J106" s="198">
        <f>BK106</f>
        <v>0</v>
      </c>
      <c r="K106" s="41"/>
      <c r="L106" s="45"/>
      <c r="M106" s="96"/>
      <c r="N106" s="199"/>
      <c r="O106" s="97"/>
      <c r="P106" s="200">
        <f>P107+P401</f>
        <v>0</v>
      </c>
      <c r="Q106" s="97"/>
      <c r="R106" s="200">
        <f>R107+R401</f>
        <v>8.7162307100000014</v>
      </c>
      <c r="S106" s="97"/>
      <c r="T106" s="201">
        <f>T107+T401</f>
        <v>13.613528540000001</v>
      </c>
      <c r="U106" s="39"/>
      <c r="V106" s="39"/>
      <c r="W106" s="39"/>
      <c r="X106" s="39"/>
      <c r="Y106" s="39"/>
      <c r="Z106" s="39"/>
      <c r="AA106" s="39"/>
      <c r="AB106" s="39"/>
      <c r="AC106" s="39"/>
      <c r="AD106" s="39"/>
      <c r="AE106" s="39"/>
      <c r="AT106" s="18" t="s">
        <v>76</v>
      </c>
      <c r="AU106" s="18" t="s">
        <v>124</v>
      </c>
      <c r="BK106" s="202">
        <f>BK107+BK401</f>
        <v>0</v>
      </c>
    </row>
    <row r="107" s="12" customFormat="1" ht="25.92" customHeight="1">
      <c r="A107" s="12"/>
      <c r="B107" s="203"/>
      <c r="C107" s="204"/>
      <c r="D107" s="205" t="s">
        <v>76</v>
      </c>
      <c r="E107" s="206" t="s">
        <v>165</v>
      </c>
      <c r="F107" s="206" t="s">
        <v>166</v>
      </c>
      <c r="G107" s="204"/>
      <c r="H107" s="204"/>
      <c r="I107" s="207"/>
      <c r="J107" s="208">
        <f>BK107</f>
        <v>0</v>
      </c>
      <c r="K107" s="204"/>
      <c r="L107" s="209"/>
      <c r="M107" s="210"/>
      <c r="N107" s="211"/>
      <c r="O107" s="211"/>
      <c r="P107" s="212">
        <f>P108+P127+P274+P377+P394</f>
        <v>0</v>
      </c>
      <c r="Q107" s="211"/>
      <c r="R107" s="212">
        <f>R108+R127+R274+R377+R394</f>
        <v>6.7343287100000007</v>
      </c>
      <c r="S107" s="211"/>
      <c r="T107" s="213">
        <f>T108+T127+T274+T377+T394</f>
        <v>12.729896</v>
      </c>
      <c r="U107" s="12"/>
      <c r="V107" s="12"/>
      <c r="W107" s="12"/>
      <c r="X107" s="12"/>
      <c r="Y107" s="12"/>
      <c r="Z107" s="12"/>
      <c r="AA107" s="12"/>
      <c r="AB107" s="12"/>
      <c r="AC107" s="12"/>
      <c r="AD107" s="12"/>
      <c r="AE107" s="12"/>
      <c r="AR107" s="214" t="s">
        <v>85</v>
      </c>
      <c r="AT107" s="215" t="s">
        <v>76</v>
      </c>
      <c r="AU107" s="215" t="s">
        <v>77</v>
      </c>
      <c r="AY107" s="214" t="s">
        <v>167</v>
      </c>
      <c r="BK107" s="216">
        <f>BK108+BK127+BK274+BK377+BK394</f>
        <v>0</v>
      </c>
    </row>
    <row r="108" s="12" customFormat="1" ht="22.8" customHeight="1">
      <c r="A108" s="12"/>
      <c r="B108" s="203"/>
      <c r="C108" s="204"/>
      <c r="D108" s="205" t="s">
        <v>76</v>
      </c>
      <c r="E108" s="217" t="s">
        <v>168</v>
      </c>
      <c r="F108" s="217" t="s">
        <v>169</v>
      </c>
      <c r="G108" s="204"/>
      <c r="H108" s="204"/>
      <c r="I108" s="207"/>
      <c r="J108" s="218">
        <f>BK108</f>
        <v>0</v>
      </c>
      <c r="K108" s="204"/>
      <c r="L108" s="209"/>
      <c r="M108" s="210"/>
      <c r="N108" s="211"/>
      <c r="O108" s="211"/>
      <c r="P108" s="212">
        <f>SUM(P109:P126)</f>
        <v>0</v>
      </c>
      <c r="Q108" s="211"/>
      <c r="R108" s="212">
        <f>SUM(R109:R126)</f>
        <v>0.47551091999999995</v>
      </c>
      <c r="S108" s="211"/>
      <c r="T108" s="213">
        <f>SUM(T109:T126)</f>
        <v>0</v>
      </c>
      <c r="U108" s="12"/>
      <c r="V108" s="12"/>
      <c r="W108" s="12"/>
      <c r="X108" s="12"/>
      <c r="Y108" s="12"/>
      <c r="Z108" s="12"/>
      <c r="AA108" s="12"/>
      <c r="AB108" s="12"/>
      <c r="AC108" s="12"/>
      <c r="AD108" s="12"/>
      <c r="AE108" s="12"/>
      <c r="AR108" s="214" t="s">
        <v>85</v>
      </c>
      <c r="AT108" s="215" t="s">
        <v>76</v>
      </c>
      <c r="AU108" s="215" t="s">
        <v>85</v>
      </c>
      <c r="AY108" s="214" t="s">
        <v>167</v>
      </c>
      <c r="BK108" s="216">
        <f>SUM(BK109:BK126)</f>
        <v>0</v>
      </c>
    </row>
    <row r="109" s="2" customFormat="1" ht="24" customHeight="1">
      <c r="A109" s="39"/>
      <c r="B109" s="40"/>
      <c r="C109" s="219" t="s">
        <v>85</v>
      </c>
      <c r="D109" s="219" t="s">
        <v>170</v>
      </c>
      <c r="E109" s="220" t="s">
        <v>171</v>
      </c>
      <c r="F109" s="221" t="s">
        <v>172</v>
      </c>
      <c r="G109" s="222" t="s">
        <v>173</v>
      </c>
      <c r="H109" s="223">
        <v>4.1079999999999997</v>
      </c>
      <c r="I109" s="224"/>
      <c r="J109" s="225">
        <f>ROUND(I109*H109,2)</f>
        <v>0</v>
      </c>
      <c r="K109" s="221" t="s">
        <v>174</v>
      </c>
      <c r="L109" s="45"/>
      <c r="M109" s="226" t="s">
        <v>40</v>
      </c>
      <c r="N109" s="227" t="s">
        <v>48</v>
      </c>
      <c r="O109" s="85"/>
      <c r="P109" s="228">
        <f>O109*H109</f>
        <v>0</v>
      </c>
      <c r="Q109" s="228">
        <v>0.11549</v>
      </c>
      <c r="R109" s="228">
        <f>Q109*H109</f>
        <v>0.47443291999999992</v>
      </c>
      <c r="S109" s="228">
        <v>0</v>
      </c>
      <c r="T109" s="229">
        <f>S109*H109</f>
        <v>0</v>
      </c>
      <c r="U109" s="39"/>
      <c r="V109" s="39"/>
      <c r="W109" s="39"/>
      <c r="X109" s="39"/>
      <c r="Y109" s="39"/>
      <c r="Z109" s="39"/>
      <c r="AA109" s="39"/>
      <c r="AB109" s="39"/>
      <c r="AC109" s="39"/>
      <c r="AD109" s="39"/>
      <c r="AE109" s="39"/>
      <c r="AR109" s="230" t="s">
        <v>175</v>
      </c>
      <c r="AT109" s="230" t="s">
        <v>170</v>
      </c>
      <c r="AU109" s="230" t="s">
        <v>87</v>
      </c>
      <c r="AY109" s="18" t="s">
        <v>167</v>
      </c>
      <c r="BE109" s="231">
        <f>IF(N109="základní",J109,0)</f>
        <v>0</v>
      </c>
      <c r="BF109" s="231">
        <f>IF(N109="snížená",J109,0)</f>
        <v>0</v>
      </c>
      <c r="BG109" s="231">
        <f>IF(N109="zákl. přenesená",J109,0)</f>
        <v>0</v>
      </c>
      <c r="BH109" s="231">
        <f>IF(N109="sníž. přenesená",J109,0)</f>
        <v>0</v>
      </c>
      <c r="BI109" s="231">
        <f>IF(N109="nulová",J109,0)</f>
        <v>0</v>
      </c>
      <c r="BJ109" s="18" t="s">
        <v>85</v>
      </c>
      <c r="BK109" s="231">
        <f>ROUND(I109*H109,2)</f>
        <v>0</v>
      </c>
      <c r="BL109" s="18" t="s">
        <v>175</v>
      </c>
      <c r="BM109" s="230" t="s">
        <v>176</v>
      </c>
    </row>
    <row r="110" s="2" customFormat="1">
      <c r="A110" s="39"/>
      <c r="B110" s="40"/>
      <c r="C110" s="41"/>
      <c r="D110" s="232" t="s">
        <v>177</v>
      </c>
      <c r="E110" s="41"/>
      <c r="F110" s="233" t="s">
        <v>178</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177</v>
      </c>
      <c r="AU110" s="18" t="s">
        <v>87</v>
      </c>
    </row>
    <row r="111" s="2" customFormat="1">
      <c r="A111" s="39"/>
      <c r="B111" s="40"/>
      <c r="C111" s="41"/>
      <c r="D111" s="232" t="s">
        <v>179</v>
      </c>
      <c r="E111" s="41"/>
      <c r="F111" s="236" t="s">
        <v>180</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179</v>
      </c>
      <c r="AU111" s="18" t="s">
        <v>87</v>
      </c>
    </row>
    <row r="112" s="13" customFormat="1">
      <c r="A112" s="13"/>
      <c r="B112" s="237"/>
      <c r="C112" s="238"/>
      <c r="D112" s="232" t="s">
        <v>181</v>
      </c>
      <c r="E112" s="239" t="s">
        <v>40</v>
      </c>
      <c r="F112" s="240" t="s">
        <v>182</v>
      </c>
      <c r="G112" s="238"/>
      <c r="H112" s="239" t="s">
        <v>40</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181</v>
      </c>
      <c r="AU112" s="246" t="s">
        <v>87</v>
      </c>
      <c r="AV112" s="13" t="s">
        <v>85</v>
      </c>
      <c r="AW112" s="13" t="s">
        <v>38</v>
      </c>
      <c r="AX112" s="13" t="s">
        <v>77</v>
      </c>
      <c r="AY112" s="246" t="s">
        <v>167</v>
      </c>
    </row>
    <row r="113" s="14" customFormat="1">
      <c r="A113" s="14"/>
      <c r="B113" s="247"/>
      <c r="C113" s="248"/>
      <c r="D113" s="232" t="s">
        <v>181</v>
      </c>
      <c r="E113" s="249" t="s">
        <v>40</v>
      </c>
      <c r="F113" s="250" t="s">
        <v>183</v>
      </c>
      <c r="G113" s="248"/>
      <c r="H113" s="251">
        <v>4.1079999999999997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181</v>
      </c>
      <c r="AU113" s="257" t="s">
        <v>87</v>
      </c>
      <c r="AV113" s="14" t="s">
        <v>87</v>
      </c>
      <c r="AW113" s="14" t="s">
        <v>38</v>
      </c>
      <c r="AX113" s="14" t="s">
        <v>77</v>
      </c>
      <c r="AY113" s="257" t="s">
        <v>167</v>
      </c>
    </row>
    <row r="114" s="15" customFormat="1">
      <c r="A114" s="15"/>
      <c r="B114" s="258"/>
      <c r="C114" s="259"/>
      <c r="D114" s="232" t="s">
        <v>181</v>
      </c>
      <c r="E114" s="260" t="s">
        <v>40</v>
      </c>
      <c r="F114" s="261" t="s">
        <v>184</v>
      </c>
      <c r="G114" s="259"/>
      <c r="H114" s="262">
        <v>4.1079999999999997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181</v>
      </c>
      <c r="AU114" s="268" t="s">
        <v>87</v>
      </c>
      <c r="AV114" s="15" t="s">
        <v>175</v>
      </c>
      <c r="AW114" s="15" t="s">
        <v>38</v>
      </c>
      <c r="AX114" s="15" t="s">
        <v>85</v>
      </c>
      <c r="AY114" s="268" t="s">
        <v>167</v>
      </c>
    </row>
    <row r="115" s="2" customFormat="1" ht="24" customHeight="1">
      <c r="A115" s="39"/>
      <c r="B115" s="40"/>
      <c r="C115" s="219" t="s">
        <v>87</v>
      </c>
      <c r="D115" s="219" t="s">
        <v>170</v>
      </c>
      <c r="E115" s="220" t="s">
        <v>185</v>
      </c>
      <c r="F115" s="221" t="s">
        <v>186</v>
      </c>
      <c r="G115" s="222" t="s">
        <v>187</v>
      </c>
      <c r="H115" s="223">
        <v>1.55</v>
      </c>
      <c r="I115" s="224"/>
      <c r="J115" s="225">
        <f>ROUND(I115*H115,2)</f>
        <v>0</v>
      </c>
      <c r="K115" s="221" t="s">
        <v>174</v>
      </c>
      <c r="L115" s="45"/>
      <c r="M115" s="226" t="s">
        <v>40</v>
      </c>
      <c r="N115" s="227" t="s">
        <v>48</v>
      </c>
      <c r="O115" s="85"/>
      <c r="P115" s="228">
        <f>O115*H115</f>
        <v>0</v>
      </c>
      <c r="Q115" s="228">
        <v>8.0000000000000007E-05</v>
      </c>
      <c r="R115" s="228">
        <f>Q115*H115</f>
        <v>0.00012400000000000001</v>
      </c>
      <c r="S115" s="228">
        <v>0</v>
      </c>
      <c r="T115" s="229">
        <f>S115*H115</f>
        <v>0</v>
      </c>
      <c r="U115" s="39"/>
      <c r="V115" s="39"/>
      <c r="W115" s="39"/>
      <c r="X115" s="39"/>
      <c r="Y115" s="39"/>
      <c r="Z115" s="39"/>
      <c r="AA115" s="39"/>
      <c r="AB115" s="39"/>
      <c r="AC115" s="39"/>
      <c r="AD115" s="39"/>
      <c r="AE115" s="39"/>
      <c r="AR115" s="230" t="s">
        <v>175</v>
      </c>
      <c r="AT115" s="230" t="s">
        <v>170</v>
      </c>
      <c r="AU115" s="230" t="s">
        <v>87</v>
      </c>
      <c r="AY115" s="18" t="s">
        <v>167</v>
      </c>
      <c r="BE115" s="231">
        <f>IF(N115="základní",J115,0)</f>
        <v>0</v>
      </c>
      <c r="BF115" s="231">
        <f>IF(N115="snížená",J115,0)</f>
        <v>0</v>
      </c>
      <c r="BG115" s="231">
        <f>IF(N115="zákl. přenesená",J115,0)</f>
        <v>0</v>
      </c>
      <c r="BH115" s="231">
        <f>IF(N115="sníž. přenesená",J115,0)</f>
        <v>0</v>
      </c>
      <c r="BI115" s="231">
        <f>IF(N115="nulová",J115,0)</f>
        <v>0</v>
      </c>
      <c r="BJ115" s="18" t="s">
        <v>85</v>
      </c>
      <c r="BK115" s="231">
        <f>ROUND(I115*H115,2)</f>
        <v>0</v>
      </c>
      <c r="BL115" s="18" t="s">
        <v>175</v>
      </c>
      <c r="BM115" s="230" t="s">
        <v>188</v>
      </c>
    </row>
    <row r="116" s="2" customFormat="1">
      <c r="A116" s="39"/>
      <c r="B116" s="40"/>
      <c r="C116" s="41"/>
      <c r="D116" s="232" t="s">
        <v>177</v>
      </c>
      <c r="E116" s="41"/>
      <c r="F116" s="233"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177</v>
      </c>
      <c r="AU116" s="18" t="s">
        <v>87</v>
      </c>
    </row>
    <row r="117" s="2" customFormat="1">
      <c r="A117" s="39"/>
      <c r="B117" s="40"/>
      <c r="C117" s="41"/>
      <c r="D117" s="232" t="s">
        <v>179</v>
      </c>
      <c r="E117" s="41"/>
      <c r="F117" s="236" t="s">
        <v>190</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179</v>
      </c>
      <c r="AU117" s="18" t="s">
        <v>87</v>
      </c>
    </row>
    <row r="118" s="13" customFormat="1">
      <c r="A118" s="13"/>
      <c r="B118" s="237"/>
      <c r="C118" s="238"/>
      <c r="D118" s="232" t="s">
        <v>181</v>
      </c>
      <c r="E118" s="239" t="s">
        <v>40</v>
      </c>
      <c r="F118" s="240" t="s">
        <v>182</v>
      </c>
      <c r="G118" s="238"/>
      <c r="H118" s="239" t="s">
        <v>40</v>
      </c>
      <c r="I118" s="241"/>
      <c r="J118" s="238"/>
      <c r="K118" s="238"/>
      <c r="L118" s="242"/>
      <c r="M118" s="243"/>
      <c r="N118" s="244"/>
      <c r="O118" s="244"/>
      <c r="P118" s="244"/>
      <c r="Q118" s="244"/>
      <c r="R118" s="244"/>
      <c r="S118" s="244"/>
      <c r="T118" s="245"/>
      <c r="U118" s="13"/>
      <c r="V118" s="13"/>
      <c r="W118" s="13"/>
      <c r="X118" s="13"/>
      <c r="Y118" s="13"/>
      <c r="Z118" s="13"/>
      <c r="AA118" s="13"/>
      <c r="AB118" s="13"/>
      <c r="AC118" s="13"/>
      <c r="AD118" s="13"/>
      <c r="AE118" s="13"/>
      <c r="AT118" s="246" t="s">
        <v>181</v>
      </c>
      <c r="AU118" s="246" t="s">
        <v>87</v>
      </c>
      <c r="AV118" s="13" t="s">
        <v>85</v>
      </c>
      <c r="AW118" s="13" t="s">
        <v>38</v>
      </c>
      <c r="AX118" s="13" t="s">
        <v>77</v>
      </c>
      <c r="AY118" s="246" t="s">
        <v>167</v>
      </c>
    </row>
    <row r="119" s="14" customFormat="1">
      <c r="A119" s="14"/>
      <c r="B119" s="247"/>
      <c r="C119" s="248"/>
      <c r="D119" s="232" t="s">
        <v>181</v>
      </c>
      <c r="E119" s="249" t="s">
        <v>40</v>
      </c>
      <c r="F119" s="250" t="s">
        <v>191</v>
      </c>
      <c r="G119" s="248"/>
      <c r="H119" s="251">
        <v>1.55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181</v>
      </c>
      <c r="AU119" s="257" t="s">
        <v>87</v>
      </c>
      <c r="AV119" s="14" t="s">
        <v>87</v>
      </c>
      <c r="AW119" s="14" t="s">
        <v>38</v>
      </c>
      <c r="AX119" s="14" t="s">
        <v>77</v>
      </c>
      <c r="AY119" s="257" t="s">
        <v>167</v>
      </c>
    </row>
    <row r="120" s="15" customFormat="1">
      <c r="A120" s="15"/>
      <c r="B120" s="258"/>
      <c r="C120" s="259"/>
      <c r="D120" s="232" t="s">
        <v>181</v>
      </c>
      <c r="E120" s="260" t="s">
        <v>40</v>
      </c>
      <c r="F120" s="261" t="s">
        <v>184</v>
      </c>
      <c r="G120" s="259"/>
      <c r="H120" s="262">
        <v>1.55</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181</v>
      </c>
      <c r="AU120" s="268" t="s">
        <v>87</v>
      </c>
      <c r="AV120" s="15" t="s">
        <v>175</v>
      </c>
      <c r="AW120" s="15" t="s">
        <v>38</v>
      </c>
      <c r="AX120" s="15" t="s">
        <v>85</v>
      </c>
      <c r="AY120" s="268" t="s">
        <v>167</v>
      </c>
    </row>
    <row r="121" s="2" customFormat="1" ht="24" customHeight="1">
      <c r="A121" s="39"/>
      <c r="B121" s="40"/>
      <c r="C121" s="219" t="s">
        <v>168</v>
      </c>
      <c r="D121" s="219" t="s">
        <v>170</v>
      </c>
      <c r="E121" s="220" t="s">
        <v>192</v>
      </c>
      <c r="F121" s="221" t="s">
        <v>193</v>
      </c>
      <c r="G121" s="222" t="s">
        <v>187</v>
      </c>
      <c r="H121" s="223">
        <v>7.9500000000000002</v>
      </c>
      <c r="I121" s="224"/>
      <c r="J121" s="225">
        <f>ROUND(I121*H121,2)</f>
        <v>0</v>
      </c>
      <c r="K121" s="221" t="s">
        <v>174</v>
      </c>
      <c r="L121" s="45"/>
      <c r="M121" s="226" t="s">
        <v>40</v>
      </c>
      <c r="N121" s="227" t="s">
        <v>48</v>
      </c>
      <c r="O121" s="85"/>
      <c r="P121" s="228">
        <f>O121*H121</f>
        <v>0</v>
      </c>
      <c r="Q121" s="228">
        <v>0.00012</v>
      </c>
      <c r="R121" s="228">
        <f>Q121*H121</f>
        <v>0.0009540000000000001</v>
      </c>
      <c r="S121" s="228">
        <v>0</v>
      </c>
      <c r="T121" s="229">
        <f>S121*H121</f>
        <v>0</v>
      </c>
      <c r="U121" s="39"/>
      <c r="V121" s="39"/>
      <c r="W121" s="39"/>
      <c r="X121" s="39"/>
      <c r="Y121" s="39"/>
      <c r="Z121" s="39"/>
      <c r="AA121" s="39"/>
      <c r="AB121" s="39"/>
      <c r="AC121" s="39"/>
      <c r="AD121" s="39"/>
      <c r="AE121" s="39"/>
      <c r="AR121" s="230" t="s">
        <v>175</v>
      </c>
      <c r="AT121" s="230" t="s">
        <v>170</v>
      </c>
      <c r="AU121" s="230" t="s">
        <v>87</v>
      </c>
      <c r="AY121" s="18" t="s">
        <v>167</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175</v>
      </c>
      <c r="BM121" s="230" t="s">
        <v>194</v>
      </c>
    </row>
    <row r="122" s="2" customFormat="1">
      <c r="A122" s="39"/>
      <c r="B122" s="40"/>
      <c r="C122" s="41"/>
      <c r="D122" s="232" t="s">
        <v>177</v>
      </c>
      <c r="E122" s="41"/>
      <c r="F122" s="233" t="s">
        <v>195</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177</v>
      </c>
      <c r="AU122" s="18" t="s">
        <v>87</v>
      </c>
    </row>
    <row r="123" s="2" customFormat="1">
      <c r="A123" s="39"/>
      <c r="B123" s="40"/>
      <c r="C123" s="41"/>
      <c r="D123" s="232" t="s">
        <v>179</v>
      </c>
      <c r="E123" s="41"/>
      <c r="F123" s="236" t="s">
        <v>190</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179</v>
      </c>
      <c r="AU123" s="18" t="s">
        <v>87</v>
      </c>
    </row>
    <row r="124" s="13" customFormat="1">
      <c r="A124" s="13"/>
      <c r="B124" s="237"/>
      <c r="C124" s="238"/>
      <c r="D124" s="232" t="s">
        <v>181</v>
      </c>
      <c r="E124" s="239" t="s">
        <v>40</v>
      </c>
      <c r="F124" s="240" t="s">
        <v>182</v>
      </c>
      <c r="G124" s="238"/>
      <c r="H124" s="239" t="s">
        <v>40</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181</v>
      </c>
      <c r="AU124" s="246" t="s">
        <v>87</v>
      </c>
      <c r="AV124" s="13" t="s">
        <v>85</v>
      </c>
      <c r="AW124" s="13" t="s">
        <v>38</v>
      </c>
      <c r="AX124" s="13" t="s">
        <v>77</v>
      </c>
      <c r="AY124" s="246" t="s">
        <v>167</v>
      </c>
    </row>
    <row r="125" s="14" customFormat="1">
      <c r="A125" s="14"/>
      <c r="B125" s="247"/>
      <c r="C125" s="248"/>
      <c r="D125" s="232" t="s">
        <v>181</v>
      </c>
      <c r="E125" s="249" t="s">
        <v>40</v>
      </c>
      <c r="F125" s="250" t="s">
        <v>196</v>
      </c>
      <c r="G125" s="248"/>
      <c r="H125" s="251">
        <v>7.9500000000000002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181</v>
      </c>
      <c r="AU125" s="257" t="s">
        <v>87</v>
      </c>
      <c r="AV125" s="14" t="s">
        <v>87</v>
      </c>
      <c r="AW125" s="14" t="s">
        <v>38</v>
      </c>
      <c r="AX125" s="14" t="s">
        <v>77</v>
      </c>
      <c r="AY125" s="257" t="s">
        <v>167</v>
      </c>
    </row>
    <row r="126" s="15" customFormat="1">
      <c r="A126" s="15"/>
      <c r="B126" s="258"/>
      <c r="C126" s="259"/>
      <c r="D126" s="232" t="s">
        <v>181</v>
      </c>
      <c r="E126" s="260" t="s">
        <v>40</v>
      </c>
      <c r="F126" s="261" t="s">
        <v>184</v>
      </c>
      <c r="G126" s="259"/>
      <c r="H126" s="262">
        <v>7.9500000000000002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181</v>
      </c>
      <c r="AU126" s="268" t="s">
        <v>87</v>
      </c>
      <c r="AV126" s="15" t="s">
        <v>175</v>
      </c>
      <c r="AW126" s="15" t="s">
        <v>38</v>
      </c>
      <c r="AX126" s="15" t="s">
        <v>85</v>
      </c>
      <c r="AY126" s="268" t="s">
        <v>167</v>
      </c>
    </row>
    <row r="127" s="12" customFormat="1" ht="22.8" customHeight="1">
      <c r="A127" s="12"/>
      <c r="B127" s="203"/>
      <c r="C127" s="204"/>
      <c r="D127" s="205" t="s">
        <v>76</v>
      </c>
      <c r="E127" s="217" t="s">
        <v>197</v>
      </c>
      <c r="F127" s="217" t="s">
        <v>198</v>
      </c>
      <c r="G127" s="204"/>
      <c r="H127" s="204"/>
      <c r="I127" s="207"/>
      <c r="J127" s="218">
        <f>BK127</f>
        <v>0</v>
      </c>
      <c r="K127" s="204"/>
      <c r="L127" s="209"/>
      <c r="M127" s="210"/>
      <c r="N127" s="211"/>
      <c r="O127" s="211"/>
      <c r="P127" s="212">
        <f>SUM(P128:P273)</f>
        <v>0</v>
      </c>
      <c r="Q127" s="211"/>
      <c r="R127" s="212">
        <f>SUM(R128:R273)</f>
        <v>6.257688550000001</v>
      </c>
      <c r="S127" s="211"/>
      <c r="T127" s="213">
        <f>SUM(T128:T273)</f>
        <v>0</v>
      </c>
      <c r="U127" s="12"/>
      <c r="V127" s="12"/>
      <c r="W127" s="12"/>
      <c r="X127" s="12"/>
      <c r="Y127" s="12"/>
      <c r="Z127" s="12"/>
      <c r="AA127" s="12"/>
      <c r="AB127" s="12"/>
      <c r="AC127" s="12"/>
      <c r="AD127" s="12"/>
      <c r="AE127" s="12"/>
      <c r="AR127" s="214" t="s">
        <v>85</v>
      </c>
      <c r="AT127" s="215" t="s">
        <v>76</v>
      </c>
      <c r="AU127" s="215" t="s">
        <v>85</v>
      </c>
      <c r="AY127" s="214" t="s">
        <v>167</v>
      </c>
      <c r="BK127" s="216">
        <f>SUM(BK128:BK273)</f>
        <v>0</v>
      </c>
    </row>
    <row r="128" s="2" customFormat="1" ht="24" customHeight="1">
      <c r="A128" s="39"/>
      <c r="B128" s="40"/>
      <c r="C128" s="219" t="s">
        <v>175</v>
      </c>
      <c r="D128" s="219" t="s">
        <v>170</v>
      </c>
      <c r="E128" s="220" t="s">
        <v>199</v>
      </c>
      <c r="F128" s="221" t="s">
        <v>200</v>
      </c>
      <c r="G128" s="222" t="s">
        <v>173</v>
      </c>
      <c r="H128" s="223">
        <v>28.231000000000002</v>
      </c>
      <c r="I128" s="224"/>
      <c r="J128" s="225">
        <f>ROUND(I128*H128,2)</f>
        <v>0</v>
      </c>
      <c r="K128" s="221" t="s">
        <v>174</v>
      </c>
      <c r="L128" s="45"/>
      <c r="M128" s="226" t="s">
        <v>40</v>
      </c>
      <c r="N128" s="227" t="s">
        <v>48</v>
      </c>
      <c r="O128" s="85"/>
      <c r="P128" s="228">
        <f>O128*H128</f>
        <v>0</v>
      </c>
      <c r="Q128" s="228">
        <v>0.0014</v>
      </c>
      <c r="R128" s="228">
        <f>Q128*H128</f>
        <v>0.0395234</v>
      </c>
      <c r="S128" s="228">
        <v>0</v>
      </c>
      <c r="T128" s="229">
        <f>S128*H128</f>
        <v>0</v>
      </c>
      <c r="U128" s="39"/>
      <c r="V128" s="39"/>
      <c r="W128" s="39"/>
      <c r="X128" s="39"/>
      <c r="Y128" s="39"/>
      <c r="Z128" s="39"/>
      <c r="AA128" s="39"/>
      <c r="AB128" s="39"/>
      <c r="AC128" s="39"/>
      <c r="AD128" s="39"/>
      <c r="AE128" s="39"/>
      <c r="AR128" s="230" t="s">
        <v>175</v>
      </c>
      <c r="AT128" s="230" t="s">
        <v>170</v>
      </c>
      <c r="AU128" s="230" t="s">
        <v>87</v>
      </c>
      <c r="AY128" s="18" t="s">
        <v>167</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175</v>
      </c>
      <c r="BM128" s="230" t="s">
        <v>201</v>
      </c>
    </row>
    <row r="129" s="2" customFormat="1">
      <c r="A129" s="39"/>
      <c r="B129" s="40"/>
      <c r="C129" s="41"/>
      <c r="D129" s="232" t="s">
        <v>177</v>
      </c>
      <c r="E129" s="41"/>
      <c r="F129" s="233" t="s">
        <v>202</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177</v>
      </c>
      <c r="AU129" s="18" t="s">
        <v>87</v>
      </c>
    </row>
    <row r="130" s="13" customFormat="1">
      <c r="A130" s="13"/>
      <c r="B130" s="237"/>
      <c r="C130" s="238"/>
      <c r="D130" s="232" t="s">
        <v>181</v>
      </c>
      <c r="E130" s="239" t="s">
        <v>40</v>
      </c>
      <c r="F130" s="240" t="s">
        <v>203</v>
      </c>
      <c r="G130" s="238"/>
      <c r="H130" s="239" t="s">
        <v>40</v>
      </c>
      <c r="I130" s="241"/>
      <c r="J130" s="238"/>
      <c r="K130" s="238"/>
      <c r="L130" s="242"/>
      <c r="M130" s="243"/>
      <c r="N130" s="244"/>
      <c r="O130" s="244"/>
      <c r="P130" s="244"/>
      <c r="Q130" s="244"/>
      <c r="R130" s="244"/>
      <c r="S130" s="244"/>
      <c r="T130" s="245"/>
      <c r="U130" s="13"/>
      <c r="V130" s="13"/>
      <c r="W130" s="13"/>
      <c r="X130" s="13"/>
      <c r="Y130" s="13"/>
      <c r="Z130" s="13"/>
      <c r="AA130" s="13"/>
      <c r="AB130" s="13"/>
      <c r="AC130" s="13"/>
      <c r="AD130" s="13"/>
      <c r="AE130" s="13"/>
      <c r="AT130" s="246" t="s">
        <v>181</v>
      </c>
      <c r="AU130" s="246" t="s">
        <v>87</v>
      </c>
      <c r="AV130" s="13" t="s">
        <v>85</v>
      </c>
      <c r="AW130" s="13" t="s">
        <v>38</v>
      </c>
      <c r="AX130" s="13" t="s">
        <v>77</v>
      </c>
      <c r="AY130" s="246" t="s">
        <v>167</v>
      </c>
    </row>
    <row r="131" s="14" customFormat="1">
      <c r="A131" s="14"/>
      <c r="B131" s="247"/>
      <c r="C131" s="248"/>
      <c r="D131" s="232" t="s">
        <v>181</v>
      </c>
      <c r="E131" s="249" t="s">
        <v>40</v>
      </c>
      <c r="F131" s="250" t="s">
        <v>204</v>
      </c>
      <c r="G131" s="248"/>
      <c r="H131" s="251">
        <v>2.5579999999999998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181</v>
      </c>
      <c r="AU131" s="257" t="s">
        <v>87</v>
      </c>
      <c r="AV131" s="14" t="s">
        <v>87</v>
      </c>
      <c r="AW131" s="14" t="s">
        <v>38</v>
      </c>
      <c r="AX131" s="14" t="s">
        <v>77</v>
      </c>
      <c r="AY131" s="257" t="s">
        <v>167</v>
      </c>
    </row>
    <row r="132" s="14" customFormat="1">
      <c r="A132" s="14"/>
      <c r="B132" s="247"/>
      <c r="C132" s="248"/>
      <c r="D132" s="232" t="s">
        <v>181</v>
      </c>
      <c r="E132" s="249" t="s">
        <v>40</v>
      </c>
      <c r="F132" s="250" t="s">
        <v>205</v>
      </c>
      <c r="G132" s="248"/>
      <c r="H132" s="251">
        <v>0.40000000000000002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181</v>
      </c>
      <c r="AU132" s="257" t="s">
        <v>87</v>
      </c>
      <c r="AV132" s="14" t="s">
        <v>87</v>
      </c>
      <c r="AW132" s="14" t="s">
        <v>38</v>
      </c>
      <c r="AX132" s="14" t="s">
        <v>77</v>
      </c>
      <c r="AY132" s="257" t="s">
        <v>167</v>
      </c>
    </row>
    <row r="133" s="13" customFormat="1">
      <c r="A133" s="13"/>
      <c r="B133" s="237"/>
      <c r="C133" s="238"/>
      <c r="D133" s="232" t="s">
        <v>181</v>
      </c>
      <c r="E133" s="239" t="s">
        <v>40</v>
      </c>
      <c r="F133" s="240" t="s">
        <v>206</v>
      </c>
      <c r="G133" s="238"/>
      <c r="H133" s="239" t="s">
        <v>40</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181</v>
      </c>
      <c r="AU133" s="246" t="s">
        <v>87</v>
      </c>
      <c r="AV133" s="13" t="s">
        <v>85</v>
      </c>
      <c r="AW133" s="13" t="s">
        <v>38</v>
      </c>
      <c r="AX133" s="13" t="s">
        <v>77</v>
      </c>
      <c r="AY133" s="246" t="s">
        <v>167</v>
      </c>
    </row>
    <row r="134" s="14" customFormat="1">
      <c r="A134" s="14"/>
      <c r="B134" s="247"/>
      <c r="C134" s="248"/>
      <c r="D134" s="232" t="s">
        <v>181</v>
      </c>
      <c r="E134" s="249" t="s">
        <v>40</v>
      </c>
      <c r="F134" s="250" t="s">
        <v>207</v>
      </c>
      <c r="G134" s="248"/>
      <c r="H134" s="251">
        <v>2.2650000000000001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181</v>
      </c>
      <c r="AU134" s="257" t="s">
        <v>87</v>
      </c>
      <c r="AV134" s="14" t="s">
        <v>87</v>
      </c>
      <c r="AW134" s="14" t="s">
        <v>38</v>
      </c>
      <c r="AX134" s="14" t="s">
        <v>77</v>
      </c>
      <c r="AY134" s="257" t="s">
        <v>167</v>
      </c>
    </row>
    <row r="135" s="13" customFormat="1">
      <c r="A135" s="13"/>
      <c r="B135" s="237"/>
      <c r="C135" s="238"/>
      <c r="D135" s="232" t="s">
        <v>181</v>
      </c>
      <c r="E135" s="239" t="s">
        <v>40</v>
      </c>
      <c r="F135" s="240" t="s">
        <v>208</v>
      </c>
      <c r="G135" s="238"/>
      <c r="H135" s="239" t="s">
        <v>40</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181</v>
      </c>
      <c r="AU135" s="246" t="s">
        <v>87</v>
      </c>
      <c r="AV135" s="13" t="s">
        <v>85</v>
      </c>
      <c r="AW135" s="13" t="s">
        <v>38</v>
      </c>
      <c r="AX135" s="13" t="s">
        <v>77</v>
      </c>
      <c r="AY135" s="246" t="s">
        <v>167</v>
      </c>
    </row>
    <row r="136" s="14" customFormat="1">
      <c r="A136" s="14"/>
      <c r="B136" s="247"/>
      <c r="C136" s="248"/>
      <c r="D136" s="232" t="s">
        <v>181</v>
      </c>
      <c r="E136" s="249" t="s">
        <v>40</v>
      </c>
      <c r="F136" s="250" t="s">
        <v>1432</v>
      </c>
      <c r="G136" s="248"/>
      <c r="H136" s="251">
        <v>14.555</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181</v>
      </c>
      <c r="AU136" s="257" t="s">
        <v>87</v>
      </c>
      <c r="AV136" s="14" t="s">
        <v>87</v>
      </c>
      <c r="AW136" s="14" t="s">
        <v>38</v>
      </c>
      <c r="AX136" s="14" t="s">
        <v>77</v>
      </c>
      <c r="AY136" s="257" t="s">
        <v>167</v>
      </c>
    </row>
    <row r="137" s="13" customFormat="1">
      <c r="A137" s="13"/>
      <c r="B137" s="237"/>
      <c r="C137" s="238"/>
      <c r="D137" s="232" t="s">
        <v>181</v>
      </c>
      <c r="E137" s="239" t="s">
        <v>40</v>
      </c>
      <c r="F137" s="240" t="s">
        <v>210</v>
      </c>
      <c r="G137" s="238"/>
      <c r="H137" s="239" t="s">
        <v>40</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181</v>
      </c>
      <c r="AU137" s="246" t="s">
        <v>87</v>
      </c>
      <c r="AV137" s="13" t="s">
        <v>85</v>
      </c>
      <c r="AW137" s="13" t="s">
        <v>38</v>
      </c>
      <c r="AX137" s="13" t="s">
        <v>77</v>
      </c>
      <c r="AY137" s="246" t="s">
        <v>167</v>
      </c>
    </row>
    <row r="138" s="14" customFormat="1">
      <c r="A138" s="14"/>
      <c r="B138" s="247"/>
      <c r="C138" s="248"/>
      <c r="D138" s="232" t="s">
        <v>181</v>
      </c>
      <c r="E138" s="249" t="s">
        <v>40</v>
      </c>
      <c r="F138" s="250" t="s">
        <v>211</v>
      </c>
      <c r="G138" s="248"/>
      <c r="H138" s="251">
        <v>8.4529999999999994</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181</v>
      </c>
      <c r="AU138" s="257" t="s">
        <v>87</v>
      </c>
      <c r="AV138" s="14" t="s">
        <v>87</v>
      </c>
      <c r="AW138" s="14" t="s">
        <v>38</v>
      </c>
      <c r="AX138" s="14" t="s">
        <v>77</v>
      </c>
      <c r="AY138" s="257" t="s">
        <v>167</v>
      </c>
    </row>
    <row r="139" s="15" customFormat="1">
      <c r="A139" s="15"/>
      <c r="B139" s="258"/>
      <c r="C139" s="259"/>
      <c r="D139" s="232" t="s">
        <v>181</v>
      </c>
      <c r="E139" s="260" t="s">
        <v>40</v>
      </c>
      <c r="F139" s="261" t="s">
        <v>184</v>
      </c>
      <c r="G139" s="259"/>
      <c r="H139" s="262">
        <v>28.231000000000002</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181</v>
      </c>
      <c r="AU139" s="268" t="s">
        <v>87</v>
      </c>
      <c r="AV139" s="15" t="s">
        <v>175</v>
      </c>
      <c r="AW139" s="15" t="s">
        <v>38</v>
      </c>
      <c r="AX139" s="15" t="s">
        <v>85</v>
      </c>
      <c r="AY139" s="268" t="s">
        <v>167</v>
      </c>
    </row>
    <row r="140" s="2" customFormat="1" ht="24" customHeight="1">
      <c r="A140" s="39"/>
      <c r="B140" s="40"/>
      <c r="C140" s="219" t="s">
        <v>212</v>
      </c>
      <c r="D140" s="219" t="s">
        <v>170</v>
      </c>
      <c r="E140" s="220" t="s">
        <v>213</v>
      </c>
      <c r="F140" s="221" t="s">
        <v>214</v>
      </c>
      <c r="G140" s="222" t="s">
        <v>173</v>
      </c>
      <c r="H140" s="223">
        <v>28.231000000000002</v>
      </c>
      <c r="I140" s="224"/>
      <c r="J140" s="225">
        <f>ROUND(I140*H140,2)</f>
        <v>0</v>
      </c>
      <c r="K140" s="221" t="s">
        <v>174</v>
      </c>
      <c r="L140" s="45"/>
      <c r="M140" s="226" t="s">
        <v>40</v>
      </c>
      <c r="N140" s="227" t="s">
        <v>48</v>
      </c>
      <c r="O140" s="85"/>
      <c r="P140" s="228">
        <f>O140*H140</f>
        <v>0</v>
      </c>
      <c r="Q140" s="228">
        <v>0.017330000000000002</v>
      </c>
      <c r="R140" s="228">
        <f>Q140*H140</f>
        <v>0.48924323000000008</v>
      </c>
      <c r="S140" s="228">
        <v>0</v>
      </c>
      <c r="T140" s="229">
        <f>S140*H140</f>
        <v>0</v>
      </c>
      <c r="U140" s="39"/>
      <c r="V140" s="39"/>
      <c r="W140" s="39"/>
      <c r="X140" s="39"/>
      <c r="Y140" s="39"/>
      <c r="Z140" s="39"/>
      <c r="AA140" s="39"/>
      <c r="AB140" s="39"/>
      <c r="AC140" s="39"/>
      <c r="AD140" s="39"/>
      <c r="AE140" s="39"/>
      <c r="AR140" s="230" t="s">
        <v>175</v>
      </c>
      <c r="AT140" s="230" t="s">
        <v>170</v>
      </c>
      <c r="AU140" s="230" t="s">
        <v>87</v>
      </c>
      <c r="AY140" s="18" t="s">
        <v>167</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175</v>
      </c>
      <c r="BM140" s="230" t="s">
        <v>215</v>
      </c>
    </row>
    <row r="141" s="2" customFormat="1">
      <c r="A141" s="39"/>
      <c r="B141" s="40"/>
      <c r="C141" s="41"/>
      <c r="D141" s="232" t="s">
        <v>177</v>
      </c>
      <c r="E141" s="41"/>
      <c r="F141" s="233"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177</v>
      </c>
      <c r="AU141" s="18" t="s">
        <v>87</v>
      </c>
    </row>
    <row r="142" s="2" customFormat="1">
      <c r="A142" s="39"/>
      <c r="B142" s="40"/>
      <c r="C142" s="41"/>
      <c r="D142" s="232" t="s">
        <v>179</v>
      </c>
      <c r="E142" s="41"/>
      <c r="F142" s="236" t="s">
        <v>217</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179</v>
      </c>
      <c r="AU142" s="18" t="s">
        <v>87</v>
      </c>
    </row>
    <row r="143" s="13" customFormat="1">
      <c r="A143" s="13"/>
      <c r="B143" s="237"/>
      <c r="C143" s="238"/>
      <c r="D143" s="232" t="s">
        <v>181</v>
      </c>
      <c r="E143" s="239" t="s">
        <v>40</v>
      </c>
      <c r="F143" s="240" t="s">
        <v>203</v>
      </c>
      <c r="G143" s="238"/>
      <c r="H143" s="239" t="s">
        <v>40</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181</v>
      </c>
      <c r="AU143" s="246" t="s">
        <v>87</v>
      </c>
      <c r="AV143" s="13" t="s">
        <v>85</v>
      </c>
      <c r="AW143" s="13" t="s">
        <v>38</v>
      </c>
      <c r="AX143" s="13" t="s">
        <v>77</v>
      </c>
      <c r="AY143" s="246" t="s">
        <v>167</v>
      </c>
    </row>
    <row r="144" s="14" customFormat="1">
      <c r="A144" s="14"/>
      <c r="B144" s="247"/>
      <c r="C144" s="248"/>
      <c r="D144" s="232" t="s">
        <v>181</v>
      </c>
      <c r="E144" s="249" t="s">
        <v>40</v>
      </c>
      <c r="F144" s="250" t="s">
        <v>204</v>
      </c>
      <c r="G144" s="248"/>
      <c r="H144" s="251">
        <v>2.5579999999999998</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181</v>
      </c>
      <c r="AU144" s="257" t="s">
        <v>87</v>
      </c>
      <c r="AV144" s="14" t="s">
        <v>87</v>
      </c>
      <c r="AW144" s="14" t="s">
        <v>38</v>
      </c>
      <c r="AX144" s="14" t="s">
        <v>77</v>
      </c>
      <c r="AY144" s="257" t="s">
        <v>167</v>
      </c>
    </row>
    <row r="145" s="14" customFormat="1">
      <c r="A145" s="14"/>
      <c r="B145" s="247"/>
      <c r="C145" s="248"/>
      <c r="D145" s="232" t="s">
        <v>181</v>
      </c>
      <c r="E145" s="249" t="s">
        <v>40</v>
      </c>
      <c r="F145" s="250" t="s">
        <v>205</v>
      </c>
      <c r="G145" s="248"/>
      <c r="H145" s="251">
        <v>0.40000000000000002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181</v>
      </c>
      <c r="AU145" s="257" t="s">
        <v>87</v>
      </c>
      <c r="AV145" s="14" t="s">
        <v>87</v>
      </c>
      <c r="AW145" s="14" t="s">
        <v>38</v>
      </c>
      <c r="AX145" s="14" t="s">
        <v>77</v>
      </c>
      <c r="AY145" s="257" t="s">
        <v>167</v>
      </c>
    </row>
    <row r="146" s="13" customFormat="1">
      <c r="A146" s="13"/>
      <c r="B146" s="237"/>
      <c r="C146" s="238"/>
      <c r="D146" s="232" t="s">
        <v>181</v>
      </c>
      <c r="E146" s="239" t="s">
        <v>40</v>
      </c>
      <c r="F146" s="240" t="s">
        <v>206</v>
      </c>
      <c r="G146" s="238"/>
      <c r="H146" s="239" t="s">
        <v>40</v>
      </c>
      <c r="I146" s="241"/>
      <c r="J146" s="238"/>
      <c r="K146" s="238"/>
      <c r="L146" s="242"/>
      <c r="M146" s="243"/>
      <c r="N146" s="244"/>
      <c r="O146" s="244"/>
      <c r="P146" s="244"/>
      <c r="Q146" s="244"/>
      <c r="R146" s="244"/>
      <c r="S146" s="244"/>
      <c r="T146" s="245"/>
      <c r="U146" s="13"/>
      <c r="V146" s="13"/>
      <c r="W146" s="13"/>
      <c r="X146" s="13"/>
      <c r="Y146" s="13"/>
      <c r="Z146" s="13"/>
      <c r="AA146" s="13"/>
      <c r="AB146" s="13"/>
      <c r="AC146" s="13"/>
      <c r="AD146" s="13"/>
      <c r="AE146" s="13"/>
      <c r="AT146" s="246" t="s">
        <v>181</v>
      </c>
      <c r="AU146" s="246" t="s">
        <v>87</v>
      </c>
      <c r="AV146" s="13" t="s">
        <v>85</v>
      </c>
      <c r="AW146" s="13" t="s">
        <v>38</v>
      </c>
      <c r="AX146" s="13" t="s">
        <v>77</v>
      </c>
      <c r="AY146" s="246" t="s">
        <v>167</v>
      </c>
    </row>
    <row r="147" s="14" customFormat="1">
      <c r="A147" s="14"/>
      <c r="B147" s="247"/>
      <c r="C147" s="248"/>
      <c r="D147" s="232" t="s">
        <v>181</v>
      </c>
      <c r="E147" s="249" t="s">
        <v>40</v>
      </c>
      <c r="F147" s="250" t="s">
        <v>207</v>
      </c>
      <c r="G147" s="248"/>
      <c r="H147" s="251">
        <v>2.2650000000000001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181</v>
      </c>
      <c r="AU147" s="257" t="s">
        <v>87</v>
      </c>
      <c r="AV147" s="14" t="s">
        <v>87</v>
      </c>
      <c r="AW147" s="14" t="s">
        <v>38</v>
      </c>
      <c r="AX147" s="14" t="s">
        <v>77</v>
      </c>
      <c r="AY147" s="257" t="s">
        <v>167</v>
      </c>
    </row>
    <row r="148" s="13" customFormat="1">
      <c r="A148" s="13"/>
      <c r="B148" s="237"/>
      <c r="C148" s="238"/>
      <c r="D148" s="232" t="s">
        <v>181</v>
      </c>
      <c r="E148" s="239" t="s">
        <v>40</v>
      </c>
      <c r="F148" s="240" t="s">
        <v>208</v>
      </c>
      <c r="G148" s="238"/>
      <c r="H148" s="239" t="s">
        <v>40</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181</v>
      </c>
      <c r="AU148" s="246" t="s">
        <v>87</v>
      </c>
      <c r="AV148" s="13" t="s">
        <v>85</v>
      </c>
      <c r="AW148" s="13" t="s">
        <v>38</v>
      </c>
      <c r="AX148" s="13" t="s">
        <v>77</v>
      </c>
      <c r="AY148" s="246" t="s">
        <v>167</v>
      </c>
    </row>
    <row r="149" s="14" customFormat="1">
      <c r="A149" s="14"/>
      <c r="B149" s="247"/>
      <c r="C149" s="248"/>
      <c r="D149" s="232" t="s">
        <v>181</v>
      </c>
      <c r="E149" s="249" t="s">
        <v>40</v>
      </c>
      <c r="F149" s="250" t="s">
        <v>1432</v>
      </c>
      <c r="G149" s="248"/>
      <c r="H149" s="251">
        <v>14.555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181</v>
      </c>
      <c r="AU149" s="257" t="s">
        <v>87</v>
      </c>
      <c r="AV149" s="14" t="s">
        <v>87</v>
      </c>
      <c r="AW149" s="14" t="s">
        <v>38</v>
      </c>
      <c r="AX149" s="14" t="s">
        <v>77</v>
      </c>
      <c r="AY149" s="257" t="s">
        <v>167</v>
      </c>
    </row>
    <row r="150" s="13" customFormat="1">
      <c r="A150" s="13"/>
      <c r="B150" s="237"/>
      <c r="C150" s="238"/>
      <c r="D150" s="232" t="s">
        <v>181</v>
      </c>
      <c r="E150" s="239" t="s">
        <v>40</v>
      </c>
      <c r="F150" s="240" t="s">
        <v>210</v>
      </c>
      <c r="G150" s="238"/>
      <c r="H150" s="239" t="s">
        <v>40</v>
      </c>
      <c r="I150" s="241"/>
      <c r="J150" s="238"/>
      <c r="K150" s="238"/>
      <c r="L150" s="242"/>
      <c r="M150" s="243"/>
      <c r="N150" s="244"/>
      <c r="O150" s="244"/>
      <c r="P150" s="244"/>
      <c r="Q150" s="244"/>
      <c r="R150" s="244"/>
      <c r="S150" s="244"/>
      <c r="T150" s="245"/>
      <c r="U150" s="13"/>
      <c r="V150" s="13"/>
      <c r="W150" s="13"/>
      <c r="X150" s="13"/>
      <c r="Y150" s="13"/>
      <c r="Z150" s="13"/>
      <c r="AA150" s="13"/>
      <c r="AB150" s="13"/>
      <c r="AC150" s="13"/>
      <c r="AD150" s="13"/>
      <c r="AE150" s="13"/>
      <c r="AT150" s="246" t="s">
        <v>181</v>
      </c>
      <c r="AU150" s="246" t="s">
        <v>87</v>
      </c>
      <c r="AV150" s="13" t="s">
        <v>85</v>
      </c>
      <c r="AW150" s="13" t="s">
        <v>38</v>
      </c>
      <c r="AX150" s="13" t="s">
        <v>77</v>
      </c>
      <c r="AY150" s="246" t="s">
        <v>167</v>
      </c>
    </row>
    <row r="151" s="14" customFormat="1">
      <c r="A151" s="14"/>
      <c r="B151" s="247"/>
      <c r="C151" s="248"/>
      <c r="D151" s="232" t="s">
        <v>181</v>
      </c>
      <c r="E151" s="249" t="s">
        <v>40</v>
      </c>
      <c r="F151" s="250" t="s">
        <v>211</v>
      </c>
      <c r="G151" s="248"/>
      <c r="H151" s="251">
        <v>8.4529999999999994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181</v>
      </c>
      <c r="AU151" s="257" t="s">
        <v>87</v>
      </c>
      <c r="AV151" s="14" t="s">
        <v>87</v>
      </c>
      <c r="AW151" s="14" t="s">
        <v>38</v>
      </c>
      <c r="AX151" s="14" t="s">
        <v>77</v>
      </c>
      <c r="AY151" s="257" t="s">
        <v>167</v>
      </c>
    </row>
    <row r="152" s="15" customFormat="1">
      <c r="A152" s="15"/>
      <c r="B152" s="258"/>
      <c r="C152" s="259"/>
      <c r="D152" s="232" t="s">
        <v>181</v>
      </c>
      <c r="E152" s="260" t="s">
        <v>40</v>
      </c>
      <c r="F152" s="261" t="s">
        <v>184</v>
      </c>
      <c r="G152" s="259"/>
      <c r="H152" s="262">
        <v>28.231000000000002</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181</v>
      </c>
      <c r="AU152" s="268" t="s">
        <v>87</v>
      </c>
      <c r="AV152" s="15" t="s">
        <v>175</v>
      </c>
      <c r="AW152" s="15" t="s">
        <v>38</v>
      </c>
      <c r="AX152" s="15" t="s">
        <v>85</v>
      </c>
      <c r="AY152" s="268" t="s">
        <v>167</v>
      </c>
    </row>
    <row r="153" s="2" customFormat="1" ht="16.5" customHeight="1">
      <c r="A153" s="39"/>
      <c r="B153" s="40"/>
      <c r="C153" s="219" t="s">
        <v>197</v>
      </c>
      <c r="D153" s="219" t="s">
        <v>170</v>
      </c>
      <c r="E153" s="220" t="s">
        <v>218</v>
      </c>
      <c r="F153" s="221" t="s">
        <v>219</v>
      </c>
      <c r="G153" s="222" t="s">
        <v>173</v>
      </c>
      <c r="H153" s="223">
        <v>16.251999999999999</v>
      </c>
      <c r="I153" s="224"/>
      <c r="J153" s="225">
        <f>ROUND(I153*H153,2)</f>
        <v>0</v>
      </c>
      <c r="K153" s="221" t="s">
        <v>174</v>
      </c>
      <c r="L153" s="45"/>
      <c r="M153" s="226" t="s">
        <v>40</v>
      </c>
      <c r="N153" s="227" t="s">
        <v>48</v>
      </c>
      <c r="O153" s="85"/>
      <c r="P153" s="228">
        <f>O153*H153</f>
        <v>0</v>
      </c>
      <c r="Q153" s="228">
        <v>0.0070400000000000003</v>
      </c>
      <c r="R153" s="228">
        <f>Q153*H153</f>
        <v>0.11441408</v>
      </c>
      <c r="S153" s="228">
        <v>0</v>
      </c>
      <c r="T153" s="229">
        <f>S153*H153</f>
        <v>0</v>
      </c>
      <c r="U153" s="39"/>
      <c r="V153" s="39"/>
      <c r="W153" s="39"/>
      <c r="X153" s="39"/>
      <c r="Y153" s="39"/>
      <c r="Z153" s="39"/>
      <c r="AA153" s="39"/>
      <c r="AB153" s="39"/>
      <c r="AC153" s="39"/>
      <c r="AD153" s="39"/>
      <c r="AE153" s="39"/>
      <c r="AR153" s="230" t="s">
        <v>175</v>
      </c>
      <c r="AT153" s="230" t="s">
        <v>170</v>
      </c>
      <c r="AU153" s="230" t="s">
        <v>87</v>
      </c>
      <c r="AY153" s="18" t="s">
        <v>167</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175</v>
      </c>
      <c r="BM153" s="230" t="s">
        <v>220</v>
      </c>
    </row>
    <row r="154" s="2" customFormat="1">
      <c r="A154" s="39"/>
      <c r="B154" s="40"/>
      <c r="C154" s="41"/>
      <c r="D154" s="232" t="s">
        <v>177</v>
      </c>
      <c r="E154" s="41"/>
      <c r="F154" s="233"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177</v>
      </c>
      <c r="AU154" s="18" t="s">
        <v>87</v>
      </c>
    </row>
    <row r="155" s="2" customFormat="1">
      <c r="A155" s="39"/>
      <c r="B155" s="40"/>
      <c r="C155" s="41"/>
      <c r="D155" s="232" t="s">
        <v>179</v>
      </c>
      <c r="E155" s="41"/>
      <c r="F155" s="236" t="s">
        <v>222</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179</v>
      </c>
      <c r="AU155" s="18" t="s">
        <v>87</v>
      </c>
    </row>
    <row r="156" s="13" customFormat="1">
      <c r="A156" s="13"/>
      <c r="B156" s="237"/>
      <c r="C156" s="238"/>
      <c r="D156" s="232" t="s">
        <v>181</v>
      </c>
      <c r="E156" s="239" t="s">
        <v>40</v>
      </c>
      <c r="F156" s="240" t="s">
        <v>223</v>
      </c>
      <c r="G156" s="238"/>
      <c r="H156" s="239" t="s">
        <v>40</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181</v>
      </c>
      <c r="AU156" s="246" t="s">
        <v>87</v>
      </c>
      <c r="AV156" s="13" t="s">
        <v>85</v>
      </c>
      <c r="AW156" s="13" t="s">
        <v>38</v>
      </c>
      <c r="AX156" s="13" t="s">
        <v>77</v>
      </c>
      <c r="AY156" s="246" t="s">
        <v>167</v>
      </c>
    </row>
    <row r="157" s="14" customFormat="1">
      <c r="A157" s="14"/>
      <c r="B157" s="247"/>
      <c r="C157" s="248"/>
      <c r="D157" s="232" t="s">
        <v>181</v>
      </c>
      <c r="E157" s="249" t="s">
        <v>40</v>
      </c>
      <c r="F157" s="250" t="s">
        <v>224</v>
      </c>
      <c r="G157" s="248"/>
      <c r="H157" s="251">
        <v>1.1200000000000001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181</v>
      </c>
      <c r="AU157" s="257" t="s">
        <v>87</v>
      </c>
      <c r="AV157" s="14" t="s">
        <v>87</v>
      </c>
      <c r="AW157" s="14" t="s">
        <v>38</v>
      </c>
      <c r="AX157" s="14" t="s">
        <v>77</v>
      </c>
      <c r="AY157" s="257" t="s">
        <v>167</v>
      </c>
    </row>
    <row r="158" s="13" customFormat="1">
      <c r="A158" s="13"/>
      <c r="B158" s="237"/>
      <c r="C158" s="238"/>
      <c r="D158" s="232" t="s">
        <v>181</v>
      </c>
      <c r="E158" s="239" t="s">
        <v>40</v>
      </c>
      <c r="F158" s="240" t="s">
        <v>225</v>
      </c>
      <c r="G158" s="238"/>
      <c r="H158" s="239" t="s">
        <v>40</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181</v>
      </c>
      <c r="AU158" s="246" t="s">
        <v>87</v>
      </c>
      <c r="AV158" s="13" t="s">
        <v>85</v>
      </c>
      <c r="AW158" s="13" t="s">
        <v>38</v>
      </c>
      <c r="AX158" s="13" t="s">
        <v>77</v>
      </c>
      <c r="AY158" s="246" t="s">
        <v>167</v>
      </c>
    </row>
    <row r="159" s="14" customFormat="1">
      <c r="A159" s="14"/>
      <c r="B159" s="247"/>
      <c r="C159" s="248"/>
      <c r="D159" s="232" t="s">
        <v>181</v>
      </c>
      <c r="E159" s="249" t="s">
        <v>40</v>
      </c>
      <c r="F159" s="250" t="s">
        <v>226</v>
      </c>
      <c r="G159" s="248"/>
      <c r="H159" s="251">
        <v>0.56000000000000005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181</v>
      </c>
      <c r="AU159" s="257" t="s">
        <v>87</v>
      </c>
      <c r="AV159" s="14" t="s">
        <v>87</v>
      </c>
      <c r="AW159" s="14" t="s">
        <v>38</v>
      </c>
      <c r="AX159" s="14" t="s">
        <v>77</v>
      </c>
      <c r="AY159" s="257" t="s">
        <v>167</v>
      </c>
    </row>
    <row r="160" s="13" customFormat="1">
      <c r="A160" s="13"/>
      <c r="B160" s="237"/>
      <c r="C160" s="238"/>
      <c r="D160" s="232" t="s">
        <v>181</v>
      </c>
      <c r="E160" s="239" t="s">
        <v>40</v>
      </c>
      <c r="F160" s="240" t="s">
        <v>227</v>
      </c>
      <c r="G160" s="238"/>
      <c r="H160" s="239" t="s">
        <v>40</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181</v>
      </c>
      <c r="AU160" s="246" t="s">
        <v>87</v>
      </c>
      <c r="AV160" s="13" t="s">
        <v>85</v>
      </c>
      <c r="AW160" s="13" t="s">
        <v>38</v>
      </c>
      <c r="AX160" s="13" t="s">
        <v>77</v>
      </c>
      <c r="AY160" s="246" t="s">
        <v>167</v>
      </c>
    </row>
    <row r="161" s="14" customFormat="1">
      <c r="A161" s="14"/>
      <c r="B161" s="247"/>
      <c r="C161" s="248"/>
      <c r="D161" s="232" t="s">
        <v>181</v>
      </c>
      <c r="E161" s="249" t="s">
        <v>40</v>
      </c>
      <c r="F161" s="250" t="s">
        <v>228</v>
      </c>
      <c r="G161" s="248"/>
      <c r="H161" s="251">
        <v>14.571999999999999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181</v>
      </c>
      <c r="AU161" s="257" t="s">
        <v>87</v>
      </c>
      <c r="AV161" s="14" t="s">
        <v>87</v>
      </c>
      <c r="AW161" s="14" t="s">
        <v>38</v>
      </c>
      <c r="AX161" s="14" t="s">
        <v>77</v>
      </c>
      <c r="AY161" s="257" t="s">
        <v>167</v>
      </c>
    </row>
    <row r="162" s="15" customFormat="1">
      <c r="A162" s="15"/>
      <c r="B162" s="258"/>
      <c r="C162" s="259"/>
      <c r="D162" s="232" t="s">
        <v>181</v>
      </c>
      <c r="E162" s="260" t="s">
        <v>40</v>
      </c>
      <c r="F162" s="261" t="s">
        <v>184</v>
      </c>
      <c r="G162" s="259"/>
      <c r="H162" s="262">
        <v>16.251999999999999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181</v>
      </c>
      <c r="AU162" s="268" t="s">
        <v>87</v>
      </c>
      <c r="AV162" s="15" t="s">
        <v>175</v>
      </c>
      <c r="AW162" s="15" t="s">
        <v>38</v>
      </c>
      <c r="AX162" s="15" t="s">
        <v>85</v>
      </c>
      <c r="AY162" s="268" t="s">
        <v>167</v>
      </c>
    </row>
    <row r="163" s="2" customFormat="1" ht="24" customHeight="1">
      <c r="A163" s="39"/>
      <c r="B163" s="40"/>
      <c r="C163" s="219" t="s">
        <v>229</v>
      </c>
      <c r="D163" s="219" t="s">
        <v>170</v>
      </c>
      <c r="E163" s="220" t="s">
        <v>230</v>
      </c>
      <c r="F163" s="221" t="s">
        <v>231</v>
      </c>
      <c r="G163" s="222" t="s">
        <v>173</v>
      </c>
      <c r="H163" s="223">
        <v>97.117999999999995</v>
      </c>
      <c r="I163" s="224"/>
      <c r="J163" s="225">
        <f>ROUND(I163*H163,2)</f>
        <v>0</v>
      </c>
      <c r="K163" s="221" t="s">
        <v>174</v>
      </c>
      <c r="L163" s="45"/>
      <c r="M163" s="226" t="s">
        <v>40</v>
      </c>
      <c r="N163" s="227" t="s">
        <v>48</v>
      </c>
      <c r="O163" s="85"/>
      <c r="P163" s="228">
        <f>O163*H163</f>
        <v>0</v>
      </c>
      <c r="Q163" s="228">
        <v>0.0014</v>
      </c>
      <c r="R163" s="228">
        <f>Q163*H163</f>
        <v>0.13596519999999998</v>
      </c>
      <c r="S163" s="228">
        <v>0</v>
      </c>
      <c r="T163" s="229">
        <f>S163*H163</f>
        <v>0</v>
      </c>
      <c r="U163" s="39"/>
      <c r="V163" s="39"/>
      <c r="W163" s="39"/>
      <c r="X163" s="39"/>
      <c r="Y163" s="39"/>
      <c r="Z163" s="39"/>
      <c r="AA163" s="39"/>
      <c r="AB163" s="39"/>
      <c r="AC163" s="39"/>
      <c r="AD163" s="39"/>
      <c r="AE163" s="39"/>
      <c r="AR163" s="230" t="s">
        <v>175</v>
      </c>
      <c r="AT163" s="230" t="s">
        <v>170</v>
      </c>
      <c r="AU163" s="230" t="s">
        <v>87</v>
      </c>
      <c r="AY163" s="18" t="s">
        <v>167</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175</v>
      </c>
      <c r="BM163" s="230" t="s">
        <v>232</v>
      </c>
    </row>
    <row r="164" s="2" customFormat="1">
      <c r="A164" s="39"/>
      <c r="B164" s="40"/>
      <c r="C164" s="41"/>
      <c r="D164" s="232" t="s">
        <v>177</v>
      </c>
      <c r="E164" s="41"/>
      <c r="F164" s="233" t="s">
        <v>233</v>
      </c>
      <c r="G164" s="41"/>
      <c r="H164" s="41"/>
      <c r="I164" s="137"/>
      <c r="J164" s="41"/>
      <c r="K164" s="41"/>
      <c r="L164" s="45"/>
      <c r="M164" s="234"/>
      <c r="N164" s="235"/>
      <c r="O164" s="85"/>
      <c r="P164" s="85"/>
      <c r="Q164" s="85"/>
      <c r="R164" s="85"/>
      <c r="S164" s="85"/>
      <c r="T164" s="86"/>
      <c r="U164" s="39"/>
      <c r="V164" s="39"/>
      <c r="W164" s="39"/>
      <c r="X164" s="39"/>
      <c r="Y164" s="39"/>
      <c r="Z164" s="39"/>
      <c r="AA164" s="39"/>
      <c r="AB164" s="39"/>
      <c r="AC164" s="39"/>
      <c r="AD164" s="39"/>
      <c r="AE164" s="39"/>
      <c r="AT164" s="18" t="s">
        <v>177</v>
      </c>
      <c r="AU164" s="18" t="s">
        <v>87</v>
      </c>
    </row>
    <row r="165" s="13" customFormat="1">
      <c r="A165" s="13"/>
      <c r="B165" s="237"/>
      <c r="C165" s="238"/>
      <c r="D165" s="232" t="s">
        <v>181</v>
      </c>
      <c r="E165" s="239" t="s">
        <v>40</v>
      </c>
      <c r="F165" s="240" t="s">
        <v>203</v>
      </c>
      <c r="G165" s="238"/>
      <c r="H165" s="239" t="s">
        <v>40</v>
      </c>
      <c r="I165" s="241"/>
      <c r="J165" s="238"/>
      <c r="K165" s="238"/>
      <c r="L165" s="242"/>
      <c r="M165" s="243"/>
      <c r="N165" s="244"/>
      <c r="O165" s="244"/>
      <c r="P165" s="244"/>
      <c r="Q165" s="244"/>
      <c r="R165" s="244"/>
      <c r="S165" s="244"/>
      <c r="T165" s="245"/>
      <c r="U165" s="13"/>
      <c r="V165" s="13"/>
      <c r="W165" s="13"/>
      <c r="X165" s="13"/>
      <c r="Y165" s="13"/>
      <c r="Z165" s="13"/>
      <c r="AA165" s="13"/>
      <c r="AB165" s="13"/>
      <c r="AC165" s="13"/>
      <c r="AD165" s="13"/>
      <c r="AE165" s="13"/>
      <c r="AT165" s="246" t="s">
        <v>181</v>
      </c>
      <c r="AU165" s="246" t="s">
        <v>87</v>
      </c>
      <c r="AV165" s="13" t="s">
        <v>85</v>
      </c>
      <c r="AW165" s="13" t="s">
        <v>38</v>
      </c>
      <c r="AX165" s="13" t="s">
        <v>77</v>
      </c>
      <c r="AY165" s="246" t="s">
        <v>167</v>
      </c>
    </row>
    <row r="166" s="14" customFormat="1">
      <c r="A166" s="14"/>
      <c r="B166" s="247"/>
      <c r="C166" s="248"/>
      <c r="D166" s="232" t="s">
        <v>181</v>
      </c>
      <c r="E166" s="249" t="s">
        <v>40</v>
      </c>
      <c r="F166" s="250" t="s">
        <v>1433</v>
      </c>
      <c r="G166" s="248"/>
      <c r="H166" s="251">
        <v>19.106999999999999</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181</v>
      </c>
      <c r="AU166" s="257" t="s">
        <v>87</v>
      </c>
      <c r="AV166" s="14" t="s">
        <v>87</v>
      </c>
      <c r="AW166" s="14" t="s">
        <v>38</v>
      </c>
      <c r="AX166" s="14" t="s">
        <v>77</v>
      </c>
      <c r="AY166" s="257" t="s">
        <v>167</v>
      </c>
    </row>
    <row r="167" s="14" customFormat="1">
      <c r="A167" s="14"/>
      <c r="B167" s="247"/>
      <c r="C167" s="248"/>
      <c r="D167" s="232" t="s">
        <v>181</v>
      </c>
      <c r="E167" s="249" t="s">
        <v>40</v>
      </c>
      <c r="F167" s="250" t="s">
        <v>235</v>
      </c>
      <c r="G167" s="248"/>
      <c r="H167" s="251">
        <v>-4.7279999999999998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181</v>
      </c>
      <c r="AU167" s="257" t="s">
        <v>87</v>
      </c>
      <c r="AV167" s="14" t="s">
        <v>87</v>
      </c>
      <c r="AW167" s="14" t="s">
        <v>38</v>
      </c>
      <c r="AX167" s="14" t="s">
        <v>77</v>
      </c>
      <c r="AY167" s="257" t="s">
        <v>167</v>
      </c>
    </row>
    <row r="168" s="14" customFormat="1">
      <c r="A168" s="14"/>
      <c r="B168" s="247"/>
      <c r="C168" s="248"/>
      <c r="D168" s="232" t="s">
        <v>181</v>
      </c>
      <c r="E168" s="249" t="s">
        <v>40</v>
      </c>
      <c r="F168" s="250" t="s">
        <v>236</v>
      </c>
      <c r="G168" s="248"/>
      <c r="H168" s="251">
        <v>-1.1819999999999999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181</v>
      </c>
      <c r="AU168" s="257" t="s">
        <v>87</v>
      </c>
      <c r="AV168" s="14" t="s">
        <v>87</v>
      </c>
      <c r="AW168" s="14" t="s">
        <v>38</v>
      </c>
      <c r="AX168" s="14" t="s">
        <v>77</v>
      </c>
      <c r="AY168" s="257" t="s">
        <v>167</v>
      </c>
    </row>
    <row r="169" s="13" customFormat="1">
      <c r="A169" s="13"/>
      <c r="B169" s="237"/>
      <c r="C169" s="238"/>
      <c r="D169" s="232" t="s">
        <v>181</v>
      </c>
      <c r="E169" s="239" t="s">
        <v>40</v>
      </c>
      <c r="F169" s="240" t="s">
        <v>206</v>
      </c>
      <c r="G169" s="238"/>
      <c r="H169" s="239" t="s">
        <v>40</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181</v>
      </c>
      <c r="AU169" s="246" t="s">
        <v>87</v>
      </c>
      <c r="AV169" s="13" t="s">
        <v>85</v>
      </c>
      <c r="AW169" s="13" t="s">
        <v>38</v>
      </c>
      <c r="AX169" s="13" t="s">
        <v>77</v>
      </c>
      <c r="AY169" s="246" t="s">
        <v>167</v>
      </c>
    </row>
    <row r="170" s="14" customFormat="1">
      <c r="A170" s="14"/>
      <c r="B170" s="247"/>
      <c r="C170" s="248"/>
      <c r="D170" s="232" t="s">
        <v>181</v>
      </c>
      <c r="E170" s="249" t="s">
        <v>40</v>
      </c>
      <c r="F170" s="250" t="s">
        <v>237</v>
      </c>
      <c r="G170" s="248"/>
      <c r="H170" s="251">
        <v>16.695</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38</v>
      </c>
      <c r="AX170" s="14" t="s">
        <v>77</v>
      </c>
      <c r="AY170" s="257" t="s">
        <v>167</v>
      </c>
    </row>
    <row r="171" s="14" customFormat="1">
      <c r="A171" s="14"/>
      <c r="B171" s="247"/>
      <c r="C171" s="248"/>
      <c r="D171" s="232" t="s">
        <v>181</v>
      </c>
      <c r="E171" s="249" t="s">
        <v>40</v>
      </c>
      <c r="F171" s="250" t="s">
        <v>236</v>
      </c>
      <c r="G171" s="248"/>
      <c r="H171" s="251">
        <v>-1.1819999999999999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181</v>
      </c>
      <c r="AU171" s="257" t="s">
        <v>87</v>
      </c>
      <c r="AV171" s="14" t="s">
        <v>87</v>
      </c>
      <c r="AW171" s="14" t="s">
        <v>38</v>
      </c>
      <c r="AX171" s="14" t="s">
        <v>77</v>
      </c>
      <c r="AY171" s="257" t="s">
        <v>167</v>
      </c>
    </row>
    <row r="172" s="13" customFormat="1">
      <c r="A172" s="13"/>
      <c r="B172" s="237"/>
      <c r="C172" s="238"/>
      <c r="D172" s="232" t="s">
        <v>181</v>
      </c>
      <c r="E172" s="239" t="s">
        <v>40</v>
      </c>
      <c r="F172" s="240" t="s">
        <v>208</v>
      </c>
      <c r="G172" s="238"/>
      <c r="H172" s="239" t="s">
        <v>40</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181</v>
      </c>
      <c r="AU172" s="246" t="s">
        <v>87</v>
      </c>
      <c r="AV172" s="13" t="s">
        <v>85</v>
      </c>
      <c r="AW172" s="13" t="s">
        <v>38</v>
      </c>
      <c r="AX172" s="13" t="s">
        <v>77</v>
      </c>
      <c r="AY172" s="246" t="s">
        <v>167</v>
      </c>
    </row>
    <row r="173" s="14" customFormat="1">
      <c r="A173" s="14"/>
      <c r="B173" s="247"/>
      <c r="C173" s="248"/>
      <c r="D173" s="232" t="s">
        <v>181</v>
      </c>
      <c r="E173" s="249" t="s">
        <v>40</v>
      </c>
      <c r="F173" s="250" t="s">
        <v>1434</v>
      </c>
      <c r="G173" s="248"/>
      <c r="H173" s="251">
        <v>40.927999999999997</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181</v>
      </c>
      <c r="AU173" s="257" t="s">
        <v>87</v>
      </c>
      <c r="AV173" s="14" t="s">
        <v>87</v>
      </c>
      <c r="AW173" s="14" t="s">
        <v>38</v>
      </c>
      <c r="AX173" s="14" t="s">
        <v>77</v>
      </c>
      <c r="AY173" s="257" t="s">
        <v>167</v>
      </c>
    </row>
    <row r="174" s="14" customFormat="1">
      <c r="A174" s="14"/>
      <c r="B174" s="247"/>
      <c r="C174" s="248"/>
      <c r="D174" s="232" t="s">
        <v>181</v>
      </c>
      <c r="E174" s="249" t="s">
        <v>40</v>
      </c>
      <c r="F174" s="250" t="s">
        <v>239</v>
      </c>
      <c r="G174" s="248"/>
      <c r="H174" s="251">
        <v>-1.5760000000000001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181</v>
      </c>
      <c r="AU174" s="257" t="s">
        <v>87</v>
      </c>
      <c r="AV174" s="14" t="s">
        <v>87</v>
      </c>
      <c r="AW174" s="14" t="s">
        <v>38</v>
      </c>
      <c r="AX174" s="14" t="s">
        <v>77</v>
      </c>
      <c r="AY174" s="257" t="s">
        <v>167</v>
      </c>
    </row>
    <row r="175" s="14" customFormat="1">
      <c r="A175" s="14"/>
      <c r="B175" s="247"/>
      <c r="C175" s="248"/>
      <c r="D175" s="232" t="s">
        <v>181</v>
      </c>
      <c r="E175" s="249" t="s">
        <v>40</v>
      </c>
      <c r="F175" s="250" t="s">
        <v>240</v>
      </c>
      <c r="G175" s="248"/>
      <c r="H175" s="251">
        <v>-2.093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181</v>
      </c>
      <c r="AU175" s="257" t="s">
        <v>87</v>
      </c>
      <c r="AV175" s="14" t="s">
        <v>87</v>
      </c>
      <c r="AW175" s="14" t="s">
        <v>38</v>
      </c>
      <c r="AX175" s="14" t="s">
        <v>77</v>
      </c>
      <c r="AY175" s="257" t="s">
        <v>167</v>
      </c>
    </row>
    <row r="176" s="14" customFormat="1">
      <c r="A176" s="14"/>
      <c r="B176" s="247"/>
      <c r="C176" s="248"/>
      <c r="D176" s="232" t="s">
        <v>181</v>
      </c>
      <c r="E176" s="249" t="s">
        <v>40</v>
      </c>
      <c r="F176" s="250" t="s">
        <v>241</v>
      </c>
      <c r="G176" s="248"/>
      <c r="H176" s="251">
        <v>1.74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181</v>
      </c>
      <c r="AU176" s="257" t="s">
        <v>87</v>
      </c>
      <c r="AV176" s="14" t="s">
        <v>87</v>
      </c>
      <c r="AW176" s="14" t="s">
        <v>38</v>
      </c>
      <c r="AX176" s="14" t="s">
        <v>77</v>
      </c>
      <c r="AY176" s="257" t="s">
        <v>167</v>
      </c>
    </row>
    <row r="177" s="13" customFormat="1">
      <c r="A177" s="13"/>
      <c r="B177" s="237"/>
      <c r="C177" s="238"/>
      <c r="D177" s="232" t="s">
        <v>181</v>
      </c>
      <c r="E177" s="239" t="s">
        <v>40</v>
      </c>
      <c r="F177" s="240" t="s">
        <v>210</v>
      </c>
      <c r="G177" s="238"/>
      <c r="H177" s="239" t="s">
        <v>40</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181</v>
      </c>
      <c r="AU177" s="246" t="s">
        <v>87</v>
      </c>
      <c r="AV177" s="13" t="s">
        <v>85</v>
      </c>
      <c r="AW177" s="13" t="s">
        <v>38</v>
      </c>
      <c r="AX177" s="13" t="s">
        <v>77</v>
      </c>
      <c r="AY177" s="246" t="s">
        <v>167</v>
      </c>
    </row>
    <row r="178" s="14" customFormat="1">
      <c r="A178" s="14"/>
      <c r="B178" s="247"/>
      <c r="C178" s="248"/>
      <c r="D178" s="232" t="s">
        <v>181</v>
      </c>
      <c r="E178" s="249" t="s">
        <v>40</v>
      </c>
      <c r="F178" s="250" t="s">
        <v>242</v>
      </c>
      <c r="G178" s="248"/>
      <c r="H178" s="251">
        <v>31.27</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181</v>
      </c>
      <c r="AU178" s="257" t="s">
        <v>87</v>
      </c>
      <c r="AV178" s="14" t="s">
        <v>87</v>
      </c>
      <c r="AW178" s="14" t="s">
        <v>38</v>
      </c>
      <c r="AX178" s="14" t="s">
        <v>77</v>
      </c>
      <c r="AY178" s="257" t="s">
        <v>167</v>
      </c>
    </row>
    <row r="179" s="14" customFormat="1">
      <c r="A179" s="14"/>
      <c r="B179" s="247"/>
      <c r="C179" s="248"/>
      <c r="D179" s="232" t="s">
        <v>181</v>
      </c>
      <c r="E179" s="249" t="s">
        <v>40</v>
      </c>
      <c r="F179" s="250" t="s">
        <v>239</v>
      </c>
      <c r="G179" s="248"/>
      <c r="H179" s="251">
        <v>-1.5760000000000001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181</v>
      </c>
      <c r="AU179" s="257" t="s">
        <v>87</v>
      </c>
      <c r="AV179" s="14" t="s">
        <v>87</v>
      </c>
      <c r="AW179" s="14" t="s">
        <v>38</v>
      </c>
      <c r="AX179" s="14" t="s">
        <v>77</v>
      </c>
      <c r="AY179" s="257" t="s">
        <v>167</v>
      </c>
    </row>
    <row r="180" s="14" customFormat="1">
      <c r="A180" s="14"/>
      <c r="B180" s="247"/>
      <c r="C180" s="248"/>
      <c r="D180" s="232" t="s">
        <v>181</v>
      </c>
      <c r="E180" s="249" t="s">
        <v>40</v>
      </c>
      <c r="F180" s="250" t="s">
        <v>243</v>
      </c>
      <c r="G180" s="248"/>
      <c r="H180" s="251">
        <v>-2.0249999999999999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181</v>
      </c>
      <c r="AU180" s="257" t="s">
        <v>87</v>
      </c>
      <c r="AV180" s="14" t="s">
        <v>87</v>
      </c>
      <c r="AW180" s="14" t="s">
        <v>38</v>
      </c>
      <c r="AX180" s="14" t="s">
        <v>77</v>
      </c>
      <c r="AY180" s="257" t="s">
        <v>167</v>
      </c>
    </row>
    <row r="181" s="14" customFormat="1">
      <c r="A181" s="14"/>
      <c r="B181" s="247"/>
      <c r="C181" s="248"/>
      <c r="D181" s="232" t="s">
        <v>181</v>
      </c>
      <c r="E181" s="249" t="s">
        <v>40</v>
      </c>
      <c r="F181" s="250" t="s">
        <v>241</v>
      </c>
      <c r="G181" s="248"/>
      <c r="H181" s="251">
        <v>1.74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181</v>
      </c>
      <c r="AU181" s="257" t="s">
        <v>87</v>
      </c>
      <c r="AV181" s="14" t="s">
        <v>87</v>
      </c>
      <c r="AW181" s="14" t="s">
        <v>38</v>
      </c>
      <c r="AX181" s="14" t="s">
        <v>77</v>
      </c>
      <c r="AY181" s="257" t="s">
        <v>167</v>
      </c>
    </row>
    <row r="182" s="15" customFormat="1">
      <c r="A182" s="15"/>
      <c r="B182" s="258"/>
      <c r="C182" s="259"/>
      <c r="D182" s="232" t="s">
        <v>181</v>
      </c>
      <c r="E182" s="260" t="s">
        <v>40</v>
      </c>
      <c r="F182" s="261" t="s">
        <v>184</v>
      </c>
      <c r="G182" s="259"/>
      <c r="H182" s="262">
        <v>97.117999999999995</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181</v>
      </c>
      <c r="AU182" s="268" t="s">
        <v>87</v>
      </c>
      <c r="AV182" s="15" t="s">
        <v>175</v>
      </c>
      <c r="AW182" s="15" t="s">
        <v>38</v>
      </c>
      <c r="AX182" s="15" t="s">
        <v>85</v>
      </c>
      <c r="AY182" s="268" t="s">
        <v>167</v>
      </c>
    </row>
    <row r="183" s="2" customFormat="1" ht="24" customHeight="1">
      <c r="A183" s="39"/>
      <c r="B183" s="40"/>
      <c r="C183" s="219" t="s">
        <v>244</v>
      </c>
      <c r="D183" s="219" t="s">
        <v>170</v>
      </c>
      <c r="E183" s="220" t="s">
        <v>245</v>
      </c>
      <c r="F183" s="221" t="s">
        <v>246</v>
      </c>
      <c r="G183" s="222" t="s">
        <v>173</v>
      </c>
      <c r="H183" s="223">
        <v>97.117999999999995</v>
      </c>
      <c r="I183" s="224"/>
      <c r="J183" s="225">
        <f>ROUND(I183*H183,2)</f>
        <v>0</v>
      </c>
      <c r="K183" s="221" t="s">
        <v>174</v>
      </c>
      <c r="L183" s="45"/>
      <c r="M183" s="226" t="s">
        <v>40</v>
      </c>
      <c r="N183" s="227" t="s">
        <v>48</v>
      </c>
      <c r="O183" s="85"/>
      <c r="P183" s="228">
        <f>O183*H183</f>
        <v>0</v>
      </c>
      <c r="Q183" s="228">
        <v>0.017330000000000002</v>
      </c>
      <c r="R183" s="228">
        <f>Q183*H183</f>
        <v>1.6830549400000001</v>
      </c>
      <c r="S183" s="228">
        <v>0</v>
      </c>
      <c r="T183" s="229">
        <f>S183*H183</f>
        <v>0</v>
      </c>
      <c r="U183" s="39"/>
      <c r="V183" s="39"/>
      <c r="W183" s="39"/>
      <c r="X183" s="39"/>
      <c r="Y183" s="39"/>
      <c r="Z183" s="39"/>
      <c r="AA183" s="39"/>
      <c r="AB183" s="39"/>
      <c r="AC183" s="39"/>
      <c r="AD183" s="39"/>
      <c r="AE183" s="39"/>
      <c r="AR183" s="230" t="s">
        <v>175</v>
      </c>
      <c r="AT183" s="230" t="s">
        <v>170</v>
      </c>
      <c r="AU183" s="230" t="s">
        <v>87</v>
      </c>
      <c r="AY183" s="18" t="s">
        <v>167</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175</v>
      </c>
      <c r="BM183" s="230" t="s">
        <v>247</v>
      </c>
    </row>
    <row r="184" s="2" customFormat="1">
      <c r="A184" s="39"/>
      <c r="B184" s="40"/>
      <c r="C184" s="41"/>
      <c r="D184" s="232" t="s">
        <v>177</v>
      </c>
      <c r="E184" s="41"/>
      <c r="F184" s="233" t="s">
        <v>248</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177</v>
      </c>
      <c r="AU184" s="18" t="s">
        <v>87</v>
      </c>
    </row>
    <row r="185" s="2" customFormat="1">
      <c r="A185" s="39"/>
      <c r="B185" s="40"/>
      <c r="C185" s="41"/>
      <c r="D185" s="232" t="s">
        <v>179</v>
      </c>
      <c r="E185" s="41"/>
      <c r="F185" s="236" t="s">
        <v>217</v>
      </c>
      <c r="G185" s="41"/>
      <c r="H185" s="41"/>
      <c r="I185" s="137"/>
      <c r="J185" s="41"/>
      <c r="K185" s="41"/>
      <c r="L185" s="45"/>
      <c r="M185" s="234"/>
      <c r="N185" s="235"/>
      <c r="O185" s="85"/>
      <c r="P185" s="85"/>
      <c r="Q185" s="85"/>
      <c r="R185" s="85"/>
      <c r="S185" s="85"/>
      <c r="T185" s="86"/>
      <c r="U185" s="39"/>
      <c r="V185" s="39"/>
      <c r="W185" s="39"/>
      <c r="X185" s="39"/>
      <c r="Y185" s="39"/>
      <c r="Z185" s="39"/>
      <c r="AA185" s="39"/>
      <c r="AB185" s="39"/>
      <c r="AC185" s="39"/>
      <c r="AD185" s="39"/>
      <c r="AE185" s="39"/>
      <c r="AT185" s="18" t="s">
        <v>179</v>
      </c>
      <c r="AU185" s="18" t="s">
        <v>87</v>
      </c>
    </row>
    <row r="186" s="13" customFormat="1">
      <c r="A186" s="13"/>
      <c r="B186" s="237"/>
      <c r="C186" s="238"/>
      <c r="D186" s="232" t="s">
        <v>181</v>
      </c>
      <c r="E186" s="239" t="s">
        <v>40</v>
      </c>
      <c r="F186" s="240" t="s">
        <v>203</v>
      </c>
      <c r="G186" s="238"/>
      <c r="H186" s="239" t="s">
        <v>40</v>
      </c>
      <c r="I186" s="241"/>
      <c r="J186" s="238"/>
      <c r="K186" s="238"/>
      <c r="L186" s="242"/>
      <c r="M186" s="243"/>
      <c r="N186" s="244"/>
      <c r="O186" s="244"/>
      <c r="P186" s="244"/>
      <c r="Q186" s="244"/>
      <c r="R186" s="244"/>
      <c r="S186" s="244"/>
      <c r="T186" s="245"/>
      <c r="U186" s="13"/>
      <c r="V186" s="13"/>
      <c r="W186" s="13"/>
      <c r="X186" s="13"/>
      <c r="Y186" s="13"/>
      <c r="Z186" s="13"/>
      <c r="AA186" s="13"/>
      <c r="AB186" s="13"/>
      <c r="AC186" s="13"/>
      <c r="AD186" s="13"/>
      <c r="AE186" s="13"/>
      <c r="AT186" s="246" t="s">
        <v>181</v>
      </c>
      <c r="AU186" s="246" t="s">
        <v>87</v>
      </c>
      <c r="AV186" s="13" t="s">
        <v>85</v>
      </c>
      <c r="AW186" s="13" t="s">
        <v>38</v>
      </c>
      <c r="AX186" s="13" t="s">
        <v>77</v>
      </c>
      <c r="AY186" s="246" t="s">
        <v>167</v>
      </c>
    </row>
    <row r="187" s="14" customFormat="1">
      <c r="A187" s="14"/>
      <c r="B187" s="247"/>
      <c r="C187" s="248"/>
      <c r="D187" s="232" t="s">
        <v>181</v>
      </c>
      <c r="E187" s="249" t="s">
        <v>40</v>
      </c>
      <c r="F187" s="250" t="s">
        <v>1433</v>
      </c>
      <c r="G187" s="248"/>
      <c r="H187" s="251">
        <v>19.106999999999999</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181</v>
      </c>
      <c r="AU187" s="257" t="s">
        <v>87</v>
      </c>
      <c r="AV187" s="14" t="s">
        <v>87</v>
      </c>
      <c r="AW187" s="14" t="s">
        <v>38</v>
      </c>
      <c r="AX187" s="14" t="s">
        <v>77</v>
      </c>
      <c r="AY187" s="257" t="s">
        <v>167</v>
      </c>
    </row>
    <row r="188" s="14" customFormat="1">
      <c r="A188" s="14"/>
      <c r="B188" s="247"/>
      <c r="C188" s="248"/>
      <c r="D188" s="232" t="s">
        <v>181</v>
      </c>
      <c r="E188" s="249" t="s">
        <v>40</v>
      </c>
      <c r="F188" s="250" t="s">
        <v>235</v>
      </c>
      <c r="G188" s="248"/>
      <c r="H188" s="251">
        <v>-4.7279999999999998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181</v>
      </c>
      <c r="AU188" s="257" t="s">
        <v>87</v>
      </c>
      <c r="AV188" s="14" t="s">
        <v>87</v>
      </c>
      <c r="AW188" s="14" t="s">
        <v>38</v>
      </c>
      <c r="AX188" s="14" t="s">
        <v>77</v>
      </c>
      <c r="AY188" s="257" t="s">
        <v>167</v>
      </c>
    </row>
    <row r="189" s="14" customFormat="1">
      <c r="A189" s="14"/>
      <c r="B189" s="247"/>
      <c r="C189" s="248"/>
      <c r="D189" s="232" t="s">
        <v>181</v>
      </c>
      <c r="E189" s="249" t="s">
        <v>40</v>
      </c>
      <c r="F189" s="250" t="s">
        <v>236</v>
      </c>
      <c r="G189" s="248"/>
      <c r="H189" s="251">
        <v>-1.1819999999999999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181</v>
      </c>
      <c r="AU189" s="257" t="s">
        <v>87</v>
      </c>
      <c r="AV189" s="14" t="s">
        <v>87</v>
      </c>
      <c r="AW189" s="14" t="s">
        <v>38</v>
      </c>
      <c r="AX189" s="14" t="s">
        <v>77</v>
      </c>
      <c r="AY189" s="257" t="s">
        <v>167</v>
      </c>
    </row>
    <row r="190" s="13" customFormat="1">
      <c r="A190" s="13"/>
      <c r="B190" s="237"/>
      <c r="C190" s="238"/>
      <c r="D190" s="232" t="s">
        <v>181</v>
      </c>
      <c r="E190" s="239" t="s">
        <v>40</v>
      </c>
      <c r="F190" s="240" t="s">
        <v>206</v>
      </c>
      <c r="G190" s="238"/>
      <c r="H190" s="239" t="s">
        <v>40</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181</v>
      </c>
      <c r="AU190" s="246" t="s">
        <v>87</v>
      </c>
      <c r="AV190" s="13" t="s">
        <v>85</v>
      </c>
      <c r="AW190" s="13" t="s">
        <v>38</v>
      </c>
      <c r="AX190" s="13" t="s">
        <v>77</v>
      </c>
      <c r="AY190" s="246" t="s">
        <v>167</v>
      </c>
    </row>
    <row r="191" s="14" customFormat="1">
      <c r="A191" s="14"/>
      <c r="B191" s="247"/>
      <c r="C191" s="248"/>
      <c r="D191" s="232" t="s">
        <v>181</v>
      </c>
      <c r="E191" s="249" t="s">
        <v>40</v>
      </c>
      <c r="F191" s="250" t="s">
        <v>237</v>
      </c>
      <c r="G191" s="248"/>
      <c r="H191" s="251">
        <v>16.695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181</v>
      </c>
      <c r="AU191" s="257" t="s">
        <v>87</v>
      </c>
      <c r="AV191" s="14" t="s">
        <v>87</v>
      </c>
      <c r="AW191" s="14" t="s">
        <v>38</v>
      </c>
      <c r="AX191" s="14" t="s">
        <v>77</v>
      </c>
      <c r="AY191" s="257" t="s">
        <v>167</v>
      </c>
    </row>
    <row r="192" s="14" customFormat="1">
      <c r="A192" s="14"/>
      <c r="B192" s="247"/>
      <c r="C192" s="248"/>
      <c r="D192" s="232" t="s">
        <v>181</v>
      </c>
      <c r="E192" s="249" t="s">
        <v>40</v>
      </c>
      <c r="F192" s="250" t="s">
        <v>236</v>
      </c>
      <c r="G192" s="248"/>
      <c r="H192" s="251">
        <v>-1.1819999999999999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181</v>
      </c>
      <c r="AU192" s="257" t="s">
        <v>87</v>
      </c>
      <c r="AV192" s="14" t="s">
        <v>87</v>
      </c>
      <c r="AW192" s="14" t="s">
        <v>38</v>
      </c>
      <c r="AX192" s="14" t="s">
        <v>77</v>
      </c>
      <c r="AY192" s="257" t="s">
        <v>167</v>
      </c>
    </row>
    <row r="193" s="13" customFormat="1">
      <c r="A193" s="13"/>
      <c r="B193" s="237"/>
      <c r="C193" s="238"/>
      <c r="D193" s="232" t="s">
        <v>181</v>
      </c>
      <c r="E193" s="239" t="s">
        <v>40</v>
      </c>
      <c r="F193" s="240" t="s">
        <v>208</v>
      </c>
      <c r="G193" s="238"/>
      <c r="H193" s="239" t="s">
        <v>40</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181</v>
      </c>
      <c r="AU193" s="246" t="s">
        <v>87</v>
      </c>
      <c r="AV193" s="13" t="s">
        <v>85</v>
      </c>
      <c r="AW193" s="13" t="s">
        <v>38</v>
      </c>
      <c r="AX193" s="13" t="s">
        <v>77</v>
      </c>
      <c r="AY193" s="246" t="s">
        <v>167</v>
      </c>
    </row>
    <row r="194" s="14" customFormat="1">
      <c r="A194" s="14"/>
      <c r="B194" s="247"/>
      <c r="C194" s="248"/>
      <c r="D194" s="232" t="s">
        <v>181</v>
      </c>
      <c r="E194" s="249" t="s">
        <v>40</v>
      </c>
      <c r="F194" s="250" t="s">
        <v>1434</v>
      </c>
      <c r="G194" s="248"/>
      <c r="H194" s="251">
        <v>40.927999999999997</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181</v>
      </c>
      <c r="AU194" s="257" t="s">
        <v>87</v>
      </c>
      <c r="AV194" s="14" t="s">
        <v>87</v>
      </c>
      <c r="AW194" s="14" t="s">
        <v>38</v>
      </c>
      <c r="AX194" s="14" t="s">
        <v>77</v>
      </c>
      <c r="AY194" s="257" t="s">
        <v>167</v>
      </c>
    </row>
    <row r="195" s="14" customFormat="1">
      <c r="A195" s="14"/>
      <c r="B195" s="247"/>
      <c r="C195" s="248"/>
      <c r="D195" s="232" t="s">
        <v>181</v>
      </c>
      <c r="E195" s="249" t="s">
        <v>40</v>
      </c>
      <c r="F195" s="250" t="s">
        <v>239</v>
      </c>
      <c r="G195" s="248"/>
      <c r="H195" s="251">
        <v>-1.5760000000000001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181</v>
      </c>
      <c r="AU195" s="257" t="s">
        <v>87</v>
      </c>
      <c r="AV195" s="14" t="s">
        <v>87</v>
      </c>
      <c r="AW195" s="14" t="s">
        <v>38</v>
      </c>
      <c r="AX195" s="14" t="s">
        <v>77</v>
      </c>
      <c r="AY195" s="257" t="s">
        <v>167</v>
      </c>
    </row>
    <row r="196" s="14" customFormat="1">
      <c r="A196" s="14"/>
      <c r="B196" s="247"/>
      <c r="C196" s="248"/>
      <c r="D196" s="232" t="s">
        <v>181</v>
      </c>
      <c r="E196" s="249" t="s">
        <v>40</v>
      </c>
      <c r="F196" s="250" t="s">
        <v>240</v>
      </c>
      <c r="G196" s="248"/>
      <c r="H196" s="251">
        <v>-2.093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181</v>
      </c>
      <c r="AU196" s="257" t="s">
        <v>87</v>
      </c>
      <c r="AV196" s="14" t="s">
        <v>87</v>
      </c>
      <c r="AW196" s="14" t="s">
        <v>38</v>
      </c>
      <c r="AX196" s="14" t="s">
        <v>77</v>
      </c>
      <c r="AY196" s="257" t="s">
        <v>167</v>
      </c>
    </row>
    <row r="197" s="14" customFormat="1">
      <c r="A197" s="14"/>
      <c r="B197" s="247"/>
      <c r="C197" s="248"/>
      <c r="D197" s="232" t="s">
        <v>181</v>
      </c>
      <c r="E197" s="249" t="s">
        <v>40</v>
      </c>
      <c r="F197" s="250" t="s">
        <v>241</v>
      </c>
      <c r="G197" s="248"/>
      <c r="H197" s="251">
        <v>1.74</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3" customFormat="1">
      <c r="A198" s="13"/>
      <c r="B198" s="237"/>
      <c r="C198" s="238"/>
      <c r="D198" s="232" t="s">
        <v>181</v>
      </c>
      <c r="E198" s="239" t="s">
        <v>40</v>
      </c>
      <c r="F198" s="240" t="s">
        <v>210</v>
      </c>
      <c r="G198" s="238"/>
      <c r="H198" s="239" t="s">
        <v>40</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181</v>
      </c>
      <c r="AU198" s="246" t="s">
        <v>87</v>
      </c>
      <c r="AV198" s="13" t="s">
        <v>85</v>
      </c>
      <c r="AW198" s="13" t="s">
        <v>38</v>
      </c>
      <c r="AX198" s="13" t="s">
        <v>77</v>
      </c>
      <c r="AY198" s="246" t="s">
        <v>167</v>
      </c>
    </row>
    <row r="199" s="14" customFormat="1">
      <c r="A199" s="14"/>
      <c r="B199" s="247"/>
      <c r="C199" s="248"/>
      <c r="D199" s="232" t="s">
        <v>181</v>
      </c>
      <c r="E199" s="249" t="s">
        <v>40</v>
      </c>
      <c r="F199" s="250" t="s">
        <v>242</v>
      </c>
      <c r="G199" s="248"/>
      <c r="H199" s="251">
        <v>31.27</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181</v>
      </c>
      <c r="AU199" s="257" t="s">
        <v>87</v>
      </c>
      <c r="AV199" s="14" t="s">
        <v>87</v>
      </c>
      <c r="AW199" s="14" t="s">
        <v>38</v>
      </c>
      <c r="AX199" s="14" t="s">
        <v>77</v>
      </c>
      <c r="AY199" s="257" t="s">
        <v>167</v>
      </c>
    </row>
    <row r="200" s="14" customFormat="1">
      <c r="A200" s="14"/>
      <c r="B200" s="247"/>
      <c r="C200" s="248"/>
      <c r="D200" s="232" t="s">
        <v>181</v>
      </c>
      <c r="E200" s="249" t="s">
        <v>40</v>
      </c>
      <c r="F200" s="250" t="s">
        <v>239</v>
      </c>
      <c r="G200" s="248"/>
      <c r="H200" s="251">
        <v>-1.5760000000000001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181</v>
      </c>
      <c r="AU200" s="257" t="s">
        <v>87</v>
      </c>
      <c r="AV200" s="14" t="s">
        <v>87</v>
      </c>
      <c r="AW200" s="14" t="s">
        <v>38</v>
      </c>
      <c r="AX200" s="14" t="s">
        <v>77</v>
      </c>
      <c r="AY200" s="257" t="s">
        <v>167</v>
      </c>
    </row>
    <row r="201" s="14" customFormat="1">
      <c r="A201" s="14"/>
      <c r="B201" s="247"/>
      <c r="C201" s="248"/>
      <c r="D201" s="232" t="s">
        <v>181</v>
      </c>
      <c r="E201" s="249" t="s">
        <v>40</v>
      </c>
      <c r="F201" s="250" t="s">
        <v>243</v>
      </c>
      <c r="G201" s="248"/>
      <c r="H201" s="251">
        <v>-2.0249999999999999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181</v>
      </c>
      <c r="AU201" s="257" t="s">
        <v>87</v>
      </c>
      <c r="AV201" s="14" t="s">
        <v>87</v>
      </c>
      <c r="AW201" s="14" t="s">
        <v>38</v>
      </c>
      <c r="AX201" s="14" t="s">
        <v>77</v>
      </c>
      <c r="AY201" s="257" t="s">
        <v>167</v>
      </c>
    </row>
    <row r="202" s="14" customFormat="1">
      <c r="A202" s="14"/>
      <c r="B202" s="247"/>
      <c r="C202" s="248"/>
      <c r="D202" s="232" t="s">
        <v>181</v>
      </c>
      <c r="E202" s="249" t="s">
        <v>40</v>
      </c>
      <c r="F202" s="250" t="s">
        <v>241</v>
      </c>
      <c r="G202" s="248"/>
      <c r="H202" s="251">
        <v>1.74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181</v>
      </c>
      <c r="AU202" s="257" t="s">
        <v>87</v>
      </c>
      <c r="AV202" s="14" t="s">
        <v>87</v>
      </c>
      <c r="AW202" s="14" t="s">
        <v>38</v>
      </c>
      <c r="AX202" s="14" t="s">
        <v>77</v>
      </c>
      <c r="AY202" s="257" t="s">
        <v>167</v>
      </c>
    </row>
    <row r="203" s="15" customFormat="1">
      <c r="A203" s="15"/>
      <c r="B203" s="258"/>
      <c r="C203" s="259"/>
      <c r="D203" s="232" t="s">
        <v>181</v>
      </c>
      <c r="E203" s="260" t="s">
        <v>40</v>
      </c>
      <c r="F203" s="261" t="s">
        <v>184</v>
      </c>
      <c r="G203" s="259"/>
      <c r="H203" s="262">
        <v>97.117999999999995</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181</v>
      </c>
      <c r="AU203" s="268" t="s">
        <v>87</v>
      </c>
      <c r="AV203" s="15" t="s">
        <v>175</v>
      </c>
      <c r="AW203" s="15" t="s">
        <v>38</v>
      </c>
      <c r="AX203" s="15" t="s">
        <v>85</v>
      </c>
      <c r="AY203" s="268" t="s">
        <v>167</v>
      </c>
    </row>
    <row r="204" s="2" customFormat="1" ht="24" customHeight="1">
      <c r="A204" s="39"/>
      <c r="B204" s="40"/>
      <c r="C204" s="219" t="s">
        <v>249</v>
      </c>
      <c r="D204" s="219" t="s">
        <v>170</v>
      </c>
      <c r="E204" s="220" t="s">
        <v>250</v>
      </c>
      <c r="F204" s="221" t="s">
        <v>251</v>
      </c>
      <c r="G204" s="222" t="s">
        <v>173</v>
      </c>
      <c r="H204" s="223">
        <v>97.117999999999995</v>
      </c>
      <c r="I204" s="224"/>
      <c r="J204" s="225">
        <f>ROUND(I204*H204,2)</f>
        <v>0</v>
      </c>
      <c r="K204" s="221" t="s">
        <v>174</v>
      </c>
      <c r="L204" s="45"/>
      <c r="M204" s="226" t="s">
        <v>40</v>
      </c>
      <c r="N204" s="227" t="s">
        <v>48</v>
      </c>
      <c r="O204" s="85"/>
      <c r="P204" s="228">
        <f>O204*H204</f>
        <v>0</v>
      </c>
      <c r="Q204" s="228">
        <v>0.0073499999999999998</v>
      </c>
      <c r="R204" s="228">
        <f>Q204*H204</f>
        <v>0.71381729999999999</v>
      </c>
      <c r="S204" s="228">
        <v>0</v>
      </c>
      <c r="T204" s="229">
        <f>S204*H204</f>
        <v>0</v>
      </c>
      <c r="U204" s="39"/>
      <c r="V204" s="39"/>
      <c r="W204" s="39"/>
      <c r="X204" s="39"/>
      <c r="Y204" s="39"/>
      <c r="Z204" s="39"/>
      <c r="AA204" s="39"/>
      <c r="AB204" s="39"/>
      <c r="AC204" s="39"/>
      <c r="AD204" s="39"/>
      <c r="AE204" s="39"/>
      <c r="AR204" s="230" t="s">
        <v>175</v>
      </c>
      <c r="AT204" s="230" t="s">
        <v>170</v>
      </c>
      <c r="AU204" s="230" t="s">
        <v>87</v>
      </c>
      <c r="AY204" s="18" t="s">
        <v>167</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175</v>
      </c>
      <c r="BM204" s="230" t="s">
        <v>252</v>
      </c>
    </row>
    <row r="205" s="2" customFormat="1">
      <c r="A205" s="39"/>
      <c r="B205" s="40"/>
      <c r="C205" s="41"/>
      <c r="D205" s="232" t="s">
        <v>177</v>
      </c>
      <c r="E205" s="41"/>
      <c r="F205" s="233" t="s">
        <v>253</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177</v>
      </c>
      <c r="AU205" s="18" t="s">
        <v>87</v>
      </c>
    </row>
    <row r="206" s="2" customFormat="1">
      <c r="A206" s="39"/>
      <c r="B206" s="40"/>
      <c r="C206" s="41"/>
      <c r="D206" s="232" t="s">
        <v>179</v>
      </c>
      <c r="E206" s="41"/>
      <c r="F206" s="236" t="s">
        <v>217</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179</v>
      </c>
      <c r="AU206" s="18" t="s">
        <v>87</v>
      </c>
    </row>
    <row r="207" s="13" customFormat="1">
      <c r="A207" s="13"/>
      <c r="B207" s="237"/>
      <c r="C207" s="238"/>
      <c r="D207" s="232" t="s">
        <v>181</v>
      </c>
      <c r="E207" s="239" t="s">
        <v>40</v>
      </c>
      <c r="F207" s="240" t="s">
        <v>203</v>
      </c>
      <c r="G207" s="238"/>
      <c r="H207" s="239" t="s">
        <v>40</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181</v>
      </c>
      <c r="AU207" s="246" t="s">
        <v>87</v>
      </c>
      <c r="AV207" s="13" t="s">
        <v>85</v>
      </c>
      <c r="AW207" s="13" t="s">
        <v>38</v>
      </c>
      <c r="AX207" s="13" t="s">
        <v>77</v>
      </c>
      <c r="AY207" s="246" t="s">
        <v>167</v>
      </c>
    </row>
    <row r="208" s="14" customFormat="1">
      <c r="A208" s="14"/>
      <c r="B208" s="247"/>
      <c r="C208" s="248"/>
      <c r="D208" s="232" t="s">
        <v>181</v>
      </c>
      <c r="E208" s="249" t="s">
        <v>40</v>
      </c>
      <c r="F208" s="250" t="s">
        <v>1433</v>
      </c>
      <c r="G208" s="248"/>
      <c r="H208" s="251">
        <v>19.106999999999999</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181</v>
      </c>
      <c r="AU208" s="257" t="s">
        <v>87</v>
      </c>
      <c r="AV208" s="14" t="s">
        <v>87</v>
      </c>
      <c r="AW208" s="14" t="s">
        <v>38</v>
      </c>
      <c r="AX208" s="14" t="s">
        <v>77</v>
      </c>
      <c r="AY208" s="257" t="s">
        <v>167</v>
      </c>
    </row>
    <row r="209" s="14" customFormat="1">
      <c r="A209" s="14"/>
      <c r="B209" s="247"/>
      <c r="C209" s="248"/>
      <c r="D209" s="232" t="s">
        <v>181</v>
      </c>
      <c r="E209" s="249" t="s">
        <v>40</v>
      </c>
      <c r="F209" s="250" t="s">
        <v>235</v>
      </c>
      <c r="G209" s="248"/>
      <c r="H209" s="251">
        <v>-4.7279999999999998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181</v>
      </c>
      <c r="AU209" s="257" t="s">
        <v>87</v>
      </c>
      <c r="AV209" s="14" t="s">
        <v>87</v>
      </c>
      <c r="AW209" s="14" t="s">
        <v>38</v>
      </c>
      <c r="AX209" s="14" t="s">
        <v>77</v>
      </c>
      <c r="AY209" s="257" t="s">
        <v>167</v>
      </c>
    </row>
    <row r="210" s="14" customFormat="1">
      <c r="A210" s="14"/>
      <c r="B210" s="247"/>
      <c r="C210" s="248"/>
      <c r="D210" s="232" t="s">
        <v>181</v>
      </c>
      <c r="E210" s="249" t="s">
        <v>40</v>
      </c>
      <c r="F210" s="250" t="s">
        <v>236</v>
      </c>
      <c r="G210" s="248"/>
      <c r="H210" s="251">
        <v>-1.1819999999999999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181</v>
      </c>
      <c r="AU210" s="257" t="s">
        <v>87</v>
      </c>
      <c r="AV210" s="14" t="s">
        <v>87</v>
      </c>
      <c r="AW210" s="14" t="s">
        <v>38</v>
      </c>
      <c r="AX210" s="14" t="s">
        <v>77</v>
      </c>
      <c r="AY210" s="257" t="s">
        <v>167</v>
      </c>
    </row>
    <row r="211" s="13" customFormat="1">
      <c r="A211" s="13"/>
      <c r="B211" s="237"/>
      <c r="C211" s="238"/>
      <c r="D211" s="232" t="s">
        <v>181</v>
      </c>
      <c r="E211" s="239" t="s">
        <v>40</v>
      </c>
      <c r="F211" s="240" t="s">
        <v>206</v>
      </c>
      <c r="G211" s="238"/>
      <c r="H211" s="239" t="s">
        <v>40</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181</v>
      </c>
      <c r="AU211" s="246" t="s">
        <v>87</v>
      </c>
      <c r="AV211" s="13" t="s">
        <v>85</v>
      </c>
      <c r="AW211" s="13" t="s">
        <v>38</v>
      </c>
      <c r="AX211" s="13" t="s">
        <v>77</v>
      </c>
      <c r="AY211" s="246" t="s">
        <v>167</v>
      </c>
    </row>
    <row r="212" s="14" customFormat="1">
      <c r="A212" s="14"/>
      <c r="B212" s="247"/>
      <c r="C212" s="248"/>
      <c r="D212" s="232" t="s">
        <v>181</v>
      </c>
      <c r="E212" s="249" t="s">
        <v>40</v>
      </c>
      <c r="F212" s="250" t="s">
        <v>237</v>
      </c>
      <c r="G212" s="248"/>
      <c r="H212" s="251">
        <v>16.695</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181</v>
      </c>
      <c r="AU212" s="257" t="s">
        <v>87</v>
      </c>
      <c r="AV212" s="14" t="s">
        <v>87</v>
      </c>
      <c r="AW212" s="14" t="s">
        <v>38</v>
      </c>
      <c r="AX212" s="14" t="s">
        <v>77</v>
      </c>
      <c r="AY212" s="257" t="s">
        <v>167</v>
      </c>
    </row>
    <row r="213" s="14" customFormat="1">
      <c r="A213" s="14"/>
      <c r="B213" s="247"/>
      <c r="C213" s="248"/>
      <c r="D213" s="232" t="s">
        <v>181</v>
      </c>
      <c r="E213" s="249" t="s">
        <v>40</v>
      </c>
      <c r="F213" s="250" t="s">
        <v>236</v>
      </c>
      <c r="G213" s="248"/>
      <c r="H213" s="251">
        <v>-1.1819999999999999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181</v>
      </c>
      <c r="AU213" s="257" t="s">
        <v>87</v>
      </c>
      <c r="AV213" s="14" t="s">
        <v>87</v>
      </c>
      <c r="AW213" s="14" t="s">
        <v>38</v>
      </c>
      <c r="AX213" s="14" t="s">
        <v>77</v>
      </c>
      <c r="AY213" s="257" t="s">
        <v>167</v>
      </c>
    </row>
    <row r="214" s="13" customFormat="1">
      <c r="A214" s="13"/>
      <c r="B214" s="237"/>
      <c r="C214" s="238"/>
      <c r="D214" s="232" t="s">
        <v>181</v>
      </c>
      <c r="E214" s="239" t="s">
        <v>40</v>
      </c>
      <c r="F214" s="240" t="s">
        <v>208</v>
      </c>
      <c r="G214" s="238"/>
      <c r="H214" s="239" t="s">
        <v>40</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181</v>
      </c>
      <c r="AU214" s="246" t="s">
        <v>87</v>
      </c>
      <c r="AV214" s="13" t="s">
        <v>85</v>
      </c>
      <c r="AW214" s="13" t="s">
        <v>38</v>
      </c>
      <c r="AX214" s="13" t="s">
        <v>77</v>
      </c>
      <c r="AY214" s="246" t="s">
        <v>167</v>
      </c>
    </row>
    <row r="215" s="14" customFormat="1">
      <c r="A215" s="14"/>
      <c r="B215" s="247"/>
      <c r="C215" s="248"/>
      <c r="D215" s="232" t="s">
        <v>181</v>
      </c>
      <c r="E215" s="249" t="s">
        <v>40</v>
      </c>
      <c r="F215" s="250" t="s">
        <v>1434</v>
      </c>
      <c r="G215" s="248"/>
      <c r="H215" s="251">
        <v>40.927999999999997</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181</v>
      </c>
      <c r="AU215" s="257" t="s">
        <v>87</v>
      </c>
      <c r="AV215" s="14" t="s">
        <v>87</v>
      </c>
      <c r="AW215" s="14" t="s">
        <v>38</v>
      </c>
      <c r="AX215" s="14" t="s">
        <v>77</v>
      </c>
      <c r="AY215" s="257" t="s">
        <v>167</v>
      </c>
    </row>
    <row r="216" s="14" customFormat="1">
      <c r="A216" s="14"/>
      <c r="B216" s="247"/>
      <c r="C216" s="248"/>
      <c r="D216" s="232" t="s">
        <v>181</v>
      </c>
      <c r="E216" s="249" t="s">
        <v>40</v>
      </c>
      <c r="F216" s="250" t="s">
        <v>239</v>
      </c>
      <c r="G216" s="248"/>
      <c r="H216" s="251">
        <v>-1.5760000000000001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181</v>
      </c>
      <c r="AU216" s="257" t="s">
        <v>87</v>
      </c>
      <c r="AV216" s="14" t="s">
        <v>87</v>
      </c>
      <c r="AW216" s="14" t="s">
        <v>38</v>
      </c>
      <c r="AX216" s="14" t="s">
        <v>77</v>
      </c>
      <c r="AY216" s="257" t="s">
        <v>167</v>
      </c>
    </row>
    <row r="217" s="14" customFormat="1">
      <c r="A217" s="14"/>
      <c r="B217" s="247"/>
      <c r="C217" s="248"/>
      <c r="D217" s="232" t="s">
        <v>181</v>
      </c>
      <c r="E217" s="249" t="s">
        <v>40</v>
      </c>
      <c r="F217" s="250" t="s">
        <v>240</v>
      </c>
      <c r="G217" s="248"/>
      <c r="H217" s="251">
        <v>-2.093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181</v>
      </c>
      <c r="AU217" s="257" t="s">
        <v>87</v>
      </c>
      <c r="AV217" s="14" t="s">
        <v>87</v>
      </c>
      <c r="AW217" s="14" t="s">
        <v>38</v>
      </c>
      <c r="AX217" s="14" t="s">
        <v>77</v>
      </c>
      <c r="AY217" s="257" t="s">
        <v>167</v>
      </c>
    </row>
    <row r="218" s="14" customFormat="1">
      <c r="A218" s="14"/>
      <c r="B218" s="247"/>
      <c r="C218" s="248"/>
      <c r="D218" s="232" t="s">
        <v>181</v>
      </c>
      <c r="E218" s="249" t="s">
        <v>40</v>
      </c>
      <c r="F218" s="250" t="s">
        <v>241</v>
      </c>
      <c r="G218" s="248"/>
      <c r="H218" s="251">
        <v>1.74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181</v>
      </c>
      <c r="AU218" s="257" t="s">
        <v>87</v>
      </c>
      <c r="AV218" s="14" t="s">
        <v>87</v>
      </c>
      <c r="AW218" s="14" t="s">
        <v>38</v>
      </c>
      <c r="AX218" s="14" t="s">
        <v>77</v>
      </c>
      <c r="AY218" s="257" t="s">
        <v>167</v>
      </c>
    </row>
    <row r="219" s="13" customFormat="1">
      <c r="A219" s="13"/>
      <c r="B219" s="237"/>
      <c r="C219" s="238"/>
      <c r="D219" s="232" t="s">
        <v>181</v>
      </c>
      <c r="E219" s="239" t="s">
        <v>40</v>
      </c>
      <c r="F219" s="240" t="s">
        <v>210</v>
      </c>
      <c r="G219" s="238"/>
      <c r="H219" s="239" t="s">
        <v>40</v>
      </c>
      <c r="I219" s="241"/>
      <c r="J219" s="238"/>
      <c r="K219" s="238"/>
      <c r="L219" s="242"/>
      <c r="M219" s="243"/>
      <c r="N219" s="244"/>
      <c r="O219" s="244"/>
      <c r="P219" s="244"/>
      <c r="Q219" s="244"/>
      <c r="R219" s="244"/>
      <c r="S219" s="244"/>
      <c r="T219" s="245"/>
      <c r="U219" s="13"/>
      <c r="V219" s="13"/>
      <c r="W219" s="13"/>
      <c r="X219" s="13"/>
      <c r="Y219" s="13"/>
      <c r="Z219" s="13"/>
      <c r="AA219" s="13"/>
      <c r="AB219" s="13"/>
      <c r="AC219" s="13"/>
      <c r="AD219" s="13"/>
      <c r="AE219" s="13"/>
      <c r="AT219" s="246" t="s">
        <v>181</v>
      </c>
      <c r="AU219" s="246" t="s">
        <v>87</v>
      </c>
      <c r="AV219" s="13" t="s">
        <v>85</v>
      </c>
      <c r="AW219" s="13" t="s">
        <v>38</v>
      </c>
      <c r="AX219" s="13" t="s">
        <v>77</v>
      </c>
      <c r="AY219" s="246" t="s">
        <v>167</v>
      </c>
    </row>
    <row r="220" s="14" customFormat="1">
      <c r="A220" s="14"/>
      <c r="B220" s="247"/>
      <c r="C220" s="248"/>
      <c r="D220" s="232" t="s">
        <v>181</v>
      </c>
      <c r="E220" s="249" t="s">
        <v>40</v>
      </c>
      <c r="F220" s="250" t="s">
        <v>242</v>
      </c>
      <c r="G220" s="248"/>
      <c r="H220" s="251">
        <v>31.27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181</v>
      </c>
      <c r="AU220" s="257" t="s">
        <v>87</v>
      </c>
      <c r="AV220" s="14" t="s">
        <v>87</v>
      </c>
      <c r="AW220" s="14" t="s">
        <v>38</v>
      </c>
      <c r="AX220" s="14" t="s">
        <v>77</v>
      </c>
      <c r="AY220" s="257" t="s">
        <v>167</v>
      </c>
    </row>
    <row r="221" s="14" customFormat="1">
      <c r="A221" s="14"/>
      <c r="B221" s="247"/>
      <c r="C221" s="248"/>
      <c r="D221" s="232" t="s">
        <v>181</v>
      </c>
      <c r="E221" s="249" t="s">
        <v>40</v>
      </c>
      <c r="F221" s="250" t="s">
        <v>239</v>
      </c>
      <c r="G221" s="248"/>
      <c r="H221" s="251">
        <v>-1.5760000000000001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181</v>
      </c>
      <c r="AU221" s="257" t="s">
        <v>87</v>
      </c>
      <c r="AV221" s="14" t="s">
        <v>87</v>
      </c>
      <c r="AW221" s="14" t="s">
        <v>38</v>
      </c>
      <c r="AX221" s="14" t="s">
        <v>77</v>
      </c>
      <c r="AY221" s="257" t="s">
        <v>167</v>
      </c>
    </row>
    <row r="222" s="14" customFormat="1">
      <c r="A222" s="14"/>
      <c r="B222" s="247"/>
      <c r="C222" s="248"/>
      <c r="D222" s="232" t="s">
        <v>181</v>
      </c>
      <c r="E222" s="249" t="s">
        <v>40</v>
      </c>
      <c r="F222" s="250" t="s">
        <v>243</v>
      </c>
      <c r="G222" s="248"/>
      <c r="H222" s="251">
        <v>-2.0249999999999999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181</v>
      </c>
      <c r="AU222" s="257" t="s">
        <v>87</v>
      </c>
      <c r="AV222" s="14" t="s">
        <v>87</v>
      </c>
      <c r="AW222" s="14" t="s">
        <v>38</v>
      </c>
      <c r="AX222" s="14" t="s">
        <v>77</v>
      </c>
      <c r="AY222" s="257" t="s">
        <v>167</v>
      </c>
    </row>
    <row r="223" s="14" customFormat="1">
      <c r="A223" s="14"/>
      <c r="B223" s="247"/>
      <c r="C223" s="248"/>
      <c r="D223" s="232" t="s">
        <v>181</v>
      </c>
      <c r="E223" s="249" t="s">
        <v>40</v>
      </c>
      <c r="F223" s="250" t="s">
        <v>241</v>
      </c>
      <c r="G223" s="248"/>
      <c r="H223" s="251">
        <v>1.74</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181</v>
      </c>
      <c r="AU223" s="257" t="s">
        <v>87</v>
      </c>
      <c r="AV223" s="14" t="s">
        <v>87</v>
      </c>
      <c r="AW223" s="14" t="s">
        <v>38</v>
      </c>
      <c r="AX223" s="14" t="s">
        <v>77</v>
      </c>
      <c r="AY223" s="257" t="s">
        <v>167</v>
      </c>
    </row>
    <row r="224" s="15" customFormat="1">
      <c r="A224" s="15"/>
      <c r="B224" s="258"/>
      <c r="C224" s="259"/>
      <c r="D224" s="232" t="s">
        <v>181</v>
      </c>
      <c r="E224" s="260" t="s">
        <v>40</v>
      </c>
      <c r="F224" s="261" t="s">
        <v>184</v>
      </c>
      <c r="G224" s="259"/>
      <c r="H224" s="262">
        <v>97.117999999999995</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181</v>
      </c>
      <c r="AU224" s="268" t="s">
        <v>87</v>
      </c>
      <c r="AV224" s="15" t="s">
        <v>175</v>
      </c>
      <c r="AW224" s="15" t="s">
        <v>38</v>
      </c>
      <c r="AX224" s="15" t="s">
        <v>85</v>
      </c>
      <c r="AY224" s="268" t="s">
        <v>167</v>
      </c>
    </row>
    <row r="225" s="2" customFormat="1" ht="16.5" customHeight="1">
      <c r="A225" s="39"/>
      <c r="B225" s="40"/>
      <c r="C225" s="219" t="s">
        <v>254</v>
      </c>
      <c r="D225" s="219" t="s">
        <v>170</v>
      </c>
      <c r="E225" s="220" t="s">
        <v>255</v>
      </c>
      <c r="F225" s="221" t="s">
        <v>256</v>
      </c>
      <c r="G225" s="222" t="s">
        <v>173</v>
      </c>
      <c r="H225" s="223">
        <v>3.48</v>
      </c>
      <c r="I225" s="224"/>
      <c r="J225" s="225">
        <f>ROUND(I225*H225,2)</f>
        <v>0</v>
      </c>
      <c r="K225" s="221" t="s">
        <v>174</v>
      </c>
      <c r="L225" s="45"/>
      <c r="M225" s="226" t="s">
        <v>40</v>
      </c>
      <c r="N225" s="227" t="s">
        <v>48</v>
      </c>
      <c r="O225" s="85"/>
      <c r="P225" s="228">
        <f>O225*H225</f>
        <v>0</v>
      </c>
      <c r="Q225" s="228">
        <v>0.032730000000000002</v>
      </c>
      <c r="R225" s="228">
        <f>Q225*H225</f>
        <v>0.11390040000000001</v>
      </c>
      <c r="S225" s="228">
        <v>0</v>
      </c>
      <c r="T225" s="229">
        <f>S225*H225</f>
        <v>0</v>
      </c>
      <c r="U225" s="39"/>
      <c r="V225" s="39"/>
      <c r="W225" s="39"/>
      <c r="X225" s="39"/>
      <c r="Y225" s="39"/>
      <c r="Z225" s="39"/>
      <c r="AA225" s="39"/>
      <c r="AB225" s="39"/>
      <c r="AC225" s="39"/>
      <c r="AD225" s="39"/>
      <c r="AE225" s="39"/>
      <c r="AR225" s="230" t="s">
        <v>175</v>
      </c>
      <c r="AT225" s="230" t="s">
        <v>170</v>
      </c>
      <c r="AU225" s="230" t="s">
        <v>87</v>
      </c>
      <c r="AY225" s="18" t="s">
        <v>167</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175</v>
      </c>
      <c r="BM225" s="230" t="s">
        <v>257</v>
      </c>
    </row>
    <row r="226" s="2" customFormat="1">
      <c r="A226" s="39"/>
      <c r="B226" s="40"/>
      <c r="C226" s="41"/>
      <c r="D226" s="232" t="s">
        <v>177</v>
      </c>
      <c r="E226" s="41"/>
      <c r="F226" s="233"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177</v>
      </c>
      <c r="AU226" s="18" t="s">
        <v>87</v>
      </c>
    </row>
    <row r="227" s="2" customFormat="1">
      <c r="A227" s="39"/>
      <c r="B227" s="40"/>
      <c r="C227" s="41"/>
      <c r="D227" s="232" t="s">
        <v>179</v>
      </c>
      <c r="E227" s="41"/>
      <c r="F227" s="236" t="s">
        <v>259</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179</v>
      </c>
      <c r="AU227" s="18" t="s">
        <v>87</v>
      </c>
    </row>
    <row r="228" s="14" customFormat="1">
      <c r="A228" s="14"/>
      <c r="B228" s="247"/>
      <c r="C228" s="248"/>
      <c r="D228" s="232" t="s">
        <v>181</v>
      </c>
      <c r="E228" s="249" t="s">
        <v>40</v>
      </c>
      <c r="F228" s="250" t="s">
        <v>260</v>
      </c>
      <c r="G228" s="248"/>
      <c r="H228" s="251">
        <v>3.48</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181</v>
      </c>
      <c r="AU228" s="257" t="s">
        <v>87</v>
      </c>
      <c r="AV228" s="14" t="s">
        <v>87</v>
      </c>
      <c r="AW228" s="14" t="s">
        <v>38</v>
      </c>
      <c r="AX228" s="14" t="s">
        <v>77</v>
      </c>
      <c r="AY228" s="257" t="s">
        <v>167</v>
      </c>
    </row>
    <row r="229" s="15" customFormat="1">
      <c r="A229" s="15"/>
      <c r="B229" s="258"/>
      <c r="C229" s="259"/>
      <c r="D229" s="232" t="s">
        <v>181</v>
      </c>
      <c r="E229" s="260" t="s">
        <v>40</v>
      </c>
      <c r="F229" s="261" t="s">
        <v>184</v>
      </c>
      <c r="G229" s="259"/>
      <c r="H229" s="262">
        <v>3.48</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181</v>
      </c>
      <c r="AU229" s="268" t="s">
        <v>87</v>
      </c>
      <c r="AV229" s="15" t="s">
        <v>175</v>
      </c>
      <c r="AW229" s="15" t="s">
        <v>38</v>
      </c>
      <c r="AX229" s="15" t="s">
        <v>85</v>
      </c>
      <c r="AY229" s="268" t="s">
        <v>167</v>
      </c>
    </row>
    <row r="230" s="2" customFormat="1" ht="24" customHeight="1">
      <c r="A230" s="39"/>
      <c r="B230" s="40"/>
      <c r="C230" s="219" t="s">
        <v>261</v>
      </c>
      <c r="D230" s="219" t="s">
        <v>170</v>
      </c>
      <c r="E230" s="220" t="s">
        <v>262</v>
      </c>
      <c r="F230" s="221" t="s">
        <v>263</v>
      </c>
      <c r="G230" s="222" t="s">
        <v>173</v>
      </c>
      <c r="H230" s="223">
        <v>4.0499999999999998</v>
      </c>
      <c r="I230" s="224"/>
      <c r="J230" s="225">
        <f>ROUND(I230*H230,2)</f>
        <v>0</v>
      </c>
      <c r="K230" s="221" t="s">
        <v>174</v>
      </c>
      <c r="L230" s="45"/>
      <c r="M230" s="226" t="s">
        <v>40</v>
      </c>
      <c r="N230" s="227" t="s">
        <v>48</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175</v>
      </c>
      <c r="AT230" s="230" t="s">
        <v>170</v>
      </c>
      <c r="AU230" s="230" t="s">
        <v>87</v>
      </c>
      <c r="AY230" s="18" t="s">
        <v>167</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175</v>
      </c>
      <c r="BM230" s="230" t="s">
        <v>264</v>
      </c>
    </row>
    <row r="231" s="2" customFormat="1">
      <c r="A231" s="39"/>
      <c r="B231" s="40"/>
      <c r="C231" s="41"/>
      <c r="D231" s="232" t="s">
        <v>177</v>
      </c>
      <c r="E231" s="41"/>
      <c r="F231" s="233"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177</v>
      </c>
      <c r="AU231" s="18" t="s">
        <v>87</v>
      </c>
    </row>
    <row r="232" s="2" customFormat="1">
      <c r="A232" s="39"/>
      <c r="B232" s="40"/>
      <c r="C232" s="41"/>
      <c r="D232" s="232" t="s">
        <v>179</v>
      </c>
      <c r="E232" s="41"/>
      <c r="F232" s="236" t="s">
        <v>266</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179</v>
      </c>
      <c r="AU232" s="18" t="s">
        <v>87</v>
      </c>
    </row>
    <row r="233" s="13" customFormat="1">
      <c r="A233" s="13"/>
      <c r="B233" s="237"/>
      <c r="C233" s="238"/>
      <c r="D233" s="232" t="s">
        <v>181</v>
      </c>
      <c r="E233" s="239" t="s">
        <v>40</v>
      </c>
      <c r="F233" s="240" t="s">
        <v>267</v>
      </c>
      <c r="G233" s="238"/>
      <c r="H233" s="239" t="s">
        <v>40</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181</v>
      </c>
      <c r="AU233" s="246" t="s">
        <v>87</v>
      </c>
      <c r="AV233" s="13" t="s">
        <v>85</v>
      </c>
      <c r="AW233" s="13" t="s">
        <v>38</v>
      </c>
      <c r="AX233" s="13" t="s">
        <v>77</v>
      </c>
      <c r="AY233" s="246" t="s">
        <v>167</v>
      </c>
    </row>
    <row r="234" s="14" customFormat="1">
      <c r="A234" s="14"/>
      <c r="B234" s="247"/>
      <c r="C234" s="248"/>
      <c r="D234" s="232" t="s">
        <v>181</v>
      </c>
      <c r="E234" s="249" t="s">
        <v>40</v>
      </c>
      <c r="F234" s="250" t="s">
        <v>268</v>
      </c>
      <c r="G234" s="248"/>
      <c r="H234" s="251">
        <v>4.0499999999999998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181</v>
      </c>
      <c r="AU234" s="257" t="s">
        <v>87</v>
      </c>
      <c r="AV234" s="14" t="s">
        <v>87</v>
      </c>
      <c r="AW234" s="14" t="s">
        <v>38</v>
      </c>
      <c r="AX234" s="14" t="s">
        <v>77</v>
      </c>
      <c r="AY234" s="257" t="s">
        <v>167</v>
      </c>
    </row>
    <row r="235" s="15" customFormat="1">
      <c r="A235" s="15"/>
      <c r="B235" s="258"/>
      <c r="C235" s="259"/>
      <c r="D235" s="232" t="s">
        <v>181</v>
      </c>
      <c r="E235" s="260" t="s">
        <v>40</v>
      </c>
      <c r="F235" s="261" t="s">
        <v>184</v>
      </c>
      <c r="G235" s="259"/>
      <c r="H235" s="262">
        <v>4.0499999999999998</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181</v>
      </c>
      <c r="AU235" s="268" t="s">
        <v>87</v>
      </c>
      <c r="AV235" s="15" t="s">
        <v>175</v>
      </c>
      <c r="AW235" s="15" t="s">
        <v>38</v>
      </c>
      <c r="AX235" s="15" t="s">
        <v>85</v>
      </c>
      <c r="AY235" s="268" t="s">
        <v>167</v>
      </c>
    </row>
    <row r="236" s="2" customFormat="1" ht="24" customHeight="1">
      <c r="A236" s="39"/>
      <c r="B236" s="40"/>
      <c r="C236" s="219" t="s">
        <v>269</v>
      </c>
      <c r="D236" s="219" t="s">
        <v>170</v>
      </c>
      <c r="E236" s="220" t="s">
        <v>270</v>
      </c>
      <c r="F236" s="221" t="s">
        <v>271</v>
      </c>
      <c r="G236" s="222" t="s">
        <v>187</v>
      </c>
      <c r="H236" s="223">
        <v>46.219999999999999</v>
      </c>
      <c r="I236" s="224"/>
      <c r="J236" s="225">
        <f>ROUND(I236*H236,2)</f>
        <v>0</v>
      </c>
      <c r="K236" s="221" t="s">
        <v>174</v>
      </c>
      <c r="L236" s="45"/>
      <c r="M236" s="226" t="s">
        <v>40</v>
      </c>
      <c r="N236" s="227" t="s">
        <v>48</v>
      </c>
      <c r="O236" s="85"/>
      <c r="P236" s="228">
        <f>O236*H236</f>
        <v>0</v>
      </c>
      <c r="Q236" s="228">
        <v>0.0015</v>
      </c>
      <c r="R236" s="228">
        <f>Q236*H236</f>
        <v>0.069330000000000003</v>
      </c>
      <c r="S236" s="228">
        <v>0</v>
      </c>
      <c r="T236" s="229">
        <f>S236*H236</f>
        <v>0</v>
      </c>
      <c r="U236" s="39"/>
      <c r="V236" s="39"/>
      <c r="W236" s="39"/>
      <c r="X236" s="39"/>
      <c r="Y236" s="39"/>
      <c r="Z236" s="39"/>
      <c r="AA236" s="39"/>
      <c r="AB236" s="39"/>
      <c r="AC236" s="39"/>
      <c r="AD236" s="39"/>
      <c r="AE236" s="39"/>
      <c r="AR236" s="230" t="s">
        <v>175</v>
      </c>
      <c r="AT236" s="230" t="s">
        <v>170</v>
      </c>
      <c r="AU236" s="230" t="s">
        <v>87</v>
      </c>
      <c r="AY236" s="18" t="s">
        <v>167</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175</v>
      </c>
      <c r="BM236" s="230" t="s">
        <v>272</v>
      </c>
    </row>
    <row r="237" s="2" customFormat="1">
      <c r="A237" s="39"/>
      <c r="B237" s="40"/>
      <c r="C237" s="41"/>
      <c r="D237" s="232" t="s">
        <v>177</v>
      </c>
      <c r="E237" s="41"/>
      <c r="F237" s="233"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177</v>
      </c>
      <c r="AU237" s="18" t="s">
        <v>87</v>
      </c>
    </row>
    <row r="238" s="2" customFormat="1">
      <c r="A238" s="39"/>
      <c r="B238" s="40"/>
      <c r="C238" s="41"/>
      <c r="D238" s="232" t="s">
        <v>179</v>
      </c>
      <c r="E238" s="41"/>
      <c r="F238" s="236" t="s">
        <v>274</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179</v>
      </c>
      <c r="AU238" s="18" t="s">
        <v>87</v>
      </c>
    </row>
    <row r="239" s="14" customFormat="1">
      <c r="A239" s="14"/>
      <c r="B239" s="247"/>
      <c r="C239" s="248"/>
      <c r="D239" s="232" t="s">
        <v>181</v>
      </c>
      <c r="E239" s="249" t="s">
        <v>40</v>
      </c>
      <c r="F239" s="250" t="s">
        <v>275</v>
      </c>
      <c r="G239" s="248"/>
      <c r="H239" s="251">
        <v>28.440000000000001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181</v>
      </c>
      <c r="AU239" s="257" t="s">
        <v>87</v>
      </c>
      <c r="AV239" s="14" t="s">
        <v>87</v>
      </c>
      <c r="AW239" s="14" t="s">
        <v>38</v>
      </c>
      <c r="AX239" s="14" t="s">
        <v>77</v>
      </c>
      <c r="AY239" s="257" t="s">
        <v>167</v>
      </c>
    </row>
    <row r="240" s="14" customFormat="1">
      <c r="A240" s="14"/>
      <c r="B240" s="247"/>
      <c r="C240" s="248"/>
      <c r="D240" s="232" t="s">
        <v>181</v>
      </c>
      <c r="E240" s="249" t="s">
        <v>40</v>
      </c>
      <c r="F240" s="250" t="s">
        <v>276</v>
      </c>
      <c r="G240" s="248"/>
      <c r="H240" s="251">
        <v>9.0800000000000001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181</v>
      </c>
      <c r="AU240" s="257" t="s">
        <v>87</v>
      </c>
      <c r="AV240" s="14" t="s">
        <v>87</v>
      </c>
      <c r="AW240" s="14" t="s">
        <v>38</v>
      </c>
      <c r="AX240" s="14" t="s">
        <v>77</v>
      </c>
      <c r="AY240" s="257" t="s">
        <v>167</v>
      </c>
    </row>
    <row r="241" s="14" customFormat="1">
      <c r="A241" s="14"/>
      <c r="B241" s="247"/>
      <c r="C241" s="248"/>
      <c r="D241" s="232" t="s">
        <v>181</v>
      </c>
      <c r="E241" s="249" t="s">
        <v>40</v>
      </c>
      <c r="F241" s="250" t="s">
        <v>277</v>
      </c>
      <c r="G241" s="248"/>
      <c r="H241" s="251">
        <v>8.6999999999999993</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181</v>
      </c>
      <c r="AU241" s="257" t="s">
        <v>87</v>
      </c>
      <c r="AV241" s="14" t="s">
        <v>87</v>
      </c>
      <c r="AW241" s="14" t="s">
        <v>38</v>
      </c>
      <c r="AX241" s="14" t="s">
        <v>77</v>
      </c>
      <c r="AY241" s="257" t="s">
        <v>167</v>
      </c>
    </row>
    <row r="242" s="15" customFormat="1">
      <c r="A242" s="15"/>
      <c r="B242" s="258"/>
      <c r="C242" s="259"/>
      <c r="D242" s="232" t="s">
        <v>181</v>
      </c>
      <c r="E242" s="260" t="s">
        <v>40</v>
      </c>
      <c r="F242" s="261" t="s">
        <v>184</v>
      </c>
      <c r="G242" s="259"/>
      <c r="H242" s="262">
        <v>46.219999999999999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181</v>
      </c>
      <c r="AU242" s="268" t="s">
        <v>87</v>
      </c>
      <c r="AV242" s="15" t="s">
        <v>175</v>
      </c>
      <c r="AW242" s="15" t="s">
        <v>38</v>
      </c>
      <c r="AX242" s="15" t="s">
        <v>85</v>
      </c>
      <c r="AY242" s="268" t="s">
        <v>167</v>
      </c>
    </row>
    <row r="243" s="2" customFormat="1" ht="16.5" customHeight="1">
      <c r="A243" s="39"/>
      <c r="B243" s="40"/>
      <c r="C243" s="219" t="s">
        <v>278</v>
      </c>
      <c r="D243" s="219" t="s">
        <v>170</v>
      </c>
      <c r="E243" s="220" t="s">
        <v>279</v>
      </c>
      <c r="F243" s="221" t="s">
        <v>280</v>
      </c>
      <c r="G243" s="222" t="s">
        <v>173</v>
      </c>
      <c r="H243" s="223">
        <v>26.920000000000002</v>
      </c>
      <c r="I243" s="224"/>
      <c r="J243" s="225">
        <f>ROUND(I243*H243,2)</f>
        <v>0</v>
      </c>
      <c r="K243" s="221" t="s">
        <v>174</v>
      </c>
      <c r="L243" s="45"/>
      <c r="M243" s="226" t="s">
        <v>40</v>
      </c>
      <c r="N243" s="227" t="s">
        <v>48</v>
      </c>
      <c r="O243" s="85"/>
      <c r="P243" s="228">
        <f>O243*H243</f>
        <v>0</v>
      </c>
      <c r="Q243" s="228">
        <v>0.099000000000000005</v>
      </c>
      <c r="R243" s="228">
        <f>Q243*H243</f>
        <v>2.6650800000000001</v>
      </c>
      <c r="S243" s="228">
        <v>0</v>
      </c>
      <c r="T243" s="229">
        <f>S243*H243</f>
        <v>0</v>
      </c>
      <c r="U243" s="39"/>
      <c r="V243" s="39"/>
      <c r="W243" s="39"/>
      <c r="X243" s="39"/>
      <c r="Y243" s="39"/>
      <c r="Z243" s="39"/>
      <c r="AA243" s="39"/>
      <c r="AB243" s="39"/>
      <c r="AC243" s="39"/>
      <c r="AD243" s="39"/>
      <c r="AE243" s="39"/>
      <c r="AR243" s="230" t="s">
        <v>175</v>
      </c>
      <c r="AT243" s="230" t="s">
        <v>170</v>
      </c>
      <c r="AU243" s="230" t="s">
        <v>87</v>
      </c>
      <c r="AY243" s="18" t="s">
        <v>167</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175</v>
      </c>
      <c r="BM243" s="230" t="s">
        <v>281</v>
      </c>
    </row>
    <row r="244" s="2" customFormat="1">
      <c r="A244" s="39"/>
      <c r="B244" s="40"/>
      <c r="C244" s="41"/>
      <c r="D244" s="232" t="s">
        <v>177</v>
      </c>
      <c r="E244" s="41"/>
      <c r="F244" s="233" t="s">
        <v>282</v>
      </c>
      <c r="G244" s="41"/>
      <c r="H244" s="41"/>
      <c r="I244" s="137"/>
      <c r="J244" s="41"/>
      <c r="K244" s="41"/>
      <c r="L244" s="45"/>
      <c r="M244" s="234"/>
      <c r="N244" s="235"/>
      <c r="O244" s="85"/>
      <c r="P244" s="85"/>
      <c r="Q244" s="85"/>
      <c r="R244" s="85"/>
      <c r="S244" s="85"/>
      <c r="T244" s="86"/>
      <c r="U244" s="39"/>
      <c r="V244" s="39"/>
      <c r="W244" s="39"/>
      <c r="X244" s="39"/>
      <c r="Y244" s="39"/>
      <c r="Z244" s="39"/>
      <c r="AA244" s="39"/>
      <c r="AB244" s="39"/>
      <c r="AC244" s="39"/>
      <c r="AD244" s="39"/>
      <c r="AE244" s="39"/>
      <c r="AT244" s="18" t="s">
        <v>177</v>
      </c>
      <c r="AU244" s="18" t="s">
        <v>87</v>
      </c>
    </row>
    <row r="245" s="13" customFormat="1">
      <c r="A245" s="13"/>
      <c r="B245" s="237"/>
      <c r="C245" s="238"/>
      <c r="D245" s="232" t="s">
        <v>181</v>
      </c>
      <c r="E245" s="239" t="s">
        <v>40</v>
      </c>
      <c r="F245" s="240" t="s">
        <v>203</v>
      </c>
      <c r="G245" s="238"/>
      <c r="H245" s="239" t="s">
        <v>40</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181</v>
      </c>
      <c r="AU245" s="246" t="s">
        <v>87</v>
      </c>
      <c r="AV245" s="13" t="s">
        <v>85</v>
      </c>
      <c r="AW245" s="13" t="s">
        <v>38</v>
      </c>
      <c r="AX245" s="13" t="s">
        <v>77</v>
      </c>
      <c r="AY245" s="246" t="s">
        <v>167</v>
      </c>
    </row>
    <row r="246" s="14" customFormat="1">
      <c r="A246" s="14"/>
      <c r="B246" s="247"/>
      <c r="C246" s="248"/>
      <c r="D246" s="232" t="s">
        <v>181</v>
      </c>
      <c r="E246" s="249" t="s">
        <v>40</v>
      </c>
      <c r="F246" s="250" t="s">
        <v>373</v>
      </c>
      <c r="G246" s="248"/>
      <c r="H246" s="251">
        <v>2.403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181</v>
      </c>
      <c r="AU246" s="257" t="s">
        <v>87</v>
      </c>
      <c r="AV246" s="14" t="s">
        <v>87</v>
      </c>
      <c r="AW246" s="14" t="s">
        <v>38</v>
      </c>
      <c r="AX246" s="14" t="s">
        <v>77</v>
      </c>
      <c r="AY246" s="257" t="s">
        <v>167</v>
      </c>
    </row>
    <row r="247" s="14" customFormat="1">
      <c r="A247" s="14"/>
      <c r="B247" s="247"/>
      <c r="C247" s="248"/>
      <c r="D247" s="232" t="s">
        <v>181</v>
      </c>
      <c r="E247" s="249" t="s">
        <v>40</v>
      </c>
      <c r="F247" s="250" t="s">
        <v>205</v>
      </c>
      <c r="G247" s="248"/>
      <c r="H247" s="251">
        <v>0.40000000000000002</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181</v>
      </c>
      <c r="AU247" s="257" t="s">
        <v>87</v>
      </c>
      <c r="AV247" s="14" t="s">
        <v>87</v>
      </c>
      <c r="AW247" s="14" t="s">
        <v>38</v>
      </c>
      <c r="AX247" s="14" t="s">
        <v>77</v>
      </c>
      <c r="AY247" s="257" t="s">
        <v>167</v>
      </c>
    </row>
    <row r="248" s="13" customFormat="1">
      <c r="A248" s="13"/>
      <c r="B248" s="237"/>
      <c r="C248" s="238"/>
      <c r="D248" s="232" t="s">
        <v>181</v>
      </c>
      <c r="E248" s="239" t="s">
        <v>40</v>
      </c>
      <c r="F248" s="240" t="s">
        <v>206</v>
      </c>
      <c r="G248" s="238"/>
      <c r="H248" s="239" t="s">
        <v>40</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181</v>
      </c>
      <c r="AU248" s="246" t="s">
        <v>87</v>
      </c>
      <c r="AV248" s="13" t="s">
        <v>85</v>
      </c>
      <c r="AW248" s="13" t="s">
        <v>38</v>
      </c>
      <c r="AX248" s="13" t="s">
        <v>77</v>
      </c>
      <c r="AY248" s="246" t="s">
        <v>167</v>
      </c>
    </row>
    <row r="249" s="14" customFormat="1">
      <c r="A249" s="14"/>
      <c r="B249" s="247"/>
      <c r="C249" s="248"/>
      <c r="D249" s="232" t="s">
        <v>181</v>
      </c>
      <c r="E249" s="249" t="s">
        <v>40</v>
      </c>
      <c r="F249" s="250" t="s">
        <v>374</v>
      </c>
      <c r="G249" s="248"/>
      <c r="H249" s="251">
        <v>2.2480000000000002</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181</v>
      </c>
      <c r="AU249" s="257" t="s">
        <v>87</v>
      </c>
      <c r="AV249" s="14" t="s">
        <v>87</v>
      </c>
      <c r="AW249" s="14" t="s">
        <v>38</v>
      </c>
      <c r="AX249" s="14" t="s">
        <v>77</v>
      </c>
      <c r="AY249" s="257" t="s">
        <v>167</v>
      </c>
    </row>
    <row r="250" s="13" customFormat="1">
      <c r="A250" s="13"/>
      <c r="B250" s="237"/>
      <c r="C250" s="238"/>
      <c r="D250" s="232" t="s">
        <v>181</v>
      </c>
      <c r="E250" s="239" t="s">
        <v>40</v>
      </c>
      <c r="F250" s="240" t="s">
        <v>208</v>
      </c>
      <c r="G250" s="238"/>
      <c r="H250" s="239" t="s">
        <v>40</v>
      </c>
      <c r="I250" s="241"/>
      <c r="J250" s="238"/>
      <c r="K250" s="238"/>
      <c r="L250" s="242"/>
      <c r="M250" s="243"/>
      <c r="N250" s="244"/>
      <c r="O250" s="244"/>
      <c r="P250" s="244"/>
      <c r="Q250" s="244"/>
      <c r="R250" s="244"/>
      <c r="S250" s="244"/>
      <c r="T250" s="245"/>
      <c r="U250" s="13"/>
      <c r="V250" s="13"/>
      <c r="W250" s="13"/>
      <c r="X250" s="13"/>
      <c r="Y250" s="13"/>
      <c r="Z250" s="13"/>
      <c r="AA250" s="13"/>
      <c r="AB250" s="13"/>
      <c r="AC250" s="13"/>
      <c r="AD250" s="13"/>
      <c r="AE250" s="13"/>
      <c r="AT250" s="246" t="s">
        <v>181</v>
      </c>
      <c r="AU250" s="246" t="s">
        <v>87</v>
      </c>
      <c r="AV250" s="13" t="s">
        <v>85</v>
      </c>
      <c r="AW250" s="13" t="s">
        <v>38</v>
      </c>
      <c r="AX250" s="13" t="s">
        <v>77</v>
      </c>
      <c r="AY250" s="246" t="s">
        <v>167</v>
      </c>
    </row>
    <row r="251" s="14" customFormat="1">
      <c r="A251" s="14"/>
      <c r="B251" s="247"/>
      <c r="C251" s="248"/>
      <c r="D251" s="232" t="s">
        <v>181</v>
      </c>
      <c r="E251" s="249" t="s">
        <v>40</v>
      </c>
      <c r="F251" s="250" t="s">
        <v>1311</v>
      </c>
      <c r="G251" s="248"/>
      <c r="H251" s="251">
        <v>13.612</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181</v>
      </c>
      <c r="AU251" s="257" t="s">
        <v>87</v>
      </c>
      <c r="AV251" s="14" t="s">
        <v>87</v>
      </c>
      <c r="AW251" s="14" t="s">
        <v>38</v>
      </c>
      <c r="AX251" s="14" t="s">
        <v>77</v>
      </c>
      <c r="AY251" s="257" t="s">
        <v>167</v>
      </c>
    </row>
    <row r="252" s="13" customFormat="1">
      <c r="A252" s="13"/>
      <c r="B252" s="237"/>
      <c r="C252" s="238"/>
      <c r="D252" s="232" t="s">
        <v>181</v>
      </c>
      <c r="E252" s="239" t="s">
        <v>40</v>
      </c>
      <c r="F252" s="240" t="s">
        <v>210</v>
      </c>
      <c r="G252" s="238"/>
      <c r="H252" s="239" t="s">
        <v>40</v>
      </c>
      <c r="I252" s="241"/>
      <c r="J252" s="238"/>
      <c r="K252" s="238"/>
      <c r="L252" s="242"/>
      <c r="M252" s="243"/>
      <c r="N252" s="244"/>
      <c r="O252" s="244"/>
      <c r="P252" s="244"/>
      <c r="Q252" s="244"/>
      <c r="R252" s="244"/>
      <c r="S252" s="244"/>
      <c r="T252" s="245"/>
      <c r="U252" s="13"/>
      <c r="V252" s="13"/>
      <c r="W252" s="13"/>
      <c r="X252" s="13"/>
      <c r="Y252" s="13"/>
      <c r="Z252" s="13"/>
      <c r="AA252" s="13"/>
      <c r="AB252" s="13"/>
      <c r="AC252" s="13"/>
      <c r="AD252" s="13"/>
      <c r="AE252" s="13"/>
      <c r="AT252" s="246" t="s">
        <v>181</v>
      </c>
      <c r="AU252" s="246" t="s">
        <v>87</v>
      </c>
      <c r="AV252" s="13" t="s">
        <v>85</v>
      </c>
      <c r="AW252" s="13" t="s">
        <v>38</v>
      </c>
      <c r="AX252" s="13" t="s">
        <v>77</v>
      </c>
      <c r="AY252" s="246" t="s">
        <v>167</v>
      </c>
    </row>
    <row r="253" s="14" customFormat="1">
      <c r="A253" s="14"/>
      <c r="B253" s="247"/>
      <c r="C253" s="248"/>
      <c r="D253" s="232" t="s">
        <v>181</v>
      </c>
      <c r="E253" s="249" t="s">
        <v>40</v>
      </c>
      <c r="F253" s="250" t="s">
        <v>1312</v>
      </c>
      <c r="G253" s="248"/>
      <c r="H253" s="251">
        <v>8.2569999999999997</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181</v>
      </c>
      <c r="AU253" s="257" t="s">
        <v>87</v>
      </c>
      <c r="AV253" s="14" t="s">
        <v>87</v>
      </c>
      <c r="AW253" s="14" t="s">
        <v>38</v>
      </c>
      <c r="AX253" s="14" t="s">
        <v>77</v>
      </c>
      <c r="AY253" s="257" t="s">
        <v>167</v>
      </c>
    </row>
    <row r="254" s="15" customFormat="1">
      <c r="A254" s="15"/>
      <c r="B254" s="258"/>
      <c r="C254" s="259"/>
      <c r="D254" s="232" t="s">
        <v>181</v>
      </c>
      <c r="E254" s="260" t="s">
        <v>40</v>
      </c>
      <c r="F254" s="261" t="s">
        <v>184</v>
      </c>
      <c r="G254" s="259"/>
      <c r="H254" s="262">
        <v>26.920000000000002</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181</v>
      </c>
      <c r="AU254" s="268" t="s">
        <v>87</v>
      </c>
      <c r="AV254" s="15" t="s">
        <v>175</v>
      </c>
      <c r="AW254" s="15" t="s">
        <v>38</v>
      </c>
      <c r="AX254" s="15" t="s">
        <v>85</v>
      </c>
      <c r="AY254" s="268" t="s">
        <v>167</v>
      </c>
    </row>
    <row r="255" s="2" customFormat="1" ht="16.5" customHeight="1">
      <c r="A255" s="39"/>
      <c r="B255" s="40"/>
      <c r="C255" s="219" t="s">
        <v>288</v>
      </c>
      <c r="D255" s="219" t="s">
        <v>170</v>
      </c>
      <c r="E255" s="220" t="s">
        <v>289</v>
      </c>
      <c r="F255" s="221" t="s">
        <v>290</v>
      </c>
      <c r="G255" s="222" t="s">
        <v>291</v>
      </c>
      <c r="H255" s="223">
        <v>3</v>
      </c>
      <c r="I255" s="224"/>
      <c r="J255" s="225">
        <f>ROUND(I255*H255,2)</f>
        <v>0</v>
      </c>
      <c r="K255" s="221" t="s">
        <v>174</v>
      </c>
      <c r="L255" s="45"/>
      <c r="M255" s="226" t="s">
        <v>40</v>
      </c>
      <c r="N255" s="227" t="s">
        <v>48</v>
      </c>
      <c r="O255" s="85"/>
      <c r="P255" s="228">
        <f>O255*H255</f>
        <v>0</v>
      </c>
      <c r="Q255" s="228">
        <v>0.04684</v>
      </c>
      <c r="R255" s="228">
        <f>Q255*H255</f>
        <v>0.14052000000000001</v>
      </c>
      <c r="S255" s="228">
        <v>0</v>
      </c>
      <c r="T255" s="229">
        <f>S255*H255</f>
        <v>0</v>
      </c>
      <c r="U255" s="39"/>
      <c r="V255" s="39"/>
      <c r="W255" s="39"/>
      <c r="X255" s="39"/>
      <c r="Y255" s="39"/>
      <c r="Z255" s="39"/>
      <c r="AA255" s="39"/>
      <c r="AB255" s="39"/>
      <c r="AC255" s="39"/>
      <c r="AD255" s="39"/>
      <c r="AE255" s="39"/>
      <c r="AR255" s="230" t="s">
        <v>175</v>
      </c>
      <c r="AT255" s="230" t="s">
        <v>170</v>
      </c>
      <c r="AU255" s="230" t="s">
        <v>87</v>
      </c>
      <c r="AY255" s="18" t="s">
        <v>167</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175</v>
      </c>
      <c r="BM255" s="230" t="s">
        <v>292</v>
      </c>
    </row>
    <row r="256" s="2" customFormat="1">
      <c r="A256" s="39"/>
      <c r="B256" s="40"/>
      <c r="C256" s="41"/>
      <c r="D256" s="232" t="s">
        <v>177</v>
      </c>
      <c r="E256" s="41"/>
      <c r="F256" s="233" t="s">
        <v>293</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177</v>
      </c>
      <c r="AU256" s="18" t="s">
        <v>87</v>
      </c>
    </row>
    <row r="257" s="2" customFormat="1">
      <c r="A257" s="39"/>
      <c r="B257" s="40"/>
      <c r="C257" s="41"/>
      <c r="D257" s="232" t="s">
        <v>179</v>
      </c>
      <c r="E257" s="41"/>
      <c r="F257" s="236" t="s">
        <v>294</v>
      </c>
      <c r="G257" s="41"/>
      <c r="H257" s="41"/>
      <c r="I257" s="137"/>
      <c r="J257" s="41"/>
      <c r="K257" s="41"/>
      <c r="L257" s="45"/>
      <c r="M257" s="234"/>
      <c r="N257" s="235"/>
      <c r="O257" s="85"/>
      <c r="P257" s="85"/>
      <c r="Q257" s="85"/>
      <c r="R257" s="85"/>
      <c r="S257" s="85"/>
      <c r="T257" s="86"/>
      <c r="U257" s="39"/>
      <c r="V257" s="39"/>
      <c r="W257" s="39"/>
      <c r="X257" s="39"/>
      <c r="Y257" s="39"/>
      <c r="Z257" s="39"/>
      <c r="AA257" s="39"/>
      <c r="AB257" s="39"/>
      <c r="AC257" s="39"/>
      <c r="AD257" s="39"/>
      <c r="AE257" s="39"/>
      <c r="AT257" s="18" t="s">
        <v>179</v>
      </c>
      <c r="AU257" s="18" t="s">
        <v>87</v>
      </c>
    </row>
    <row r="258" s="13" customFormat="1">
      <c r="A258" s="13"/>
      <c r="B258" s="237"/>
      <c r="C258" s="238"/>
      <c r="D258" s="232" t="s">
        <v>181</v>
      </c>
      <c r="E258" s="239" t="s">
        <v>40</v>
      </c>
      <c r="F258" s="240" t="s">
        <v>295</v>
      </c>
      <c r="G258" s="238"/>
      <c r="H258" s="239" t="s">
        <v>40</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181</v>
      </c>
      <c r="AU258" s="246" t="s">
        <v>87</v>
      </c>
      <c r="AV258" s="13" t="s">
        <v>85</v>
      </c>
      <c r="AW258" s="13" t="s">
        <v>38</v>
      </c>
      <c r="AX258" s="13" t="s">
        <v>77</v>
      </c>
      <c r="AY258" s="246" t="s">
        <v>167</v>
      </c>
    </row>
    <row r="259" s="14" customFormat="1">
      <c r="A259" s="14"/>
      <c r="B259" s="247"/>
      <c r="C259" s="248"/>
      <c r="D259" s="232" t="s">
        <v>181</v>
      </c>
      <c r="E259" s="249" t="s">
        <v>40</v>
      </c>
      <c r="F259" s="250" t="s">
        <v>87</v>
      </c>
      <c r="G259" s="248"/>
      <c r="H259" s="251">
        <v>2</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181</v>
      </c>
      <c r="AU259" s="257" t="s">
        <v>87</v>
      </c>
      <c r="AV259" s="14" t="s">
        <v>87</v>
      </c>
      <c r="AW259" s="14" t="s">
        <v>38</v>
      </c>
      <c r="AX259" s="14" t="s">
        <v>77</v>
      </c>
      <c r="AY259" s="257" t="s">
        <v>167</v>
      </c>
    </row>
    <row r="260" s="13" customFormat="1">
      <c r="A260" s="13"/>
      <c r="B260" s="237"/>
      <c r="C260" s="238"/>
      <c r="D260" s="232" t="s">
        <v>181</v>
      </c>
      <c r="E260" s="239" t="s">
        <v>40</v>
      </c>
      <c r="F260" s="240" t="s">
        <v>296</v>
      </c>
      <c r="G260" s="238"/>
      <c r="H260" s="239" t="s">
        <v>40</v>
      </c>
      <c r="I260" s="241"/>
      <c r="J260" s="238"/>
      <c r="K260" s="238"/>
      <c r="L260" s="242"/>
      <c r="M260" s="243"/>
      <c r="N260" s="244"/>
      <c r="O260" s="244"/>
      <c r="P260" s="244"/>
      <c r="Q260" s="244"/>
      <c r="R260" s="244"/>
      <c r="S260" s="244"/>
      <c r="T260" s="245"/>
      <c r="U260" s="13"/>
      <c r="V260" s="13"/>
      <c r="W260" s="13"/>
      <c r="X260" s="13"/>
      <c r="Y260" s="13"/>
      <c r="Z260" s="13"/>
      <c r="AA260" s="13"/>
      <c r="AB260" s="13"/>
      <c r="AC260" s="13"/>
      <c r="AD260" s="13"/>
      <c r="AE260" s="13"/>
      <c r="AT260" s="246" t="s">
        <v>181</v>
      </c>
      <c r="AU260" s="246" t="s">
        <v>87</v>
      </c>
      <c r="AV260" s="13" t="s">
        <v>85</v>
      </c>
      <c r="AW260" s="13" t="s">
        <v>38</v>
      </c>
      <c r="AX260" s="13" t="s">
        <v>77</v>
      </c>
      <c r="AY260" s="246" t="s">
        <v>167</v>
      </c>
    </row>
    <row r="261" s="14" customFormat="1">
      <c r="A261" s="14"/>
      <c r="B261" s="247"/>
      <c r="C261" s="248"/>
      <c r="D261" s="232" t="s">
        <v>181</v>
      </c>
      <c r="E261" s="249" t="s">
        <v>40</v>
      </c>
      <c r="F261" s="250" t="s">
        <v>85</v>
      </c>
      <c r="G261" s="248"/>
      <c r="H261" s="251">
        <v>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181</v>
      </c>
      <c r="AU261" s="257" t="s">
        <v>87</v>
      </c>
      <c r="AV261" s="14" t="s">
        <v>87</v>
      </c>
      <c r="AW261" s="14" t="s">
        <v>38</v>
      </c>
      <c r="AX261" s="14" t="s">
        <v>77</v>
      </c>
      <c r="AY261" s="257" t="s">
        <v>167</v>
      </c>
    </row>
    <row r="262" s="15" customFormat="1">
      <c r="A262" s="15"/>
      <c r="B262" s="258"/>
      <c r="C262" s="259"/>
      <c r="D262" s="232" t="s">
        <v>181</v>
      </c>
      <c r="E262" s="260" t="s">
        <v>40</v>
      </c>
      <c r="F262" s="261" t="s">
        <v>184</v>
      </c>
      <c r="G262" s="259"/>
      <c r="H262" s="262">
        <v>3</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181</v>
      </c>
      <c r="AU262" s="268" t="s">
        <v>87</v>
      </c>
      <c r="AV262" s="15" t="s">
        <v>175</v>
      </c>
      <c r="AW262" s="15" t="s">
        <v>38</v>
      </c>
      <c r="AX262" s="15" t="s">
        <v>85</v>
      </c>
      <c r="AY262" s="268" t="s">
        <v>167</v>
      </c>
    </row>
    <row r="263" s="2" customFormat="1" ht="16.5" customHeight="1">
      <c r="A263" s="39"/>
      <c r="B263" s="40"/>
      <c r="C263" s="269" t="s">
        <v>8</v>
      </c>
      <c r="D263" s="269" t="s">
        <v>297</v>
      </c>
      <c r="E263" s="270" t="s">
        <v>298</v>
      </c>
      <c r="F263" s="271" t="s">
        <v>299</v>
      </c>
      <c r="G263" s="272" t="s">
        <v>291</v>
      </c>
      <c r="H263" s="273">
        <v>1</v>
      </c>
      <c r="I263" s="274"/>
      <c r="J263" s="275">
        <f>ROUND(I263*H263,2)</f>
        <v>0</v>
      </c>
      <c r="K263" s="271" t="s">
        <v>174</v>
      </c>
      <c r="L263" s="276"/>
      <c r="M263" s="277" t="s">
        <v>40</v>
      </c>
      <c r="N263" s="278" t="s">
        <v>48</v>
      </c>
      <c r="O263" s="85"/>
      <c r="P263" s="228">
        <f>O263*H263</f>
        <v>0</v>
      </c>
      <c r="Q263" s="228">
        <v>0.0089999999999999993</v>
      </c>
      <c r="R263" s="228">
        <f>Q263*H263</f>
        <v>0.0089999999999999993</v>
      </c>
      <c r="S263" s="228">
        <v>0</v>
      </c>
      <c r="T263" s="229">
        <f>S263*H263</f>
        <v>0</v>
      </c>
      <c r="U263" s="39"/>
      <c r="V263" s="39"/>
      <c r="W263" s="39"/>
      <c r="X263" s="39"/>
      <c r="Y263" s="39"/>
      <c r="Z263" s="39"/>
      <c r="AA263" s="39"/>
      <c r="AB263" s="39"/>
      <c r="AC263" s="39"/>
      <c r="AD263" s="39"/>
      <c r="AE263" s="39"/>
      <c r="AR263" s="230" t="s">
        <v>244</v>
      </c>
      <c r="AT263" s="230" t="s">
        <v>297</v>
      </c>
      <c r="AU263" s="230" t="s">
        <v>87</v>
      </c>
      <c r="AY263" s="18" t="s">
        <v>167</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175</v>
      </c>
      <c r="BM263" s="230" t="s">
        <v>300</v>
      </c>
    </row>
    <row r="264" s="2" customFormat="1">
      <c r="A264" s="39"/>
      <c r="B264" s="40"/>
      <c r="C264" s="41"/>
      <c r="D264" s="232" t="s">
        <v>177</v>
      </c>
      <c r="E264" s="41"/>
      <c r="F264" s="233" t="s">
        <v>299</v>
      </c>
      <c r="G264" s="41"/>
      <c r="H264" s="41"/>
      <c r="I264" s="137"/>
      <c r="J264" s="41"/>
      <c r="K264" s="41"/>
      <c r="L264" s="45"/>
      <c r="M264" s="234"/>
      <c r="N264" s="235"/>
      <c r="O264" s="85"/>
      <c r="P264" s="85"/>
      <c r="Q264" s="85"/>
      <c r="R264" s="85"/>
      <c r="S264" s="85"/>
      <c r="T264" s="86"/>
      <c r="U264" s="39"/>
      <c r="V264" s="39"/>
      <c r="W264" s="39"/>
      <c r="X264" s="39"/>
      <c r="Y264" s="39"/>
      <c r="Z264" s="39"/>
      <c r="AA264" s="39"/>
      <c r="AB264" s="39"/>
      <c r="AC264" s="39"/>
      <c r="AD264" s="39"/>
      <c r="AE264" s="39"/>
      <c r="AT264" s="18" t="s">
        <v>177</v>
      </c>
      <c r="AU264" s="18" t="s">
        <v>87</v>
      </c>
    </row>
    <row r="265" s="2" customFormat="1" ht="16.5" customHeight="1">
      <c r="A265" s="39"/>
      <c r="B265" s="40"/>
      <c r="C265" s="269" t="s">
        <v>301</v>
      </c>
      <c r="D265" s="269" t="s">
        <v>297</v>
      </c>
      <c r="E265" s="270" t="s">
        <v>302</v>
      </c>
      <c r="F265" s="271" t="s">
        <v>303</v>
      </c>
      <c r="G265" s="272" t="s">
        <v>291</v>
      </c>
      <c r="H265" s="273">
        <v>2</v>
      </c>
      <c r="I265" s="274"/>
      <c r="J265" s="275">
        <f>ROUND(I265*H265,2)</f>
        <v>0</v>
      </c>
      <c r="K265" s="271" t="s">
        <v>174</v>
      </c>
      <c r="L265" s="276"/>
      <c r="M265" s="277" t="s">
        <v>40</v>
      </c>
      <c r="N265" s="278" t="s">
        <v>48</v>
      </c>
      <c r="O265" s="85"/>
      <c r="P265" s="228">
        <f>O265*H265</f>
        <v>0</v>
      </c>
      <c r="Q265" s="228">
        <v>0.01</v>
      </c>
      <c r="R265" s="228">
        <f>Q265*H265</f>
        <v>0.02</v>
      </c>
      <c r="S265" s="228">
        <v>0</v>
      </c>
      <c r="T265" s="229">
        <f>S265*H265</f>
        <v>0</v>
      </c>
      <c r="U265" s="39"/>
      <c r="V265" s="39"/>
      <c r="W265" s="39"/>
      <c r="X265" s="39"/>
      <c r="Y265" s="39"/>
      <c r="Z265" s="39"/>
      <c r="AA265" s="39"/>
      <c r="AB265" s="39"/>
      <c r="AC265" s="39"/>
      <c r="AD265" s="39"/>
      <c r="AE265" s="39"/>
      <c r="AR265" s="230" t="s">
        <v>244</v>
      </c>
      <c r="AT265" s="230" t="s">
        <v>297</v>
      </c>
      <c r="AU265" s="230" t="s">
        <v>87</v>
      </c>
      <c r="AY265" s="18" t="s">
        <v>167</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175</v>
      </c>
      <c r="BM265" s="230" t="s">
        <v>304</v>
      </c>
    </row>
    <row r="266" s="2" customFormat="1">
      <c r="A266" s="39"/>
      <c r="B266" s="40"/>
      <c r="C266" s="41"/>
      <c r="D266" s="232" t="s">
        <v>177</v>
      </c>
      <c r="E266" s="41"/>
      <c r="F266" s="233" t="s">
        <v>303</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177</v>
      </c>
      <c r="AU266" s="18" t="s">
        <v>87</v>
      </c>
    </row>
    <row r="267" s="2" customFormat="1" ht="16.5" customHeight="1">
      <c r="A267" s="39"/>
      <c r="B267" s="40"/>
      <c r="C267" s="219" t="s">
        <v>305</v>
      </c>
      <c r="D267" s="219" t="s">
        <v>170</v>
      </c>
      <c r="E267" s="220" t="s">
        <v>289</v>
      </c>
      <c r="F267" s="221" t="s">
        <v>290</v>
      </c>
      <c r="G267" s="222" t="s">
        <v>291</v>
      </c>
      <c r="H267" s="223">
        <v>1</v>
      </c>
      <c r="I267" s="224"/>
      <c r="J267" s="225">
        <f>ROUND(I267*H267,2)</f>
        <v>0</v>
      </c>
      <c r="K267" s="221" t="s">
        <v>174</v>
      </c>
      <c r="L267" s="45"/>
      <c r="M267" s="226" t="s">
        <v>40</v>
      </c>
      <c r="N267" s="227" t="s">
        <v>48</v>
      </c>
      <c r="O267" s="85"/>
      <c r="P267" s="228">
        <f>O267*H267</f>
        <v>0</v>
      </c>
      <c r="Q267" s="228">
        <v>0.04684</v>
      </c>
      <c r="R267" s="228">
        <f>Q267*H267</f>
        <v>0.04684</v>
      </c>
      <c r="S267" s="228">
        <v>0</v>
      </c>
      <c r="T267" s="229">
        <f>S267*H267</f>
        <v>0</v>
      </c>
      <c r="U267" s="39"/>
      <c r="V267" s="39"/>
      <c r="W267" s="39"/>
      <c r="X267" s="39"/>
      <c r="Y267" s="39"/>
      <c r="Z267" s="39"/>
      <c r="AA267" s="39"/>
      <c r="AB267" s="39"/>
      <c r="AC267" s="39"/>
      <c r="AD267" s="39"/>
      <c r="AE267" s="39"/>
      <c r="AR267" s="230" t="s">
        <v>175</v>
      </c>
      <c r="AT267" s="230" t="s">
        <v>170</v>
      </c>
      <c r="AU267" s="230" t="s">
        <v>87</v>
      </c>
      <c r="AY267" s="18" t="s">
        <v>167</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175</v>
      </c>
      <c r="BM267" s="230" t="s">
        <v>306</v>
      </c>
    </row>
    <row r="268" s="2" customFormat="1">
      <c r="A268" s="39"/>
      <c r="B268" s="40"/>
      <c r="C268" s="41"/>
      <c r="D268" s="232" t="s">
        <v>177</v>
      </c>
      <c r="E268" s="41"/>
      <c r="F268" s="233" t="s">
        <v>293</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177</v>
      </c>
      <c r="AU268" s="18" t="s">
        <v>87</v>
      </c>
    </row>
    <row r="269" s="2" customFormat="1">
      <c r="A269" s="39"/>
      <c r="B269" s="40"/>
      <c r="C269" s="41"/>
      <c r="D269" s="232" t="s">
        <v>179</v>
      </c>
      <c r="E269" s="41"/>
      <c r="F269" s="236" t="s">
        <v>294</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179</v>
      </c>
      <c r="AU269" s="18" t="s">
        <v>87</v>
      </c>
    </row>
    <row r="270" s="13" customFormat="1">
      <c r="A270" s="13"/>
      <c r="B270" s="237"/>
      <c r="C270" s="238"/>
      <c r="D270" s="232" t="s">
        <v>181</v>
      </c>
      <c r="E270" s="239" t="s">
        <v>40</v>
      </c>
      <c r="F270" s="240" t="s">
        <v>307</v>
      </c>
      <c r="G270" s="238"/>
      <c r="H270" s="239" t="s">
        <v>40</v>
      </c>
      <c r="I270" s="241"/>
      <c r="J270" s="238"/>
      <c r="K270" s="238"/>
      <c r="L270" s="242"/>
      <c r="M270" s="243"/>
      <c r="N270" s="244"/>
      <c r="O270" s="244"/>
      <c r="P270" s="244"/>
      <c r="Q270" s="244"/>
      <c r="R270" s="244"/>
      <c r="S270" s="244"/>
      <c r="T270" s="245"/>
      <c r="U270" s="13"/>
      <c r="V270" s="13"/>
      <c r="W270" s="13"/>
      <c r="X270" s="13"/>
      <c r="Y270" s="13"/>
      <c r="Z270" s="13"/>
      <c r="AA270" s="13"/>
      <c r="AB270" s="13"/>
      <c r="AC270" s="13"/>
      <c r="AD270" s="13"/>
      <c r="AE270" s="13"/>
      <c r="AT270" s="246" t="s">
        <v>181</v>
      </c>
      <c r="AU270" s="246" t="s">
        <v>87</v>
      </c>
      <c r="AV270" s="13" t="s">
        <v>85</v>
      </c>
      <c r="AW270" s="13" t="s">
        <v>38</v>
      </c>
      <c r="AX270" s="13" t="s">
        <v>77</v>
      </c>
      <c r="AY270" s="246" t="s">
        <v>167</v>
      </c>
    </row>
    <row r="271" s="14" customFormat="1">
      <c r="A271" s="14"/>
      <c r="B271" s="247"/>
      <c r="C271" s="248"/>
      <c r="D271" s="232" t="s">
        <v>181</v>
      </c>
      <c r="E271" s="249" t="s">
        <v>40</v>
      </c>
      <c r="F271" s="250" t="s">
        <v>85</v>
      </c>
      <c r="G271" s="248"/>
      <c r="H271" s="251">
        <v>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181</v>
      </c>
      <c r="AU271" s="257" t="s">
        <v>87</v>
      </c>
      <c r="AV271" s="14" t="s">
        <v>87</v>
      </c>
      <c r="AW271" s="14" t="s">
        <v>38</v>
      </c>
      <c r="AX271" s="14" t="s">
        <v>85</v>
      </c>
      <c r="AY271" s="257" t="s">
        <v>167</v>
      </c>
    </row>
    <row r="272" s="2" customFormat="1" ht="24" customHeight="1">
      <c r="A272" s="39"/>
      <c r="B272" s="40"/>
      <c r="C272" s="269" t="s">
        <v>308</v>
      </c>
      <c r="D272" s="269" t="s">
        <v>297</v>
      </c>
      <c r="E272" s="270" t="s">
        <v>309</v>
      </c>
      <c r="F272" s="271" t="s">
        <v>310</v>
      </c>
      <c r="G272" s="272" t="s">
        <v>291</v>
      </c>
      <c r="H272" s="273">
        <v>1</v>
      </c>
      <c r="I272" s="274"/>
      <c r="J272" s="275">
        <f>ROUND(I272*H272,2)</f>
        <v>0</v>
      </c>
      <c r="K272" s="271" t="s">
        <v>174</v>
      </c>
      <c r="L272" s="276"/>
      <c r="M272" s="277" t="s">
        <v>40</v>
      </c>
      <c r="N272" s="278" t="s">
        <v>48</v>
      </c>
      <c r="O272" s="85"/>
      <c r="P272" s="228">
        <f>O272*H272</f>
        <v>0</v>
      </c>
      <c r="Q272" s="228">
        <v>0.017000000000000001</v>
      </c>
      <c r="R272" s="228">
        <f>Q272*H272</f>
        <v>0.017000000000000001</v>
      </c>
      <c r="S272" s="228">
        <v>0</v>
      </c>
      <c r="T272" s="229">
        <f>S272*H272</f>
        <v>0</v>
      </c>
      <c r="U272" s="39"/>
      <c r="V272" s="39"/>
      <c r="W272" s="39"/>
      <c r="X272" s="39"/>
      <c r="Y272" s="39"/>
      <c r="Z272" s="39"/>
      <c r="AA272" s="39"/>
      <c r="AB272" s="39"/>
      <c r="AC272" s="39"/>
      <c r="AD272" s="39"/>
      <c r="AE272" s="39"/>
      <c r="AR272" s="230" t="s">
        <v>244</v>
      </c>
      <c r="AT272" s="230" t="s">
        <v>297</v>
      </c>
      <c r="AU272" s="230" t="s">
        <v>87</v>
      </c>
      <c r="AY272" s="18" t="s">
        <v>167</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175</v>
      </c>
      <c r="BM272" s="230" t="s">
        <v>311</v>
      </c>
    </row>
    <row r="273" s="2" customFormat="1">
      <c r="A273" s="39"/>
      <c r="B273" s="40"/>
      <c r="C273" s="41"/>
      <c r="D273" s="232" t="s">
        <v>177</v>
      </c>
      <c r="E273" s="41"/>
      <c r="F273" s="233" t="s">
        <v>310</v>
      </c>
      <c r="G273" s="41"/>
      <c r="H273" s="41"/>
      <c r="I273" s="137"/>
      <c r="J273" s="41"/>
      <c r="K273" s="41"/>
      <c r="L273" s="45"/>
      <c r="M273" s="234"/>
      <c r="N273" s="235"/>
      <c r="O273" s="85"/>
      <c r="P273" s="85"/>
      <c r="Q273" s="85"/>
      <c r="R273" s="85"/>
      <c r="S273" s="85"/>
      <c r="T273" s="86"/>
      <c r="U273" s="39"/>
      <c r="V273" s="39"/>
      <c r="W273" s="39"/>
      <c r="X273" s="39"/>
      <c r="Y273" s="39"/>
      <c r="Z273" s="39"/>
      <c r="AA273" s="39"/>
      <c r="AB273" s="39"/>
      <c r="AC273" s="39"/>
      <c r="AD273" s="39"/>
      <c r="AE273" s="39"/>
      <c r="AT273" s="18" t="s">
        <v>177</v>
      </c>
      <c r="AU273" s="18" t="s">
        <v>87</v>
      </c>
    </row>
    <row r="274" s="12" customFormat="1" ht="22.8" customHeight="1">
      <c r="A274" s="12"/>
      <c r="B274" s="203"/>
      <c r="C274" s="204"/>
      <c r="D274" s="205" t="s">
        <v>76</v>
      </c>
      <c r="E274" s="217" t="s">
        <v>249</v>
      </c>
      <c r="F274" s="217" t="s">
        <v>312</v>
      </c>
      <c r="G274" s="204"/>
      <c r="H274" s="204"/>
      <c r="I274" s="207"/>
      <c r="J274" s="218">
        <f>BK274</f>
        <v>0</v>
      </c>
      <c r="K274" s="204"/>
      <c r="L274" s="209"/>
      <c r="M274" s="210"/>
      <c r="N274" s="211"/>
      <c r="O274" s="211"/>
      <c r="P274" s="212">
        <f>SUM(P275:P376)</f>
        <v>0</v>
      </c>
      <c r="Q274" s="211"/>
      <c r="R274" s="212">
        <f>SUM(R275:R376)</f>
        <v>0.0011292400000000001</v>
      </c>
      <c r="S274" s="211"/>
      <c r="T274" s="213">
        <f>SUM(T275:T376)</f>
        <v>12.729896</v>
      </c>
      <c r="U274" s="12"/>
      <c r="V274" s="12"/>
      <c r="W274" s="12"/>
      <c r="X274" s="12"/>
      <c r="Y274" s="12"/>
      <c r="Z274" s="12"/>
      <c r="AA274" s="12"/>
      <c r="AB274" s="12"/>
      <c r="AC274" s="12"/>
      <c r="AD274" s="12"/>
      <c r="AE274" s="12"/>
      <c r="AR274" s="214" t="s">
        <v>85</v>
      </c>
      <c r="AT274" s="215" t="s">
        <v>76</v>
      </c>
      <c r="AU274" s="215" t="s">
        <v>85</v>
      </c>
      <c r="AY274" s="214" t="s">
        <v>167</v>
      </c>
      <c r="BK274" s="216">
        <f>SUM(BK275:BK376)</f>
        <v>0</v>
      </c>
    </row>
    <row r="275" s="2" customFormat="1" ht="24" customHeight="1">
      <c r="A275" s="39"/>
      <c r="B275" s="40"/>
      <c r="C275" s="219" t="s">
        <v>313</v>
      </c>
      <c r="D275" s="219" t="s">
        <v>170</v>
      </c>
      <c r="E275" s="220" t="s">
        <v>314</v>
      </c>
      <c r="F275" s="221" t="s">
        <v>315</v>
      </c>
      <c r="G275" s="222" t="s">
        <v>173</v>
      </c>
      <c r="H275" s="223">
        <v>28.231000000000002</v>
      </c>
      <c r="I275" s="224"/>
      <c r="J275" s="225">
        <f>ROUND(I275*H275,2)</f>
        <v>0</v>
      </c>
      <c r="K275" s="221" t="s">
        <v>174</v>
      </c>
      <c r="L275" s="45"/>
      <c r="M275" s="226" t="s">
        <v>40</v>
      </c>
      <c r="N275" s="227" t="s">
        <v>48</v>
      </c>
      <c r="O275" s="85"/>
      <c r="P275" s="228">
        <f>O275*H275</f>
        <v>0</v>
      </c>
      <c r="Q275" s="228">
        <v>4.0000000000000003E-05</v>
      </c>
      <c r="R275" s="228">
        <f>Q275*H275</f>
        <v>0.0011292400000000001</v>
      </c>
      <c r="S275" s="228">
        <v>0</v>
      </c>
      <c r="T275" s="229">
        <f>S275*H275</f>
        <v>0</v>
      </c>
      <c r="U275" s="39"/>
      <c r="V275" s="39"/>
      <c r="W275" s="39"/>
      <c r="X275" s="39"/>
      <c r="Y275" s="39"/>
      <c r="Z275" s="39"/>
      <c r="AA275" s="39"/>
      <c r="AB275" s="39"/>
      <c r="AC275" s="39"/>
      <c r="AD275" s="39"/>
      <c r="AE275" s="39"/>
      <c r="AR275" s="230" t="s">
        <v>175</v>
      </c>
      <c r="AT275" s="230" t="s">
        <v>170</v>
      </c>
      <c r="AU275" s="230" t="s">
        <v>87</v>
      </c>
      <c r="AY275" s="18" t="s">
        <v>167</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175</v>
      </c>
      <c r="BM275" s="230" t="s">
        <v>316</v>
      </c>
    </row>
    <row r="276" s="2" customFormat="1">
      <c r="A276" s="39"/>
      <c r="B276" s="40"/>
      <c r="C276" s="41"/>
      <c r="D276" s="232" t="s">
        <v>177</v>
      </c>
      <c r="E276" s="41"/>
      <c r="F276" s="233" t="s">
        <v>317</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177</v>
      </c>
      <c r="AU276" s="18" t="s">
        <v>87</v>
      </c>
    </row>
    <row r="277" s="2" customFormat="1">
      <c r="A277" s="39"/>
      <c r="B277" s="40"/>
      <c r="C277" s="41"/>
      <c r="D277" s="232" t="s">
        <v>179</v>
      </c>
      <c r="E277" s="41"/>
      <c r="F277" s="236" t="s">
        <v>318</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179</v>
      </c>
      <c r="AU277" s="18" t="s">
        <v>87</v>
      </c>
    </row>
    <row r="278" s="13" customFormat="1">
      <c r="A278" s="13"/>
      <c r="B278" s="237"/>
      <c r="C278" s="238"/>
      <c r="D278" s="232" t="s">
        <v>181</v>
      </c>
      <c r="E278" s="239" t="s">
        <v>40</v>
      </c>
      <c r="F278" s="240" t="s">
        <v>203</v>
      </c>
      <c r="G278" s="238"/>
      <c r="H278" s="239" t="s">
        <v>40</v>
      </c>
      <c r="I278" s="241"/>
      <c r="J278" s="238"/>
      <c r="K278" s="238"/>
      <c r="L278" s="242"/>
      <c r="M278" s="243"/>
      <c r="N278" s="244"/>
      <c r="O278" s="244"/>
      <c r="P278" s="244"/>
      <c r="Q278" s="244"/>
      <c r="R278" s="244"/>
      <c r="S278" s="244"/>
      <c r="T278" s="245"/>
      <c r="U278" s="13"/>
      <c r="V278" s="13"/>
      <c r="W278" s="13"/>
      <c r="X278" s="13"/>
      <c r="Y278" s="13"/>
      <c r="Z278" s="13"/>
      <c r="AA278" s="13"/>
      <c r="AB278" s="13"/>
      <c r="AC278" s="13"/>
      <c r="AD278" s="13"/>
      <c r="AE278" s="13"/>
      <c r="AT278" s="246" t="s">
        <v>181</v>
      </c>
      <c r="AU278" s="246" t="s">
        <v>87</v>
      </c>
      <c r="AV278" s="13" t="s">
        <v>85</v>
      </c>
      <c r="AW278" s="13" t="s">
        <v>38</v>
      </c>
      <c r="AX278" s="13" t="s">
        <v>77</v>
      </c>
      <c r="AY278" s="246" t="s">
        <v>167</v>
      </c>
    </row>
    <row r="279" s="14" customFormat="1">
      <c r="A279" s="14"/>
      <c r="B279" s="247"/>
      <c r="C279" s="248"/>
      <c r="D279" s="232" t="s">
        <v>181</v>
      </c>
      <c r="E279" s="249" t="s">
        <v>40</v>
      </c>
      <c r="F279" s="250" t="s">
        <v>204</v>
      </c>
      <c r="G279" s="248"/>
      <c r="H279" s="251">
        <v>2.5579999999999998</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181</v>
      </c>
      <c r="AU279" s="257" t="s">
        <v>87</v>
      </c>
      <c r="AV279" s="14" t="s">
        <v>87</v>
      </c>
      <c r="AW279" s="14" t="s">
        <v>38</v>
      </c>
      <c r="AX279" s="14" t="s">
        <v>77</v>
      </c>
      <c r="AY279" s="257" t="s">
        <v>167</v>
      </c>
    </row>
    <row r="280" s="14" customFormat="1">
      <c r="A280" s="14"/>
      <c r="B280" s="247"/>
      <c r="C280" s="248"/>
      <c r="D280" s="232" t="s">
        <v>181</v>
      </c>
      <c r="E280" s="249" t="s">
        <v>40</v>
      </c>
      <c r="F280" s="250" t="s">
        <v>205</v>
      </c>
      <c r="G280" s="248"/>
      <c r="H280" s="251">
        <v>0.40000000000000002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181</v>
      </c>
      <c r="AU280" s="257" t="s">
        <v>87</v>
      </c>
      <c r="AV280" s="14" t="s">
        <v>87</v>
      </c>
      <c r="AW280" s="14" t="s">
        <v>38</v>
      </c>
      <c r="AX280" s="14" t="s">
        <v>77</v>
      </c>
      <c r="AY280" s="257" t="s">
        <v>167</v>
      </c>
    </row>
    <row r="281" s="13" customFormat="1">
      <c r="A281" s="13"/>
      <c r="B281" s="237"/>
      <c r="C281" s="238"/>
      <c r="D281" s="232" t="s">
        <v>181</v>
      </c>
      <c r="E281" s="239" t="s">
        <v>40</v>
      </c>
      <c r="F281" s="240" t="s">
        <v>206</v>
      </c>
      <c r="G281" s="238"/>
      <c r="H281" s="239" t="s">
        <v>40</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181</v>
      </c>
      <c r="AU281" s="246" t="s">
        <v>87</v>
      </c>
      <c r="AV281" s="13" t="s">
        <v>85</v>
      </c>
      <c r="AW281" s="13" t="s">
        <v>38</v>
      </c>
      <c r="AX281" s="13" t="s">
        <v>77</v>
      </c>
      <c r="AY281" s="246" t="s">
        <v>167</v>
      </c>
    </row>
    <row r="282" s="14" customFormat="1">
      <c r="A282" s="14"/>
      <c r="B282" s="247"/>
      <c r="C282" s="248"/>
      <c r="D282" s="232" t="s">
        <v>181</v>
      </c>
      <c r="E282" s="249" t="s">
        <v>40</v>
      </c>
      <c r="F282" s="250" t="s">
        <v>207</v>
      </c>
      <c r="G282" s="248"/>
      <c r="H282" s="251">
        <v>2.2650000000000001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181</v>
      </c>
      <c r="AU282" s="257" t="s">
        <v>87</v>
      </c>
      <c r="AV282" s="14" t="s">
        <v>87</v>
      </c>
      <c r="AW282" s="14" t="s">
        <v>38</v>
      </c>
      <c r="AX282" s="14" t="s">
        <v>77</v>
      </c>
      <c r="AY282" s="257" t="s">
        <v>167</v>
      </c>
    </row>
    <row r="283" s="13" customFormat="1">
      <c r="A283" s="13"/>
      <c r="B283" s="237"/>
      <c r="C283" s="238"/>
      <c r="D283" s="232" t="s">
        <v>181</v>
      </c>
      <c r="E283" s="239" t="s">
        <v>40</v>
      </c>
      <c r="F283" s="240" t="s">
        <v>208</v>
      </c>
      <c r="G283" s="238"/>
      <c r="H283" s="239" t="s">
        <v>40</v>
      </c>
      <c r="I283" s="241"/>
      <c r="J283" s="238"/>
      <c r="K283" s="238"/>
      <c r="L283" s="242"/>
      <c r="M283" s="243"/>
      <c r="N283" s="244"/>
      <c r="O283" s="244"/>
      <c r="P283" s="244"/>
      <c r="Q283" s="244"/>
      <c r="R283" s="244"/>
      <c r="S283" s="244"/>
      <c r="T283" s="245"/>
      <c r="U283" s="13"/>
      <c r="V283" s="13"/>
      <c r="W283" s="13"/>
      <c r="X283" s="13"/>
      <c r="Y283" s="13"/>
      <c r="Z283" s="13"/>
      <c r="AA283" s="13"/>
      <c r="AB283" s="13"/>
      <c r="AC283" s="13"/>
      <c r="AD283" s="13"/>
      <c r="AE283" s="13"/>
      <c r="AT283" s="246" t="s">
        <v>181</v>
      </c>
      <c r="AU283" s="246" t="s">
        <v>87</v>
      </c>
      <c r="AV283" s="13" t="s">
        <v>85</v>
      </c>
      <c r="AW283" s="13" t="s">
        <v>38</v>
      </c>
      <c r="AX283" s="13" t="s">
        <v>77</v>
      </c>
      <c r="AY283" s="246" t="s">
        <v>167</v>
      </c>
    </row>
    <row r="284" s="14" customFormat="1">
      <c r="A284" s="14"/>
      <c r="B284" s="247"/>
      <c r="C284" s="248"/>
      <c r="D284" s="232" t="s">
        <v>181</v>
      </c>
      <c r="E284" s="249" t="s">
        <v>40</v>
      </c>
      <c r="F284" s="250" t="s">
        <v>1432</v>
      </c>
      <c r="G284" s="248"/>
      <c r="H284" s="251">
        <v>14.555</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181</v>
      </c>
      <c r="AU284" s="257" t="s">
        <v>87</v>
      </c>
      <c r="AV284" s="14" t="s">
        <v>87</v>
      </c>
      <c r="AW284" s="14" t="s">
        <v>38</v>
      </c>
      <c r="AX284" s="14" t="s">
        <v>77</v>
      </c>
      <c r="AY284" s="257" t="s">
        <v>167</v>
      </c>
    </row>
    <row r="285" s="13" customFormat="1">
      <c r="A285" s="13"/>
      <c r="B285" s="237"/>
      <c r="C285" s="238"/>
      <c r="D285" s="232" t="s">
        <v>181</v>
      </c>
      <c r="E285" s="239" t="s">
        <v>40</v>
      </c>
      <c r="F285" s="240" t="s">
        <v>210</v>
      </c>
      <c r="G285" s="238"/>
      <c r="H285" s="239" t="s">
        <v>40</v>
      </c>
      <c r="I285" s="241"/>
      <c r="J285" s="238"/>
      <c r="K285" s="238"/>
      <c r="L285" s="242"/>
      <c r="M285" s="243"/>
      <c r="N285" s="244"/>
      <c r="O285" s="244"/>
      <c r="P285" s="244"/>
      <c r="Q285" s="244"/>
      <c r="R285" s="244"/>
      <c r="S285" s="244"/>
      <c r="T285" s="245"/>
      <c r="U285" s="13"/>
      <c r="V285" s="13"/>
      <c r="W285" s="13"/>
      <c r="X285" s="13"/>
      <c r="Y285" s="13"/>
      <c r="Z285" s="13"/>
      <c r="AA285" s="13"/>
      <c r="AB285" s="13"/>
      <c r="AC285" s="13"/>
      <c r="AD285" s="13"/>
      <c r="AE285" s="13"/>
      <c r="AT285" s="246" t="s">
        <v>181</v>
      </c>
      <c r="AU285" s="246" t="s">
        <v>87</v>
      </c>
      <c r="AV285" s="13" t="s">
        <v>85</v>
      </c>
      <c r="AW285" s="13" t="s">
        <v>38</v>
      </c>
      <c r="AX285" s="13" t="s">
        <v>77</v>
      </c>
      <c r="AY285" s="246" t="s">
        <v>167</v>
      </c>
    </row>
    <row r="286" s="14" customFormat="1">
      <c r="A286" s="14"/>
      <c r="B286" s="247"/>
      <c r="C286" s="248"/>
      <c r="D286" s="232" t="s">
        <v>181</v>
      </c>
      <c r="E286" s="249" t="s">
        <v>40</v>
      </c>
      <c r="F286" s="250" t="s">
        <v>211</v>
      </c>
      <c r="G286" s="248"/>
      <c r="H286" s="251">
        <v>8.4529999999999994</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181</v>
      </c>
      <c r="AU286" s="257" t="s">
        <v>87</v>
      </c>
      <c r="AV286" s="14" t="s">
        <v>87</v>
      </c>
      <c r="AW286" s="14" t="s">
        <v>38</v>
      </c>
      <c r="AX286" s="14" t="s">
        <v>77</v>
      </c>
      <c r="AY286" s="257" t="s">
        <v>167</v>
      </c>
    </row>
    <row r="287" s="15" customFormat="1">
      <c r="A287" s="15"/>
      <c r="B287" s="258"/>
      <c r="C287" s="259"/>
      <c r="D287" s="232" t="s">
        <v>181</v>
      </c>
      <c r="E287" s="260" t="s">
        <v>40</v>
      </c>
      <c r="F287" s="261" t="s">
        <v>184</v>
      </c>
      <c r="G287" s="259"/>
      <c r="H287" s="262">
        <v>28.231000000000002</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181</v>
      </c>
      <c r="AU287" s="268" t="s">
        <v>87</v>
      </c>
      <c r="AV287" s="15" t="s">
        <v>175</v>
      </c>
      <c r="AW287" s="15" t="s">
        <v>38</v>
      </c>
      <c r="AX287" s="15" t="s">
        <v>85</v>
      </c>
      <c r="AY287" s="268" t="s">
        <v>167</v>
      </c>
    </row>
    <row r="288" s="2" customFormat="1" ht="16.5" customHeight="1">
      <c r="A288" s="39"/>
      <c r="B288" s="40"/>
      <c r="C288" s="219" t="s">
        <v>319</v>
      </c>
      <c r="D288" s="219" t="s">
        <v>170</v>
      </c>
      <c r="E288" s="220" t="s">
        <v>320</v>
      </c>
      <c r="F288" s="221" t="s">
        <v>321</v>
      </c>
      <c r="G288" s="222" t="s">
        <v>173</v>
      </c>
      <c r="H288" s="223">
        <v>4.1079999999999997</v>
      </c>
      <c r="I288" s="224"/>
      <c r="J288" s="225">
        <f>ROUND(I288*H288,2)</f>
        <v>0</v>
      </c>
      <c r="K288" s="221" t="s">
        <v>174</v>
      </c>
      <c r="L288" s="45"/>
      <c r="M288" s="226" t="s">
        <v>40</v>
      </c>
      <c r="N288" s="227" t="s">
        <v>48</v>
      </c>
      <c r="O288" s="85"/>
      <c r="P288" s="228">
        <f>O288*H288</f>
        <v>0</v>
      </c>
      <c r="Q288" s="228">
        <v>0</v>
      </c>
      <c r="R288" s="228">
        <f>Q288*H288</f>
        <v>0</v>
      </c>
      <c r="S288" s="228">
        <v>0.13100000000000001</v>
      </c>
      <c r="T288" s="229">
        <f>S288*H288</f>
        <v>0.53814799999999996</v>
      </c>
      <c r="U288" s="39"/>
      <c r="V288" s="39"/>
      <c r="W288" s="39"/>
      <c r="X288" s="39"/>
      <c r="Y288" s="39"/>
      <c r="Z288" s="39"/>
      <c r="AA288" s="39"/>
      <c r="AB288" s="39"/>
      <c r="AC288" s="39"/>
      <c r="AD288" s="39"/>
      <c r="AE288" s="39"/>
      <c r="AR288" s="230" t="s">
        <v>175</v>
      </c>
      <c r="AT288" s="230" t="s">
        <v>170</v>
      </c>
      <c r="AU288" s="230" t="s">
        <v>87</v>
      </c>
      <c r="AY288" s="18" t="s">
        <v>167</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175</v>
      </c>
      <c r="BM288" s="230" t="s">
        <v>322</v>
      </c>
    </row>
    <row r="289" s="2" customFormat="1">
      <c r="A289" s="39"/>
      <c r="B289" s="40"/>
      <c r="C289" s="41"/>
      <c r="D289" s="232" t="s">
        <v>177</v>
      </c>
      <c r="E289" s="41"/>
      <c r="F289" s="233" t="s">
        <v>323</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177</v>
      </c>
      <c r="AU289" s="18" t="s">
        <v>87</v>
      </c>
    </row>
    <row r="290" s="13" customFormat="1">
      <c r="A290" s="13"/>
      <c r="B290" s="237"/>
      <c r="C290" s="238"/>
      <c r="D290" s="232" t="s">
        <v>181</v>
      </c>
      <c r="E290" s="239" t="s">
        <v>40</v>
      </c>
      <c r="F290" s="240" t="s">
        <v>182</v>
      </c>
      <c r="G290" s="238"/>
      <c r="H290" s="239" t="s">
        <v>40</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181</v>
      </c>
      <c r="AU290" s="246" t="s">
        <v>87</v>
      </c>
      <c r="AV290" s="13" t="s">
        <v>85</v>
      </c>
      <c r="AW290" s="13" t="s">
        <v>38</v>
      </c>
      <c r="AX290" s="13" t="s">
        <v>77</v>
      </c>
      <c r="AY290" s="246" t="s">
        <v>167</v>
      </c>
    </row>
    <row r="291" s="14" customFormat="1">
      <c r="A291" s="14"/>
      <c r="B291" s="247"/>
      <c r="C291" s="248"/>
      <c r="D291" s="232" t="s">
        <v>181</v>
      </c>
      <c r="E291" s="249" t="s">
        <v>40</v>
      </c>
      <c r="F291" s="250" t="s">
        <v>183</v>
      </c>
      <c r="G291" s="248"/>
      <c r="H291" s="251">
        <v>4.1079999999999997</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181</v>
      </c>
      <c r="AU291" s="257" t="s">
        <v>87</v>
      </c>
      <c r="AV291" s="14" t="s">
        <v>87</v>
      </c>
      <c r="AW291" s="14" t="s">
        <v>38</v>
      </c>
      <c r="AX291" s="14" t="s">
        <v>77</v>
      </c>
      <c r="AY291" s="257" t="s">
        <v>167</v>
      </c>
    </row>
    <row r="292" s="15" customFormat="1">
      <c r="A292" s="15"/>
      <c r="B292" s="258"/>
      <c r="C292" s="259"/>
      <c r="D292" s="232" t="s">
        <v>181</v>
      </c>
      <c r="E292" s="260" t="s">
        <v>40</v>
      </c>
      <c r="F292" s="261" t="s">
        <v>184</v>
      </c>
      <c r="G292" s="259"/>
      <c r="H292" s="262">
        <v>4.1079999999999997</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181</v>
      </c>
      <c r="AU292" s="268" t="s">
        <v>87</v>
      </c>
      <c r="AV292" s="15" t="s">
        <v>175</v>
      </c>
      <c r="AW292" s="15" t="s">
        <v>38</v>
      </c>
      <c r="AX292" s="15" t="s">
        <v>85</v>
      </c>
      <c r="AY292" s="268" t="s">
        <v>167</v>
      </c>
    </row>
    <row r="293" s="2" customFormat="1" ht="36" customHeight="1">
      <c r="A293" s="39"/>
      <c r="B293" s="40"/>
      <c r="C293" s="219" t="s">
        <v>7</v>
      </c>
      <c r="D293" s="219" t="s">
        <v>170</v>
      </c>
      <c r="E293" s="220" t="s">
        <v>324</v>
      </c>
      <c r="F293" s="221" t="s">
        <v>325</v>
      </c>
      <c r="G293" s="222" t="s">
        <v>326</v>
      </c>
      <c r="H293" s="223">
        <v>1.6930000000000001</v>
      </c>
      <c r="I293" s="224"/>
      <c r="J293" s="225">
        <f>ROUND(I293*H293,2)</f>
        <v>0</v>
      </c>
      <c r="K293" s="221" t="s">
        <v>174</v>
      </c>
      <c r="L293" s="45"/>
      <c r="M293" s="226" t="s">
        <v>40</v>
      </c>
      <c r="N293" s="227" t="s">
        <v>48</v>
      </c>
      <c r="O293" s="85"/>
      <c r="P293" s="228">
        <f>O293*H293</f>
        <v>0</v>
      </c>
      <c r="Q293" s="228">
        <v>0</v>
      </c>
      <c r="R293" s="228">
        <f>Q293*H293</f>
        <v>0</v>
      </c>
      <c r="S293" s="228">
        <v>2.2000000000000002</v>
      </c>
      <c r="T293" s="229">
        <f>S293*H293</f>
        <v>3.7246000000000006</v>
      </c>
      <c r="U293" s="39"/>
      <c r="V293" s="39"/>
      <c r="W293" s="39"/>
      <c r="X293" s="39"/>
      <c r="Y293" s="39"/>
      <c r="Z293" s="39"/>
      <c r="AA293" s="39"/>
      <c r="AB293" s="39"/>
      <c r="AC293" s="39"/>
      <c r="AD293" s="39"/>
      <c r="AE293" s="39"/>
      <c r="AR293" s="230" t="s">
        <v>175</v>
      </c>
      <c r="AT293" s="230" t="s">
        <v>170</v>
      </c>
      <c r="AU293" s="230" t="s">
        <v>87</v>
      </c>
      <c r="AY293" s="18" t="s">
        <v>167</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175</v>
      </c>
      <c r="BM293" s="230" t="s">
        <v>327</v>
      </c>
    </row>
    <row r="294" s="2" customFormat="1">
      <c r="A294" s="39"/>
      <c r="B294" s="40"/>
      <c r="C294" s="41"/>
      <c r="D294" s="232" t="s">
        <v>177</v>
      </c>
      <c r="E294" s="41"/>
      <c r="F294" s="233" t="s">
        <v>328</v>
      </c>
      <c r="G294" s="41"/>
      <c r="H294" s="41"/>
      <c r="I294" s="137"/>
      <c r="J294" s="41"/>
      <c r="K294" s="41"/>
      <c r="L294" s="45"/>
      <c r="M294" s="234"/>
      <c r="N294" s="235"/>
      <c r="O294" s="85"/>
      <c r="P294" s="85"/>
      <c r="Q294" s="85"/>
      <c r="R294" s="85"/>
      <c r="S294" s="85"/>
      <c r="T294" s="86"/>
      <c r="U294" s="39"/>
      <c r="V294" s="39"/>
      <c r="W294" s="39"/>
      <c r="X294" s="39"/>
      <c r="Y294" s="39"/>
      <c r="Z294" s="39"/>
      <c r="AA294" s="39"/>
      <c r="AB294" s="39"/>
      <c r="AC294" s="39"/>
      <c r="AD294" s="39"/>
      <c r="AE294" s="39"/>
      <c r="AT294" s="18" t="s">
        <v>177</v>
      </c>
      <c r="AU294" s="18" t="s">
        <v>87</v>
      </c>
    </row>
    <row r="295" s="13" customFormat="1">
      <c r="A295" s="13"/>
      <c r="B295" s="237"/>
      <c r="C295" s="238"/>
      <c r="D295" s="232" t="s">
        <v>181</v>
      </c>
      <c r="E295" s="239" t="s">
        <v>40</v>
      </c>
      <c r="F295" s="240" t="s">
        <v>203</v>
      </c>
      <c r="G295" s="238"/>
      <c r="H295" s="239" t="s">
        <v>40</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181</v>
      </c>
      <c r="AU295" s="246" t="s">
        <v>87</v>
      </c>
      <c r="AV295" s="13" t="s">
        <v>85</v>
      </c>
      <c r="AW295" s="13" t="s">
        <v>38</v>
      </c>
      <c r="AX295" s="13" t="s">
        <v>77</v>
      </c>
      <c r="AY295" s="246" t="s">
        <v>167</v>
      </c>
    </row>
    <row r="296" s="14" customFormat="1">
      <c r="A296" s="14"/>
      <c r="B296" s="247"/>
      <c r="C296" s="248"/>
      <c r="D296" s="232" t="s">
        <v>181</v>
      </c>
      <c r="E296" s="249" t="s">
        <v>40</v>
      </c>
      <c r="F296" s="250" t="s">
        <v>1435</v>
      </c>
      <c r="G296" s="248"/>
      <c r="H296" s="251">
        <v>0.153</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181</v>
      </c>
      <c r="AU296" s="257" t="s">
        <v>87</v>
      </c>
      <c r="AV296" s="14" t="s">
        <v>87</v>
      </c>
      <c r="AW296" s="14" t="s">
        <v>38</v>
      </c>
      <c r="AX296" s="14" t="s">
        <v>77</v>
      </c>
      <c r="AY296" s="257" t="s">
        <v>167</v>
      </c>
    </row>
    <row r="297" s="14" customFormat="1">
      <c r="A297" s="14"/>
      <c r="B297" s="247"/>
      <c r="C297" s="248"/>
      <c r="D297" s="232" t="s">
        <v>181</v>
      </c>
      <c r="E297" s="249" t="s">
        <v>40</v>
      </c>
      <c r="F297" s="250" t="s">
        <v>1436</v>
      </c>
      <c r="G297" s="248"/>
      <c r="H297" s="251">
        <v>0.024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181</v>
      </c>
      <c r="AU297" s="257" t="s">
        <v>87</v>
      </c>
      <c r="AV297" s="14" t="s">
        <v>87</v>
      </c>
      <c r="AW297" s="14" t="s">
        <v>38</v>
      </c>
      <c r="AX297" s="14" t="s">
        <v>77</v>
      </c>
      <c r="AY297" s="257" t="s">
        <v>167</v>
      </c>
    </row>
    <row r="298" s="13" customFormat="1">
      <c r="A298" s="13"/>
      <c r="B298" s="237"/>
      <c r="C298" s="238"/>
      <c r="D298" s="232" t="s">
        <v>181</v>
      </c>
      <c r="E298" s="239" t="s">
        <v>40</v>
      </c>
      <c r="F298" s="240" t="s">
        <v>206</v>
      </c>
      <c r="G298" s="238"/>
      <c r="H298" s="239" t="s">
        <v>40</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181</v>
      </c>
      <c r="AU298" s="246" t="s">
        <v>87</v>
      </c>
      <c r="AV298" s="13" t="s">
        <v>85</v>
      </c>
      <c r="AW298" s="13" t="s">
        <v>38</v>
      </c>
      <c r="AX298" s="13" t="s">
        <v>77</v>
      </c>
      <c r="AY298" s="246" t="s">
        <v>167</v>
      </c>
    </row>
    <row r="299" s="14" customFormat="1">
      <c r="A299" s="14"/>
      <c r="B299" s="247"/>
      <c r="C299" s="248"/>
      <c r="D299" s="232" t="s">
        <v>181</v>
      </c>
      <c r="E299" s="249" t="s">
        <v>40</v>
      </c>
      <c r="F299" s="250" t="s">
        <v>1437</v>
      </c>
      <c r="G299" s="248"/>
      <c r="H299" s="251">
        <v>0.13600000000000001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181</v>
      </c>
      <c r="AU299" s="257" t="s">
        <v>87</v>
      </c>
      <c r="AV299" s="14" t="s">
        <v>87</v>
      </c>
      <c r="AW299" s="14" t="s">
        <v>38</v>
      </c>
      <c r="AX299" s="14" t="s">
        <v>77</v>
      </c>
      <c r="AY299" s="257" t="s">
        <v>167</v>
      </c>
    </row>
    <row r="300" s="13" customFormat="1">
      <c r="A300" s="13"/>
      <c r="B300" s="237"/>
      <c r="C300" s="238"/>
      <c r="D300" s="232" t="s">
        <v>181</v>
      </c>
      <c r="E300" s="239" t="s">
        <v>40</v>
      </c>
      <c r="F300" s="240" t="s">
        <v>208</v>
      </c>
      <c r="G300" s="238"/>
      <c r="H300" s="239" t="s">
        <v>40</v>
      </c>
      <c r="I300" s="241"/>
      <c r="J300" s="238"/>
      <c r="K300" s="238"/>
      <c r="L300" s="242"/>
      <c r="M300" s="243"/>
      <c r="N300" s="244"/>
      <c r="O300" s="244"/>
      <c r="P300" s="244"/>
      <c r="Q300" s="244"/>
      <c r="R300" s="244"/>
      <c r="S300" s="244"/>
      <c r="T300" s="245"/>
      <c r="U300" s="13"/>
      <c r="V300" s="13"/>
      <c r="W300" s="13"/>
      <c r="X300" s="13"/>
      <c r="Y300" s="13"/>
      <c r="Z300" s="13"/>
      <c r="AA300" s="13"/>
      <c r="AB300" s="13"/>
      <c r="AC300" s="13"/>
      <c r="AD300" s="13"/>
      <c r="AE300" s="13"/>
      <c r="AT300" s="246" t="s">
        <v>181</v>
      </c>
      <c r="AU300" s="246" t="s">
        <v>87</v>
      </c>
      <c r="AV300" s="13" t="s">
        <v>85</v>
      </c>
      <c r="AW300" s="13" t="s">
        <v>38</v>
      </c>
      <c r="AX300" s="13" t="s">
        <v>77</v>
      </c>
      <c r="AY300" s="246" t="s">
        <v>167</v>
      </c>
    </row>
    <row r="301" s="14" customFormat="1">
      <c r="A301" s="14"/>
      <c r="B301" s="247"/>
      <c r="C301" s="248"/>
      <c r="D301" s="232" t="s">
        <v>181</v>
      </c>
      <c r="E301" s="249" t="s">
        <v>40</v>
      </c>
      <c r="F301" s="250" t="s">
        <v>1438</v>
      </c>
      <c r="G301" s="248"/>
      <c r="H301" s="251">
        <v>0.873</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181</v>
      </c>
      <c r="AU301" s="257" t="s">
        <v>87</v>
      </c>
      <c r="AV301" s="14" t="s">
        <v>87</v>
      </c>
      <c r="AW301" s="14" t="s">
        <v>38</v>
      </c>
      <c r="AX301" s="14" t="s">
        <v>77</v>
      </c>
      <c r="AY301" s="257" t="s">
        <v>167</v>
      </c>
    </row>
    <row r="302" s="13" customFormat="1">
      <c r="A302" s="13"/>
      <c r="B302" s="237"/>
      <c r="C302" s="238"/>
      <c r="D302" s="232" t="s">
        <v>181</v>
      </c>
      <c r="E302" s="239" t="s">
        <v>40</v>
      </c>
      <c r="F302" s="240" t="s">
        <v>210</v>
      </c>
      <c r="G302" s="238"/>
      <c r="H302" s="239" t="s">
        <v>40</v>
      </c>
      <c r="I302" s="241"/>
      <c r="J302" s="238"/>
      <c r="K302" s="238"/>
      <c r="L302" s="242"/>
      <c r="M302" s="243"/>
      <c r="N302" s="244"/>
      <c r="O302" s="244"/>
      <c r="P302" s="244"/>
      <c r="Q302" s="244"/>
      <c r="R302" s="244"/>
      <c r="S302" s="244"/>
      <c r="T302" s="245"/>
      <c r="U302" s="13"/>
      <c r="V302" s="13"/>
      <c r="W302" s="13"/>
      <c r="X302" s="13"/>
      <c r="Y302" s="13"/>
      <c r="Z302" s="13"/>
      <c r="AA302" s="13"/>
      <c r="AB302" s="13"/>
      <c r="AC302" s="13"/>
      <c r="AD302" s="13"/>
      <c r="AE302" s="13"/>
      <c r="AT302" s="246" t="s">
        <v>181</v>
      </c>
      <c r="AU302" s="246" t="s">
        <v>87</v>
      </c>
      <c r="AV302" s="13" t="s">
        <v>85</v>
      </c>
      <c r="AW302" s="13" t="s">
        <v>38</v>
      </c>
      <c r="AX302" s="13" t="s">
        <v>77</v>
      </c>
      <c r="AY302" s="246" t="s">
        <v>167</v>
      </c>
    </row>
    <row r="303" s="14" customFormat="1">
      <c r="A303" s="14"/>
      <c r="B303" s="247"/>
      <c r="C303" s="248"/>
      <c r="D303" s="232" t="s">
        <v>181</v>
      </c>
      <c r="E303" s="249" t="s">
        <v>40</v>
      </c>
      <c r="F303" s="250" t="s">
        <v>1439</v>
      </c>
      <c r="G303" s="248"/>
      <c r="H303" s="251">
        <v>0.50700000000000001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181</v>
      </c>
      <c r="AU303" s="257" t="s">
        <v>87</v>
      </c>
      <c r="AV303" s="14" t="s">
        <v>87</v>
      </c>
      <c r="AW303" s="14" t="s">
        <v>38</v>
      </c>
      <c r="AX303" s="14" t="s">
        <v>77</v>
      </c>
      <c r="AY303" s="257" t="s">
        <v>167</v>
      </c>
    </row>
    <row r="304" s="15" customFormat="1">
      <c r="A304" s="15"/>
      <c r="B304" s="258"/>
      <c r="C304" s="259"/>
      <c r="D304" s="232" t="s">
        <v>181</v>
      </c>
      <c r="E304" s="260" t="s">
        <v>40</v>
      </c>
      <c r="F304" s="261" t="s">
        <v>184</v>
      </c>
      <c r="G304" s="259"/>
      <c r="H304" s="262">
        <v>1.6930000000000001</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181</v>
      </c>
      <c r="AU304" s="268" t="s">
        <v>87</v>
      </c>
      <c r="AV304" s="15" t="s">
        <v>175</v>
      </c>
      <c r="AW304" s="15" t="s">
        <v>38</v>
      </c>
      <c r="AX304" s="15" t="s">
        <v>85</v>
      </c>
      <c r="AY304" s="268" t="s">
        <v>167</v>
      </c>
    </row>
    <row r="305" s="2" customFormat="1" ht="24" customHeight="1">
      <c r="A305" s="39"/>
      <c r="B305" s="40"/>
      <c r="C305" s="219" t="s">
        <v>333</v>
      </c>
      <c r="D305" s="219" t="s">
        <v>170</v>
      </c>
      <c r="E305" s="220" t="s">
        <v>334</v>
      </c>
      <c r="F305" s="221" t="s">
        <v>335</v>
      </c>
      <c r="G305" s="222" t="s">
        <v>173</v>
      </c>
      <c r="H305" s="223">
        <v>2.2599999999999998</v>
      </c>
      <c r="I305" s="224"/>
      <c r="J305" s="225">
        <f>ROUND(I305*H305,2)</f>
        <v>0</v>
      </c>
      <c r="K305" s="221" t="s">
        <v>174</v>
      </c>
      <c r="L305" s="45"/>
      <c r="M305" s="226" t="s">
        <v>40</v>
      </c>
      <c r="N305" s="227" t="s">
        <v>48</v>
      </c>
      <c r="O305" s="85"/>
      <c r="P305" s="228">
        <f>O305*H305</f>
        <v>0</v>
      </c>
      <c r="Q305" s="228">
        <v>0</v>
      </c>
      <c r="R305" s="228">
        <f>Q305*H305</f>
        <v>0</v>
      </c>
      <c r="S305" s="228">
        <v>0.057000000000000002</v>
      </c>
      <c r="T305" s="229">
        <f>S305*H305</f>
        <v>0.12881999999999999</v>
      </c>
      <c r="U305" s="39"/>
      <c r="V305" s="39"/>
      <c r="W305" s="39"/>
      <c r="X305" s="39"/>
      <c r="Y305" s="39"/>
      <c r="Z305" s="39"/>
      <c r="AA305" s="39"/>
      <c r="AB305" s="39"/>
      <c r="AC305" s="39"/>
      <c r="AD305" s="39"/>
      <c r="AE305" s="39"/>
      <c r="AR305" s="230" t="s">
        <v>175</v>
      </c>
      <c r="AT305" s="230" t="s">
        <v>170</v>
      </c>
      <c r="AU305" s="230" t="s">
        <v>87</v>
      </c>
      <c r="AY305" s="18" t="s">
        <v>167</v>
      </c>
      <c r="BE305" s="231">
        <f>IF(N305="základní",J305,0)</f>
        <v>0</v>
      </c>
      <c r="BF305" s="231">
        <f>IF(N305="snížená",J305,0)</f>
        <v>0</v>
      </c>
      <c r="BG305" s="231">
        <f>IF(N305="zákl. přenesená",J305,0)</f>
        <v>0</v>
      </c>
      <c r="BH305" s="231">
        <f>IF(N305="sníž. přenesená",J305,0)</f>
        <v>0</v>
      </c>
      <c r="BI305" s="231">
        <f>IF(N305="nulová",J305,0)</f>
        <v>0</v>
      </c>
      <c r="BJ305" s="18" t="s">
        <v>85</v>
      </c>
      <c r="BK305" s="231">
        <f>ROUND(I305*H305,2)</f>
        <v>0</v>
      </c>
      <c r="BL305" s="18" t="s">
        <v>175</v>
      </c>
      <c r="BM305" s="230" t="s">
        <v>336</v>
      </c>
    </row>
    <row r="306" s="2" customFormat="1">
      <c r="A306" s="39"/>
      <c r="B306" s="40"/>
      <c r="C306" s="41"/>
      <c r="D306" s="232" t="s">
        <v>177</v>
      </c>
      <c r="E306" s="41"/>
      <c r="F306" s="233" t="s">
        <v>337</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177</v>
      </c>
      <c r="AU306" s="18" t="s">
        <v>87</v>
      </c>
    </row>
    <row r="307" s="2" customFormat="1">
      <c r="A307" s="39"/>
      <c r="B307" s="40"/>
      <c r="C307" s="41"/>
      <c r="D307" s="232" t="s">
        <v>179</v>
      </c>
      <c r="E307" s="41"/>
      <c r="F307" s="236" t="s">
        <v>338</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179</v>
      </c>
      <c r="AU307" s="18" t="s">
        <v>87</v>
      </c>
    </row>
    <row r="308" s="13" customFormat="1">
      <c r="A308" s="13"/>
      <c r="B308" s="237"/>
      <c r="C308" s="238"/>
      <c r="D308" s="232" t="s">
        <v>181</v>
      </c>
      <c r="E308" s="239" t="s">
        <v>40</v>
      </c>
      <c r="F308" s="240" t="s">
        <v>206</v>
      </c>
      <c r="G308" s="238"/>
      <c r="H308" s="239" t="s">
        <v>40</v>
      </c>
      <c r="I308" s="241"/>
      <c r="J308" s="238"/>
      <c r="K308" s="238"/>
      <c r="L308" s="242"/>
      <c r="M308" s="243"/>
      <c r="N308" s="244"/>
      <c r="O308" s="244"/>
      <c r="P308" s="244"/>
      <c r="Q308" s="244"/>
      <c r="R308" s="244"/>
      <c r="S308" s="244"/>
      <c r="T308" s="245"/>
      <c r="U308" s="13"/>
      <c r="V308" s="13"/>
      <c r="W308" s="13"/>
      <c r="X308" s="13"/>
      <c r="Y308" s="13"/>
      <c r="Z308" s="13"/>
      <c r="AA308" s="13"/>
      <c r="AB308" s="13"/>
      <c r="AC308" s="13"/>
      <c r="AD308" s="13"/>
      <c r="AE308" s="13"/>
      <c r="AT308" s="246" t="s">
        <v>181</v>
      </c>
      <c r="AU308" s="246" t="s">
        <v>87</v>
      </c>
      <c r="AV308" s="13" t="s">
        <v>85</v>
      </c>
      <c r="AW308" s="13" t="s">
        <v>38</v>
      </c>
      <c r="AX308" s="13" t="s">
        <v>77</v>
      </c>
      <c r="AY308" s="246" t="s">
        <v>167</v>
      </c>
    </row>
    <row r="309" s="14" customFormat="1">
      <c r="A309" s="14"/>
      <c r="B309" s="247"/>
      <c r="C309" s="248"/>
      <c r="D309" s="232" t="s">
        <v>181</v>
      </c>
      <c r="E309" s="249" t="s">
        <v>40</v>
      </c>
      <c r="F309" s="250" t="s">
        <v>284</v>
      </c>
      <c r="G309" s="248"/>
      <c r="H309" s="251">
        <v>2.2599999999999998</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181</v>
      </c>
      <c r="AU309" s="257" t="s">
        <v>87</v>
      </c>
      <c r="AV309" s="14" t="s">
        <v>87</v>
      </c>
      <c r="AW309" s="14" t="s">
        <v>38</v>
      </c>
      <c r="AX309" s="14" t="s">
        <v>77</v>
      </c>
      <c r="AY309" s="257" t="s">
        <v>167</v>
      </c>
    </row>
    <row r="310" s="15" customFormat="1">
      <c r="A310" s="15"/>
      <c r="B310" s="258"/>
      <c r="C310" s="259"/>
      <c r="D310" s="232" t="s">
        <v>181</v>
      </c>
      <c r="E310" s="260" t="s">
        <v>40</v>
      </c>
      <c r="F310" s="261" t="s">
        <v>184</v>
      </c>
      <c r="G310" s="259"/>
      <c r="H310" s="262">
        <v>2.2599999999999998</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181</v>
      </c>
      <c r="AU310" s="268" t="s">
        <v>87</v>
      </c>
      <c r="AV310" s="15" t="s">
        <v>175</v>
      </c>
      <c r="AW310" s="15" t="s">
        <v>38</v>
      </c>
      <c r="AX310" s="15" t="s">
        <v>85</v>
      </c>
      <c r="AY310" s="268" t="s">
        <v>167</v>
      </c>
    </row>
    <row r="311" s="2" customFormat="1" ht="16.5" customHeight="1">
      <c r="A311" s="39"/>
      <c r="B311" s="40"/>
      <c r="C311" s="219" t="s">
        <v>339</v>
      </c>
      <c r="D311" s="219" t="s">
        <v>170</v>
      </c>
      <c r="E311" s="220" t="s">
        <v>340</v>
      </c>
      <c r="F311" s="221" t="s">
        <v>341</v>
      </c>
      <c r="G311" s="222" t="s">
        <v>173</v>
      </c>
      <c r="H311" s="223">
        <v>0.80300000000000005</v>
      </c>
      <c r="I311" s="224"/>
      <c r="J311" s="225">
        <f>ROUND(I311*H311,2)</f>
        <v>0</v>
      </c>
      <c r="K311" s="221" t="s">
        <v>174</v>
      </c>
      <c r="L311" s="45"/>
      <c r="M311" s="226" t="s">
        <v>40</v>
      </c>
      <c r="N311" s="227" t="s">
        <v>48</v>
      </c>
      <c r="O311" s="85"/>
      <c r="P311" s="228">
        <f>O311*H311</f>
        <v>0</v>
      </c>
      <c r="Q311" s="228">
        <v>0</v>
      </c>
      <c r="R311" s="228">
        <f>Q311*H311</f>
        <v>0</v>
      </c>
      <c r="S311" s="228">
        <v>0.066000000000000003</v>
      </c>
      <c r="T311" s="229">
        <f>S311*H311</f>
        <v>0.052998000000000003</v>
      </c>
      <c r="U311" s="39"/>
      <c r="V311" s="39"/>
      <c r="W311" s="39"/>
      <c r="X311" s="39"/>
      <c r="Y311" s="39"/>
      <c r="Z311" s="39"/>
      <c r="AA311" s="39"/>
      <c r="AB311" s="39"/>
      <c r="AC311" s="39"/>
      <c r="AD311" s="39"/>
      <c r="AE311" s="39"/>
      <c r="AR311" s="230" t="s">
        <v>175</v>
      </c>
      <c r="AT311" s="230" t="s">
        <v>170</v>
      </c>
      <c r="AU311" s="230" t="s">
        <v>87</v>
      </c>
      <c r="AY311" s="18" t="s">
        <v>167</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175</v>
      </c>
      <c r="BM311" s="230" t="s">
        <v>342</v>
      </c>
    </row>
    <row r="312" s="2" customFormat="1">
      <c r="A312" s="39"/>
      <c r="B312" s="40"/>
      <c r="C312" s="41"/>
      <c r="D312" s="232" t="s">
        <v>177</v>
      </c>
      <c r="E312" s="41"/>
      <c r="F312" s="233" t="s">
        <v>343</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177</v>
      </c>
      <c r="AU312" s="18" t="s">
        <v>87</v>
      </c>
    </row>
    <row r="313" s="14" customFormat="1">
      <c r="A313" s="14"/>
      <c r="B313" s="247"/>
      <c r="C313" s="248"/>
      <c r="D313" s="232" t="s">
        <v>181</v>
      </c>
      <c r="E313" s="249" t="s">
        <v>40</v>
      </c>
      <c r="F313" s="250" t="s">
        <v>344</v>
      </c>
      <c r="G313" s="248"/>
      <c r="H313" s="251">
        <v>0.80300000000000005</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181</v>
      </c>
      <c r="AU313" s="257" t="s">
        <v>87</v>
      </c>
      <c r="AV313" s="14" t="s">
        <v>87</v>
      </c>
      <c r="AW313" s="14" t="s">
        <v>38</v>
      </c>
      <c r="AX313" s="14" t="s">
        <v>77</v>
      </c>
      <c r="AY313" s="257" t="s">
        <v>167</v>
      </c>
    </row>
    <row r="314" s="15" customFormat="1">
      <c r="A314" s="15"/>
      <c r="B314" s="258"/>
      <c r="C314" s="259"/>
      <c r="D314" s="232" t="s">
        <v>181</v>
      </c>
      <c r="E314" s="260" t="s">
        <v>40</v>
      </c>
      <c r="F314" s="261" t="s">
        <v>184</v>
      </c>
      <c r="G314" s="259"/>
      <c r="H314" s="262">
        <v>0.80300000000000005</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181</v>
      </c>
      <c r="AU314" s="268" t="s">
        <v>87</v>
      </c>
      <c r="AV314" s="15" t="s">
        <v>175</v>
      </c>
      <c r="AW314" s="15" t="s">
        <v>38</v>
      </c>
      <c r="AX314" s="15" t="s">
        <v>85</v>
      </c>
      <c r="AY314" s="268" t="s">
        <v>167</v>
      </c>
    </row>
    <row r="315" s="2" customFormat="1" ht="24" customHeight="1">
      <c r="A315" s="39"/>
      <c r="B315" s="40"/>
      <c r="C315" s="219" t="s">
        <v>345</v>
      </c>
      <c r="D315" s="219" t="s">
        <v>170</v>
      </c>
      <c r="E315" s="220" t="s">
        <v>346</v>
      </c>
      <c r="F315" s="221" t="s">
        <v>347</v>
      </c>
      <c r="G315" s="222" t="s">
        <v>173</v>
      </c>
      <c r="H315" s="223">
        <v>4.0499999999999998</v>
      </c>
      <c r="I315" s="224"/>
      <c r="J315" s="225">
        <f>ROUND(I315*H315,2)</f>
        <v>0</v>
      </c>
      <c r="K315" s="221" t="s">
        <v>174</v>
      </c>
      <c r="L315" s="45"/>
      <c r="M315" s="226" t="s">
        <v>40</v>
      </c>
      <c r="N315" s="227" t="s">
        <v>48</v>
      </c>
      <c r="O315" s="85"/>
      <c r="P315" s="228">
        <f>O315*H315</f>
        <v>0</v>
      </c>
      <c r="Q315" s="228">
        <v>0</v>
      </c>
      <c r="R315" s="228">
        <f>Q315*H315</f>
        <v>0</v>
      </c>
      <c r="S315" s="228">
        <v>0.037999999999999999</v>
      </c>
      <c r="T315" s="229">
        <f>S315*H315</f>
        <v>0.15389999999999998</v>
      </c>
      <c r="U315" s="39"/>
      <c r="V315" s="39"/>
      <c r="W315" s="39"/>
      <c r="X315" s="39"/>
      <c r="Y315" s="39"/>
      <c r="Z315" s="39"/>
      <c r="AA315" s="39"/>
      <c r="AB315" s="39"/>
      <c r="AC315" s="39"/>
      <c r="AD315" s="39"/>
      <c r="AE315" s="39"/>
      <c r="AR315" s="230" t="s">
        <v>175</v>
      </c>
      <c r="AT315" s="230" t="s">
        <v>170</v>
      </c>
      <c r="AU315" s="230" t="s">
        <v>87</v>
      </c>
      <c r="AY315" s="18" t="s">
        <v>167</v>
      </c>
      <c r="BE315" s="231">
        <f>IF(N315="základní",J315,0)</f>
        <v>0</v>
      </c>
      <c r="BF315" s="231">
        <f>IF(N315="snížená",J315,0)</f>
        <v>0</v>
      </c>
      <c r="BG315" s="231">
        <f>IF(N315="zákl. přenesená",J315,0)</f>
        <v>0</v>
      </c>
      <c r="BH315" s="231">
        <f>IF(N315="sníž. přenesená",J315,0)</f>
        <v>0</v>
      </c>
      <c r="BI315" s="231">
        <f>IF(N315="nulová",J315,0)</f>
        <v>0</v>
      </c>
      <c r="BJ315" s="18" t="s">
        <v>85</v>
      </c>
      <c r="BK315" s="231">
        <f>ROUND(I315*H315,2)</f>
        <v>0</v>
      </c>
      <c r="BL315" s="18" t="s">
        <v>175</v>
      </c>
      <c r="BM315" s="230" t="s">
        <v>348</v>
      </c>
    </row>
    <row r="316" s="2" customFormat="1">
      <c r="A316" s="39"/>
      <c r="B316" s="40"/>
      <c r="C316" s="41"/>
      <c r="D316" s="232" t="s">
        <v>177</v>
      </c>
      <c r="E316" s="41"/>
      <c r="F316" s="233" t="s">
        <v>349</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177</v>
      </c>
      <c r="AU316" s="18" t="s">
        <v>87</v>
      </c>
    </row>
    <row r="317" s="2" customFormat="1">
      <c r="A317" s="39"/>
      <c r="B317" s="40"/>
      <c r="C317" s="41"/>
      <c r="D317" s="232" t="s">
        <v>179</v>
      </c>
      <c r="E317" s="41"/>
      <c r="F317" s="236" t="s">
        <v>350</v>
      </c>
      <c r="G317" s="41"/>
      <c r="H317" s="41"/>
      <c r="I317" s="137"/>
      <c r="J317" s="41"/>
      <c r="K317" s="41"/>
      <c r="L317" s="45"/>
      <c r="M317" s="234"/>
      <c r="N317" s="235"/>
      <c r="O317" s="85"/>
      <c r="P317" s="85"/>
      <c r="Q317" s="85"/>
      <c r="R317" s="85"/>
      <c r="S317" s="85"/>
      <c r="T317" s="86"/>
      <c r="U317" s="39"/>
      <c r="V317" s="39"/>
      <c r="W317" s="39"/>
      <c r="X317" s="39"/>
      <c r="Y317" s="39"/>
      <c r="Z317" s="39"/>
      <c r="AA317" s="39"/>
      <c r="AB317" s="39"/>
      <c r="AC317" s="39"/>
      <c r="AD317" s="39"/>
      <c r="AE317" s="39"/>
      <c r="AT317" s="18" t="s">
        <v>179</v>
      </c>
      <c r="AU317" s="18" t="s">
        <v>87</v>
      </c>
    </row>
    <row r="318" s="14" customFormat="1">
      <c r="A318" s="14"/>
      <c r="B318" s="247"/>
      <c r="C318" s="248"/>
      <c r="D318" s="232" t="s">
        <v>181</v>
      </c>
      <c r="E318" s="249" t="s">
        <v>40</v>
      </c>
      <c r="F318" s="250" t="s">
        <v>268</v>
      </c>
      <c r="G318" s="248"/>
      <c r="H318" s="251">
        <v>4.0499999999999998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181</v>
      </c>
      <c r="AU318" s="257" t="s">
        <v>87</v>
      </c>
      <c r="AV318" s="14" t="s">
        <v>87</v>
      </c>
      <c r="AW318" s="14" t="s">
        <v>38</v>
      </c>
      <c r="AX318" s="14" t="s">
        <v>77</v>
      </c>
      <c r="AY318" s="257" t="s">
        <v>167</v>
      </c>
    </row>
    <row r="319" s="15" customFormat="1">
      <c r="A319" s="15"/>
      <c r="B319" s="258"/>
      <c r="C319" s="259"/>
      <c r="D319" s="232" t="s">
        <v>181</v>
      </c>
      <c r="E319" s="260" t="s">
        <v>40</v>
      </c>
      <c r="F319" s="261" t="s">
        <v>184</v>
      </c>
      <c r="G319" s="259"/>
      <c r="H319" s="262">
        <v>4.0499999999999998</v>
      </c>
      <c r="I319" s="263"/>
      <c r="J319" s="259"/>
      <c r="K319" s="259"/>
      <c r="L319" s="264"/>
      <c r="M319" s="265"/>
      <c r="N319" s="266"/>
      <c r="O319" s="266"/>
      <c r="P319" s="266"/>
      <c r="Q319" s="266"/>
      <c r="R319" s="266"/>
      <c r="S319" s="266"/>
      <c r="T319" s="267"/>
      <c r="U319" s="15"/>
      <c r="V319" s="15"/>
      <c r="W319" s="15"/>
      <c r="X319" s="15"/>
      <c r="Y319" s="15"/>
      <c r="Z319" s="15"/>
      <c r="AA319" s="15"/>
      <c r="AB319" s="15"/>
      <c r="AC319" s="15"/>
      <c r="AD319" s="15"/>
      <c r="AE319" s="15"/>
      <c r="AT319" s="268" t="s">
        <v>181</v>
      </c>
      <c r="AU319" s="268" t="s">
        <v>87</v>
      </c>
      <c r="AV319" s="15" t="s">
        <v>175</v>
      </c>
      <c r="AW319" s="15" t="s">
        <v>38</v>
      </c>
      <c r="AX319" s="15" t="s">
        <v>85</v>
      </c>
      <c r="AY319" s="268" t="s">
        <v>167</v>
      </c>
    </row>
    <row r="320" s="2" customFormat="1" ht="16.5" customHeight="1">
      <c r="A320" s="39"/>
      <c r="B320" s="40"/>
      <c r="C320" s="219" t="s">
        <v>351</v>
      </c>
      <c r="D320" s="219" t="s">
        <v>170</v>
      </c>
      <c r="E320" s="220" t="s">
        <v>352</v>
      </c>
      <c r="F320" s="221" t="s">
        <v>353</v>
      </c>
      <c r="G320" s="222" t="s">
        <v>173</v>
      </c>
      <c r="H320" s="223">
        <v>6.1070000000000002</v>
      </c>
      <c r="I320" s="224"/>
      <c r="J320" s="225">
        <f>ROUND(I320*H320,2)</f>
        <v>0</v>
      </c>
      <c r="K320" s="221" t="s">
        <v>174</v>
      </c>
      <c r="L320" s="45"/>
      <c r="M320" s="226" t="s">
        <v>40</v>
      </c>
      <c r="N320" s="227" t="s">
        <v>48</v>
      </c>
      <c r="O320" s="85"/>
      <c r="P320" s="228">
        <f>O320*H320</f>
        <v>0</v>
      </c>
      <c r="Q320" s="228">
        <v>0</v>
      </c>
      <c r="R320" s="228">
        <f>Q320*H320</f>
        <v>0</v>
      </c>
      <c r="S320" s="228">
        <v>0.075999999999999998</v>
      </c>
      <c r="T320" s="229">
        <f>S320*H320</f>
        <v>0.46413199999999999</v>
      </c>
      <c r="U320" s="39"/>
      <c r="V320" s="39"/>
      <c r="W320" s="39"/>
      <c r="X320" s="39"/>
      <c r="Y320" s="39"/>
      <c r="Z320" s="39"/>
      <c r="AA320" s="39"/>
      <c r="AB320" s="39"/>
      <c r="AC320" s="39"/>
      <c r="AD320" s="39"/>
      <c r="AE320" s="39"/>
      <c r="AR320" s="230" t="s">
        <v>175</v>
      </c>
      <c r="AT320" s="230" t="s">
        <v>170</v>
      </c>
      <c r="AU320" s="230" t="s">
        <v>87</v>
      </c>
      <c r="AY320" s="18" t="s">
        <v>167</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175</v>
      </c>
      <c r="BM320" s="230" t="s">
        <v>354</v>
      </c>
    </row>
    <row r="321" s="2" customFormat="1">
      <c r="A321" s="39"/>
      <c r="B321" s="40"/>
      <c r="C321" s="41"/>
      <c r="D321" s="232" t="s">
        <v>177</v>
      </c>
      <c r="E321" s="41"/>
      <c r="F321" s="233" t="s">
        <v>355</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177</v>
      </c>
      <c r="AU321" s="18" t="s">
        <v>87</v>
      </c>
    </row>
    <row r="322" s="2" customFormat="1">
      <c r="A322" s="39"/>
      <c r="B322" s="40"/>
      <c r="C322" s="41"/>
      <c r="D322" s="232" t="s">
        <v>179</v>
      </c>
      <c r="E322" s="41"/>
      <c r="F322" s="236" t="s">
        <v>356</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179</v>
      </c>
      <c r="AU322" s="18" t="s">
        <v>87</v>
      </c>
    </row>
    <row r="323" s="14" customFormat="1">
      <c r="A323" s="14"/>
      <c r="B323" s="247"/>
      <c r="C323" s="248"/>
      <c r="D323" s="232" t="s">
        <v>181</v>
      </c>
      <c r="E323" s="249" t="s">
        <v>40</v>
      </c>
      <c r="F323" s="250" t="s">
        <v>357</v>
      </c>
      <c r="G323" s="248"/>
      <c r="H323" s="251">
        <v>4.7279999999999998</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181</v>
      </c>
      <c r="AU323" s="257" t="s">
        <v>87</v>
      </c>
      <c r="AV323" s="14" t="s">
        <v>87</v>
      </c>
      <c r="AW323" s="14" t="s">
        <v>38</v>
      </c>
      <c r="AX323" s="14" t="s">
        <v>77</v>
      </c>
      <c r="AY323" s="257" t="s">
        <v>167</v>
      </c>
    </row>
    <row r="324" s="14" customFormat="1">
      <c r="A324" s="14"/>
      <c r="B324" s="247"/>
      <c r="C324" s="248"/>
      <c r="D324" s="232" t="s">
        <v>181</v>
      </c>
      <c r="E324" s="249" t="s">
        <v>40</v>
      </c>
      <c r="F324" s="250" t="s">
        <v>358</v>
      </c>
      <c r="G324" s="248"/>
      <c r="H324" s="251">
        <v>1.379</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181</v>
      </c>
      <c r="AU324" s="257" t="s">
        <v>87</v>
      </c>
      <c r="AV324" s="14" t="s">
        <v>87</v>
      </c>
      <c r="AW324" s="14" t="s">
        <v>38</v>
      </c>
      <c r="AX324" s="14" t="s">
        <v>77</v>
      </c>
      <c r="AY324" s="257" t="s">
        <v>167</v>
      </c>
    </row>
    <row r="325" s="15" customFormat="1">
      <c r="A325" s="15"/>
      <c r="B325" s="258"/>
      <c r="C325" s="259"/>
      <c r="D325" s="232" t="s">
        <v>181</v>
      </c>
      <c r="E325" s="260" t="s">
        <v>40</v>
      </c>
      <c r="F325" s="261" t="s">
        <v>184</v>
      </c>
      <c r="G325" s="259"/>
      <c r="H325" s="262">
        <v>6.1070000000000002</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181</v>
      </c>
      <c r="AU325" s="268" t="s">
        <v>87</v>
      </c>
      <c r="AV325" s="15" t="s">
        <v>175</v>
      </c>
      <c r="AW325" s="15" t="s">
        <v>38</v>
      </c>
      <c r="AX325" s="15" t="s">
        <v>85</v>
      </c>
      <c r="AY325" s="268" t="s">
        <v>167</v>
      </c>
    </row>
    <row r="326" s="2" customFormat="1" ht="24" customHeight="1">
      <c r="A326" s="39"/>
      <c r="B326" s="40"/>
      <c r="C326" s="219" t="s">
        <v>359</v>
      </c>
      <c r="D326" s="219" t="s">
        <v>170</v>
      </c>
      <c r="E326" s="220" t="s">
        <v>360</v>
      </c>
      <c r="F326" s="221" t="s">
        <v>361</v>
      </c>
      <c r="G326" s="222" t="s">
        <v>187</v>
      </c>
      <c r="H326" s="223">
        <v>154.12000000000001</v>
      </c>
      <c r="I326" s="224"/>
      <c r="J326" s="225">
        <f>ROUND(I326*H326,2)</f>
        <v>0</v>
      </c>
      <c r="K326" s="221" t="s">
        <v>174</v>
      </c>
      <c r="L326" s="45"/>
      <c r="M326" s="226" t="s">
        <v>40</v>
      </c>
      <c r="N326" s="227" t="s">
        <v>48</v>
      </c>
      <c r="O326" s="85"/>
      <c r="P326" s="228">
        <f>O326*H326</f>
        <v>0</v>
      </c>
      <c r="Q326" s="228">
        <v>0</v>
      </c>
      <c r="R326" s="228">
        <f>Q326*H326</f>
        <v>0</v>
      </c>
      <c r="S326" s="228">
        <v>0.0060000000000000001</v>
      </c>
      <c r="T326" s="229">
        <f>S326*H326</f>
        <v>0.9247200000000001</v>
      </c>
      <c r="U326" s="39"/>
      <c r="V326" s="39"/>
      <c r="W326" s="39"/>
      <c r="X326" s="39"/>
      <c r="Y326" s="39"/>
      <c r="Z326" s="39"/>
      <c r="AA326" s="39"/>
      <c r="AB326" s="39"/>
      <c r="AC326" s="39"/>
      <c r="AD326" s="39"/>
      <c r="AE326" s="39"/>
      <c r="AR326" s="230" t="s">
        <v>175</v>
      </c>
      <c r="AT326" s="230" t="s">
        <v>170</v>
      </c>
      <c r="AU326" s="230" t="s">
        <v>87</v>
      </c>
      <c r="AY326" s="18" t="s">
        <v>167</v>
      </c>
      <c r="BE326" s="231">
        <f>IF(N326="základní",J326,0)</f>
        <v>0</v>
      </c>
      <c r="BF326" s="231">
        <f>IF(N326="snížená",J326,0)</f>
        <v>0</v>
      </c>
      <c r="BG326" s="231">
        <f>IF(N326="zákl. přenesená",J326,0)</f>
        <v>0</v>
      </c>
      <c r="BH326" s="231">
        <f>IF(N326="sníž. přenesená",J326,0)</f>
        <v>0</v>
      </c>
      <c r="BI326" s="231">
        <f>IF(N326="nulová",J326,0)</f>
        <v>0</v>
      </c>
      <c r="BJ326" s="18" t="s">
        <v>85</v>
      </c>
      <c r="BK326" s="231">
        <f>ROUND(I326*H326,2)</f>
        <v>0</v>
      </c>
      <c r="BL326" s="18" t="s">
        <v>175</v>
      </c>
      <c r="BM326" s="230" t="s">
        <v>362</v>
      </c>
    </row>
    <row r="327" s="2" customFormat="1">
      <c r="A327" s="39"/>
      <c r="B327" s="40"/>
      <c r="C327" s="41"/>
      <c r="D327" s="232" t="s">
        <v>177</v>
      </c>
      <c r="E327" s="41"/>
      <c r="F327" s="233" t="s">
        <v>363</v>
      </c>
      <c r="G327" s="41"/>
      <c r="H327" s="41"/>
      <c r="I327" s="137"/>
      <c r="J327" s="41"/>
      <c r="K327" s="41"/>
      <c r="L327" s="45"/>
      <c r="M327" s="234"/>
      <c r="N327" s="235"/>
      <c r="O327" s="85"/>
      <c r="P327" s="85"/>
      <c r="Q327" s="85"/>
      <c r="R327" s="85"/>
      <c r="S327" s="85"/>
      <c r="T327" s="86"/>
      <c r="U327" s="39"/>
      <c r="V327" s="39"/>
      <c r="W327" s="39"/>
      <c r="X327" s="39"/>
      <c r="Y327" s="39"/>
      <c r="Z327" s="39"/>
      <c r="AA327" s="39"/>
      <c r="AB327" s="39"/>
      <c r="AC327" s="39"/>
      <c r="AD327" s="39"/>
      <c r="AE327" s="39"/>
      <c r="AT327" s="18" t="s">
        <v>177</v>
      </c>
      <c r="AU327" s="18" t="s">
        <v>87</v>
      </c>
    </row>
    <row r="328" s="13" customFormat="1">
      <c r="A328" s="13"/>
      <c r="B328" s="237"/>
      <c r="C328" s="238"/>
      <c r="D328" s="232" t="s">
        <v>181</v>
      </c>
      <c r="E328" s="239" t="s">
        <v>40</v>
      </c>
      <c r="F328" s="240" t="s">
        <v>223</v>
      </c>
      <c r="G328" s="238"/>
      <c r="H328" s="239" t="s">
        <v>40</v>
      </c>
      <c r="I328" s="241"/>
      <c r="J328" s="238"/>
      <c r="K328" s="238"/>
      <c r="L328" s="242"/>
      <c r="M328" s="243"/>
      <c r="N328" s="244"/>
      <c r="O328" s="244"/>
      <c r="P328" s="244"/>
      <c r="Q328" s="244"/>
      <c r="R328" s="244"/>
      <c r="S328" s="244"/>
      <c r="T328" s="245"/>
      <c r="U328" s="13"/>
      <c r="V328" s="13"/>
      <c r="W328" s="13"/>
      <c r="X328" s="13"/>
      <c r="Y328" s="13"/>
      <c r="Z328" s="13"/>
      <c r="AA328" s="13"/>
      <c r="AB328" s="13"/>
      <c r="AC328" s="13"/>
      <c r="AD328" s="13"/>
      <c r="AE328" s="13"/>
      <c r="AT328" s="246" t="s">
        <v>181</v>
      </c>
      <c r="AU328" s="246" t="s">
        <v>87</v>
      </c>
      <c r="AV328" s="13" t="s">
        <v>85</v>
      </c>
      <c r="AW328" s="13" t="s">
        <v>38</v>
      </c>
      <c r="AX328" s="13" t="s">
        <v>77</v>
      </c>
      <c r="AY328" s="246" t="s">
        <v>167</v>
      </c>
    </row>
    <row r="329" s="14" customFormat="1">
      <c r="A329" s="14"/>
      <c r="B329" s="247"/>
      <c r="C329" s="248"/>
      <c r="D329" s="232" t="s">
        <v>181</v>
      </c>
      <c r="E329" s="249" t="s">
        <v>40</v>
      </c>
      <c r="F329" s="250" t="s">
        <v>364</v>
      </c>
      <c r="G329" s="248"/>
      <c r="H329" s="251">
        <v>5.5999999999999996</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181</v>
      </c>
      <c r="AU329" s="257" t="s">
        <v>87</v>
      </c>
      <c r="AV329" s="14" t="s">
        <v>87</v>
      </c>
      <c r="AW329" s="14" t="s">
        <v>38</v>
      </c>
      <c r="AX329" s="14" t="s">
        <v>77</v>
      </c>
      <c r="AY329" s="257" t="s">
        <v>167</v>
      </c>
    </row>
    <row r="330" s="13" customFormat="1">
      <c r="A330" s="13"/>
      <c r="B330" s="237"/>
      <c r="C330" s="238"/>
      <c r="D330" s="232" t="s">
        <v>181</v>
      </c>
      <c r="E330" s="239" t="s">
        <v>40</v>
      </c>
      <c r="F330" s="240" t="s">
        <v>225</v>
      </c>
      <c r="G330" s="238"/>
      <c r="H330" s="239" t="s">
        <v>40</v>
      </c>
      <c r="I330" s="241"/>
      <c r="J330" s="238"/>
      <c r="K330" s="238"/>
      <c r="L330" s="242"/>
      <c r="M330" s="243"/>
      <c r="N330" s="244"/>
      <c r="O330" s="244"/>
      <c r="P330" s="244"/>
      <c r="Q330" s="244"/>
      <c r="R330" s="244"/>
      <c r="S330" s="244"/>
      <c r="T330" s="245"/>
      <c r="U330" s="13"/>
      <c r="V330" s="13"/>
      <c r="W330" s="13"/>
      <c r="X330" s="13"/>
      <c r="Y330" s="13"/>
      <c r="Z330" s="13"/>
      <c r="AA330" s="13"/>
      <c r="AB330" s="13"/>
      <c r="AC330" s="13"/>
      <c r="AD330" s="13"/>
      <c r="AE330" s="13"/>
      <c r="AT330" s="246" t="s">
        <v>181</v>
      </c>
      <c r="AU330" s="246" t="s">
        <v>87</v>
      </c>
      <c r="AV330" s="13" t="s">
        <v>85</v>
      </c>
      <c r="AW330" s="13" t="s">
        <v>38</v>
      </c>
      <c r="AX330" s="13" t="s">
        <v>77</v>
      </c>
      <c r="AY330" s="246" t="s">
        <v>167</v>
      </c>
    </row>
    <row r="331" s="14" customFormat="1">
      <c r="A331" s="14"/>
      <c r="B331" s="247"/>
      <c r="C331" s="248"/>
      <c r="D331" s="232" t="s">
        <v>181</v>
      </c>
      <c r="E331" s="249" t="s">
        <v>40</v>
      </c>
      <c r="F331" s="250" t="s">
        <v>365</v>
      </c>
      <c r="G331" s="248"/>
      <c r="H331" s="251">
        <v>2.7999999999999998</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181</v>
      </c>
      <c r="AU331" s="257" t="s">
        <v>87</v>
      </c>
      <c r="AV331" s="14" t="s">
        <v>87</v>
      </c>
      <c r="AW331" s="14" t="s">
        <v>38</v>
      </c>
      <c r="AX331" s="14" t="s">
        <v>77</v>
      </c>
      <c r="AY331" s="257" t="s">
        <v>167</v>
      </c>
    </row>
    <row r="332" s="13" customFormat="1">
      <c r="A332" s="13"/>
      <c r="B332" s="237"/>
      <c r="C332" s="238"/>
      <c r="D332" s="232" t="s">
        <v>181</v>
      </c>
      <c r="E332" s="239" t="s">
        <v>40</v>
      </c>
      <c r="F332" s="240" t="s">
        <v>227</v>
      </c>
      <c r="G332" s="238"/>
      <c r="H332" s="239" t="s">
        <v>40</v>
      </c>
      <c r="I332" s="241"/>
      <c r="J332" s="238"/>
      <c r="K332" s="238"/>
      <c r="L332" s="242"/>
      <c r="M332" s="243"/>
      <c r="N332" s="244"/>
      <c r="O332" s="244"/>
      <c r="P332" s="244"/>
      <c r="Q332" s="244"/>
      <c r="R332" s="244"/>
      <c r="S332" s="244"/>
      <c r="T332" s="245"/>
      <c r="U332" s="13"/>
      <c r="V332" s="13"/>
      <c r="W332" s="13"/>
      <c r="X332" s="13"/>
      <c r="Y332" s="13"/>
      <c r="Z332" s="13"/>
      <c r="AA332" s="13"/>
      <c r="AB332" s="13"/>
      <c r="AC332" s="13"/>
      <c r="AD332" s="13"/>
      <c r="AE332" s="13"/>
      <c r="AT332" s="246" t="s">
        <v>181</v>
      </c>
      <c r="AU332" s="246" t="s">
        <v>87</v>
      </c>
      <c r="AV332" s="13" t="s">
        <v>85</v>
      </c>
      <c r="AW332" s="13" t="s">
        <v>38</v>
      </c>
      <c r="AX332" s="13" t="s">
        <v>77</v>
      </c>
      <c r="AY332" s="246" t="s">
        <v>167</v>
      </c>
    </row>
    <row r="333" s="14" customFormat="1">
      <c r="A333" s="14"/>
      <c r="B333" s="247"/>
      <c r="C333" s="248"/>
      <c r="D333" s="232" t="s">
        <v>181</v>
      </c>
      <c r="E333" s="249" t="s">
        <v>40</v>
      </c>
      <c r="F333" s="250" t="s">
        <v>366</v>
      </c>
      <c r="G333" s="248"/>
      <c r="H333" s="251">
        <v>145.72</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181</v>
      </c>
      <c r="AU333" s="257" t="s">
        <v>87</v>
      </c>
      <c r="AV333" s="14" t="s">
        <v>87</v>
      </c>
      <c r="AW333" s="14" t="s">
        <v>38</v>
      </c>
      <c r="AX333" s="14" t="s">
        <v>77</v>
      </c>
      <c r="AY333" s="257" t="s">
        <v>167</v>
      </c>
    </row>
    <row r="334" s="15" customFormat="1">
      <c r="A334" s="15"/>
      <c r="B334" s="258"/>
      <c r="C334" s="259"/>
      <c r="D334" s="232" t="s">
        <v>181</v>
      </c>
      <c r="E334" s="260" t="s">
        <v>40</v>
      </c>
      <c r="F334" s="261" t="s">
        <v>184</v>
      </c>
      <c r="G334" s="259"/>
      <c r="H334" s="262">
        <v>154.12000000000001</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181</v>
      </c>
      <c r="AU334" s="268" t="s">
        <v>87</v>
      </c>
      <c r="AV334" s="15" t="s">
        <v>175</v>
      </c>
      <c r="AW334" s="15" t="s">
        <v>38</v>
      </c>
      <c r="AX334" s="15" t="s">
        <v>85</v>
      </c>
      <c r="AY334" s="268" t="s">
        <v>167</v>
      </c>
    </row>
    <row r="335" s="2" customFormat="1" ht="24" customHeight="1">
      <c r="A335" s="39"/>
      <c r="B335" s="40"/>
      <c r="C335" s="219" t="s">
        <v>367</v>
      </c>
      <c r="D335" s="219" t="s">
        <v>170</v>
      </c>
      <c r="E335" s="220" t="s">
        <v>368</v>
      </c>
      <c r="F335" s="221" t="s">
        <v>369</v>
      </c>
      <c r="G335" s="222" t="s">
        <v>173</v>
      </c>
      <c r="H335" s="223">
        <v>28.231000000000002</v>
      </c>
      <c r="I335" s="224"/>
      <c r="J335" s="225">
        <f>ROUND(I335*H335,2)</f>
        <v>0</v>
      </c>
      <c r="K335" s="221" t="s">
        <v>174</v>
      </c>
      <c r="L335" s="45"/>
      <c r="M335" s="226" t="s">
        <v>40</v>
      </c>
      <c r="N335" s="227" t="s">
        <v>48</v>
      </c>
      <c r="O335" s="85"/>
      <c r="P335" s="228">
        <f>O335*H335</f>
        <v>0</v>
      </c>
      <c r="Q335" s="228">
        <v>0</v>
      </c>
      <c r="R335" s="228">
        <f>Q335*H335</f>
        <v>0</v>
      </c>
      <c r="S335" s="228">
        <v>0.050000000000000003</v>
      </c>
      <c r="T335" s="229">
        <f>S335*H335</f>
        <v>1.4115500000000001</v>
      </c>
      <c r="U335" s="39"/>
      <c r="V335" s="39"/>
      <c r="W335" s="39"/>
      <c r="X335" s="39"/>
      <c r="Y335" s="39"/>
      <c r="Z335" s="39"/>
      <c r="AA335" s="39"/>
      <c r="AB335" s="39"/>
      <c r="AC335" s="39"/>
      <c r="AD335" s="39"/>
      <c r="AE335" s="39"/>
      <c r="AR335" s="230" t="s">
        <v>175</v>
      </c>
      <c r="AT335" s="230" t="s">
        <v>170</v>
      </c>
      <c r="AU335" s="230" t="s">
        <v>87</v>
      </c>
      <c r="AY335" s="18" t="s">
        <v>167</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175</v>
      </c>
      <c r="BM335" s="230" t="s">
        <v>370</v>
      </c>
    </row>
    <row r="336" s="2" customFormat="1">
      <c r="A336" s="39"/>
      <c r="B336" s="40"/>
      <c r="C336" s="41"/>
      <c r="D336" s="232" t="s">
        <v>177</v>
      </c>
      <c r="E336" s="41"/>
      <c r="F336" s="233" t="s">
        <v>371</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177</v>
      </c>
      <c r="AU336" s="18" t="s">
        <v>87</v>
      </c>
    </row>
    <row r="337" s="2" customFormat="1">
      <c r="A337" s="39"/>
      <c r="B337" s="40"/>
      <c r="C337" s="41"/>
      <c r="D337" s="232" t="s">
        <v>179</v>
      </c>
      <c r="E337" s="41"/>
      <c r="F337" s="236" t="s">
        <v>372</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179</v>
      </c>
      <c r="AU337" s="18" t="s">
        <v>87</v>
      </c>
    </row>
    <row r="338" s="13" customFormat="1">
      <c r="A338" s="13"/>
      <c r="B338" s="237"/>
      <c r="C338" s="238"/>
      <c r="D338" s="232" t="s">
        <v>181</v>
      </c>
      <c r="E338" s="239" t="s">
        <v>40</v>
      </c>
      <c r="F338" s="240" t="s">
        <v>203</v>
      </c>
      <c r="G338" s="238"/>
      <c r="H338" s="239" t="s">
        <v>40</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181</v>
      </c>
      <c r="AU338" s="246" t="s">
        <v>87</v>
      </c>
      <c r="AV338" s="13" t="s">
        <v>85</v>
      </c>
      <c r="AW338" s="13" t="s">
        <v>38</v>
      </c>
      <c r="AX338" s="13" t="s">
        <v>77</v>
      </c>
      <c r="AY338" s="246" t="s">
        <v>167</v>
      </c>
    </row>
    <row r="339" s="14" customFormat="1">
      <c r="A339" s="14"/>
      <c r="B339" s="247"/>
      <c r="C339" s="248"/>
      <c r="D339" s="232" t="s">
        <v>181</v>
      </c>
      <c r="E339" s="249" t="s">
        <v>40</v>
      </c>
      <c r="F339" s="250" t="s">
        <v>204</v>
      </c>
      <c r="G339" s="248"/>
      <c r="H339" s="251">
        <v>2.5579999999999998</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181</v>
      </c>
      <c r="AU339" s="257" t="s">
        <v>87</v>
      </c>
      <c r="AV339" s="14" t="s">
        <v>87</v>
      </c>
      <c r="AW339" s="14" t="s">
        <v>38</v>
      </c>
      <c r="AX339" s="14" t="s">
        <v>77</v>
      </c>
      <c r="AY339" s="257" t="s">
        <v>167</v>
      </c>
    </row>
    <row r="340" s="14" customFormat="1">
      <c r="A340" s="14"/>
      <c r="B340" s="247"/>
      <c r="C340" s="248"/>
      <c r="D340" s="232" t="s">
        <v>181</v>
      </c>
      <c r="E340" s="249" t="s">
        <v>40</v>
      </c>
      <c r="F340" s="250" t="s">
        <v>205</v>
      </c>
      <c r="G340" s="248"/>
      <c r="H340" s="251">
        <v>0.40000000000000002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181</v>
      </c>
      <c r="AU340" s="257" t="s">
        <v>87</v>
      </c>
      <c r="AV340" s="14" t="s">
        <v>87</v>
      </c>
      <c r="AW340" s="14" t="s">
        <v>38</v>
      </c>
      <c r="AX340" s="14" t="s">
        <v>77</v>
      </c>
      <c r="AY340" s="257" t="s">
        <v>167</v>
      </c>
    </row>
    <row r="341" s="13" customFormat="1">
      <c r="A341" s="13"/>
      <c r="B341" s="237"/>
      <c r="C341" s="238"/>
      <c r="D341" s="232" t="s">
        <v>181</v>
      </c>
      <c r="E341" s="239" t="s">
        <v>40</v>
      </c>
      <c r="F341" s="240" t="s">
        <v>206</v>
      </c>
      <c r="G341" s="238"/>
      <c r="H341" s="239" t="s">
        <v>40</v>
      </c>
      <c r="I341" s="241"/>
      <c r="J341" s="238"/>
      <c r="K341" s="238"/>
      <c r="L341" s="242"/>
      <c r="M341" s="243"/>
      <c r="N341" s="244"/>
      <c r="O341" s="244"/>
      <c r="P341" s="244"/>
      <c r="Q341" s="244"/>
      <c r="R341" s="244"/>
      <c r="S341" s="244"/>
      <c r="T341" s="245"/>
      <c r="U341" s="13"/>
      <c r="V341" s="13"/>
      <c r="W341" s="13"/>
      <c r="X341" s="13"/>
      <c r="Y341" s="13"/>
      <c r="Z341" s="13"/>
      <c r="AA341" s="13"/>
      <c r="AB341" s="13"/>
      <c r="AC341" s="13"/>
      <c r="AD341" s="13"/>
      <c r="AE341" s="13"/>
      <c r="AT341" s="246" t="s">
        <v>181</v>
      </c>
      <c r="AU341" s="246" t="s">
        <v>87</v>
      </c>
      <c r="AV341" s="13" t="s">
        <v>85</v>
      </c>
      <c r="AW341" s="13" t="s">
        <v>38</v>
      </c>
      <c r="AX341" s="13" t="s">
        <v>77</v>
      </c>
      <c r="AY341" s="246" t="s">
        <v>167</v>
      </c>
    </row>
    <row r="342" s="14" customFormat="1">
      <c r="A342" s="14"/>
      <c r="B342" s="247"/>
      <c r="C342" s="248"/>
      <c r="D342" s="232" t="s">
        <v>181</v>
      </c>
      <c r="E342" s="249" t="s">
        <v>40</v>
      </c>
      <c r="F342" s="250" t="s">
        <v>207</v>
      </c>
      <c r="G342" s="248"/>
      <c r="H342" s="251">
        <v>2.2650000000000001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181</v>
      </c>
      <c r="AU342" s="257" t="s">
        <v>87</v>
      </c>
      <c r="AV342" s="14" t="s">
        <v>87</v>
      </c>
      <c r="AW342" s="14" t="s">
        <v>38</v>
      </c>
      <c r="AX342" s="14" t="s">
        <v>77</v>
      </c>
      <c r="AY342" s="257" t="s">
        <v>167</v>
      </c>
    </row>
    <row r="343" s="13" customFormat="1">
      <c r="A343" s="13"/>
      <c r="B343" s="237"/>
      <c r="C343" s="238"/>
      <c r="D343" s="232" t="s">
        <v>181</v>
      </c>
      <c r="E343" s="239" t="s">
        <v>40</v>
      </c>
      <c r="F343" s="240" t="s">
        <v>208</v>
      </c>
      <c r="G343" s="238"/>
      <c r="H343" s="239" t="s">
        <v>40</v>
      </c>
      <c r="I343" s="241"/>
      <c r="J343" s="238"/>
      <c r="K343" s="238"/>
      <c r="L343" s="242"/>
      <c r="M343" s="243"/>
      <c r="N343" s="244"/>
      <c r="O343" s="244"/>
      <c r="P343" s="244"/>
      <c r="Q343" s="244"/>
      <c r="R343" s="244"/>
      <c r="S343" s="244"/>
      <c r="T343" s="245"/>
      <c r="U343" s="13"/>
      <c r="V343" s="13"/>
      <c r="W343" s="13"/>
      <c r="X343" s="13"/>
      <c r="Y343" s="13"/>
      <c r="Z343" s="13"/>
      <c r="AA343" s="13"/>
      <c r="AB343" s="13"/>
      <c r="AC343" s="13"/>
      <c r="AD343" s="13"/>
      <c r="AE343" s="13"/>
      <c r="AT343" s="246" t="s">
        <v>181</v>
      </c>
      <c r="AU343" s="246" t="s">
        <v>87</v>
      </c>
      <c r="AV343" s="13" t="s">
        <v>85</v>
      </c>
      <c r="AW343" s="13" t="s">
        <v>38</v>
      </c>
      <c r="AX343" s="13" t="s">
        <v>77</v>
      </c>
      <c r="AY343" s="246" t="s">
        <v>167</v>
      </c>
    </row>
    <row r="344" s="14" customFormat="1">
      <c r="A344" s="14"/>
      <c r="B344" s="247"/>
      <c r="C344" s="248"/>
      <c r="D344" s="232" t="s">
        <v>181</v>
      </c>
      <c r="E344" s="249" t="s">
        <v>40</v>
      </c>
      <c r="F344" s="250" t="s">
        <v>1432</v>
      </c>
      <c r="G344" s="248"/>
      <c r="H344" s="251">
        <v>14.555</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181</v>
      </c>
      <c r="AU344" s="257" t="s">
        <v>87</v>
      </c>
      <c r="AV344" s="14" t="s">
        <v>87</v>
      </c>
      <c r="AW344" s="14" t="s">
        <v>38</v>
      </c>
      <c r="AX344" s="14" t="s">
        <v>77</v>
      </c>
      <c r="AY344" s="257" t="s">
        <v>167</v>
      </c>
    </row>
    <row r="345" s="13" customFormat="1">
      <c r="A345" s="13"/>
      <c r="B345" s="237"/>
      <c r="C345" s="238"/>
      <c r="D345" s="232" t="s">
        <v>181</v>
      </c>
      <c r="E345" s="239" t="s">
        <v>40</v>
      </c>
      <c r="F345" s="240" t="s">
        <v>210</v>
      </c>
      <c r="G345" s="238"/>
      <c r="H345" s="239" t="s">
        <v>40</v>
      </c>
      <c r="I345" s="241"/>
      <c r="J345" s="238"/>
      <c r="K345" s="238"/>
      <c r="L345" s="242"/>
      <c r="M345" s="243"/>
      <c r="N345" s="244"/>
      <c r="O345" s="244"/>
      <c r="P345" s="244"/>
      <c r="Q345" s="244"/>
      <c r="R345" s="244"/>
      <c r="S345" s="244"/>
      <c r="T345" s="245"/>
      <c r="U345" s="13"/>
      <c r="V345" s="13"/>
      <c r="W345" s="13"/>
      <c r="X345" s="13"/>
      <c r="Y345" s="13"/>
      <c r="Z345" s="13"/>
      <c r="AA345" s="13"/>
      <c r="AB345" s="13"/>
      <c r="AC345" s="13"/>
      <c r="AD345" s="13"/>
      <c r="AE345" s="13"/>
      <c r="AT345" s="246" t="s">
        <v>181</v>
      </c>
      <c r="AU345" s="246" t="s">
        <v>87</v>
      </c>
      <c r="AV345" s="13" t="s">
        <v>85</v>
      </c>
      <c r="AW345" s="13" t="s">
        <v>38</v>
      </c>
      <c r="AX345" s="13" t="s">
        <v>77</v>
      </c>
      <c r="AY345" s="246" t="s">
        <v>167</v>
      </c>
    </row>
    <row r="346" s="14" customFormat="1">
      <c r="A346" s="14"/>
      <c r="B346" s="247"/>
      <c r="C346" s="248"/>
      <c r="D346" s="232" t="s">
        <v>181</v>
      </c>
      <c r="E346" s="249" t="s">
        <v>40</v>
      </c>
      <c r="F346" s="250" t="s">
        <v>211</v>
      </c>
      <c r="G346" s="248"/>
      <c r="H346" s="251">
        <v>8.4529999999999994</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181</v>
      </c>
      <c r="AU346" s="257" t="s">
        <v>87</v>
      </c>
      <c r="AV346" s="14" t="s">
        <v>87</v>
      </c>
      <c r="AW346" s="14" t="s">
        <v>38</v>
      </c>
      <c r="AX346" s="14" t="s">
        <v>77</v>
      </c>
      <c r="AY346" s="257" t="s">
        <v>167</v>
      </c>
    </row>
    <row r="347" s="15" customFormat="1">
      <c r="A347" s="15"/>
      <c r="B347" s="258"/>
      <c r="C347" s="259"/>
      <c r="D347" s="232" t="s">
        <v>181</v>
      </c>
      <c r="E347" s="260" t="s">
        <v>40</v>
      </c>
      <c r="F347" s="261" t="s">
        <v>184</v>
      </c>
      <c r="G347" s="259"/>
      <c r="H347" s="262">
        <v>28.231000000000002</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181</v>
      </c>
      <c r="AU347" s="268" t="s">
        <v>87</v>
      </c>
      <c r="AV347" s="15" t="s">
        <v>175</v>
      </c>
      <c r="AW347" s="15" t="s">
        <v>38</v>
      </c>
      <c r="AX347" s="15" t="s">
        <v>85</v>
      </c>
      <c r="AY347" s="268" t="s">
        <v>167</v>
      </c>
    </row>
    <row r="348" s="2" customFormat="1" ht="24" customHeight="1">
      <c r="A348" s="39"/>
      <c r="B348" s="40"/>
      <c r="C348" s="219" t="s">
        <v>377</v>
      </c>
      <c r="D348" s="219" t="s">
        <v>170</v>
      </c>
      <c r="E348" s="220" t="s">
        <v>378</v>
      </c>
      <c r="F348" s="221" t="s">
        <v>379</v>
      </c>
      <c r="G348" s="222" t="s">
        <v>173</v>
      </c>
      <c r="H348" s="223">
        <v>97.117999999999995</v>
      </c>
      <c r="I348" s="224"/>
      <c r="J348" s="225">
        <f>ROUND(I348*H348,2)</f>
        <v>0</v>
      </c>
      <c r="K348" s="221" t="s">
        <v>174</v>
      </c>
      <c r="L348" s="45"/>
      <c r="M348" s="226" t="s">
        <v>40</v>
      </c>
      <c r="N348" s="227" t="s">
        <v>48</v>
      </c>
      <c r="O348" s="85"/>
      <c r="P348" s="228">
        <f>O348*H348</f>
        <v>0</v>
      </c>
      <c r="Q348" s="228">
        <v>0</v>
      </c>
      <c r="R348" s="228">
        <f>Q348*H348</f>
        <v>0</v>
      </c>
      <c r="S348" s="228">
        <v>0.045999999999999999</v>
      </c>
      <c r="T348" s="229">
        <f>S348*H348</f>
        <v>4.467428</v>
      </c>
      <c r="U348" s="39"/>
      <c r="V348" s="39"/>
      <c r="W348" s="39"/>
      <c r="X348" s="39"/>
      <c r="Y348" s="39"/>
      <c r="Z348" s="39"/>
      <c r="AA348" s="39"/>
      <c r="AB348" s="39"/>
      <c r="AC348" s="39"/>
      <c r="AD348" s="39"/>
      <c r="AE348" s="39"/>
      <c r="AR348" s="230" t="s">
        <v>175</v>
      </c>
      <c r="AT348" s="230" t="s">
        <v>170</v>
      </c>
      <c r="AU348" s="230" t="s">
        <v>87</v>
      </c>
      <c r="AY348" s="18" t="s">
        <v>167</v>
      </c>
      <c r="BE348" s="231">
        <f>IF(N348="základní",J348,0)</f>
        <v>0</v>
      </c>
      <c r="BF348" s="231">
        <f>IF(N348="snížená",J348,0)</f>
        <v>0</v>
      </c>
      <c r="BG348" s="231">
        <f>IF(N348="zákl. přenesená",J348,0)</f>
        <v>0</v>
      </c>
      <c r="BH348" s="231">
        <f>IF(N348="sníž. přenesená",J348,0)</f>
        <v>0</v>
      </c>
      <c r="BI348" s="231">
        <f>IF(N348="nulová",J348,0)</f>
        <v>0</v>
      </c>
      <c r="BJ348" s="18" t="s">
        <v>85</v>
      </c>
      <c r="BK348" s="231">
        <f>ROUND(I348*H348,2)</f>
        <v>0</v>
      </c>
      <c r="BL348" s="18" t="s">
        <v>175</v>
      </c>
      <c r="BM348" s="230" t="s">
        <v>380</v>
      </c>
    </row>
    <row r="349" s="2" customFormat="1">
      <c r="A349" s="39"/>
      <c r="B349" s="40"/>
      <c r="C349" s="41"/>
      <c r="D349" s="232" t="s">
        <v>177</v>
      </c>
      <c r="E349" s="41"/>
      <c r="F349" s="233" t="s">
        <v>381</v>
      </c>
      <c r="G349" s="41"/>
      <c r="H349" s="41"/>
      <c r="I349" s="137"/>
      <c r="J349" s="41"/>
      <c r="K349" s="41"/>
      <c r="L349" s="45"/>
      <c r="M349" s="234"/>
      <c r="N349" s="235"/>
      <c r="O349" s="85"/>
      <c r="P349" s="85"/>
      <c r="Q349" s="85"/>
      <c r="R349" s="85"/>
      <c r="S349" s="85"/>
      <c r="T349" s="86"/>
      <c r="U349" s="39"/>
      <c r="V349" s="39"/>
      <c r="W349" s="39"/>
      <c r="X349" s="39"/>
      <c r="Y349" s="39"/>
      <c r="Z349" s="39"/>
      <c r="AA349" s="39"/>
      <c r="AB349" s="39"/>
      <c r="AC349" s="39"/>
      <c r="AD349" s="39"/>
      <c r="AE349" s="39"/>
      <c r="AT349" s="18" t="s">
        <v>177</v>
      </c>
      <c r="AU349" s="18" t="s">
        <v>87</v>
      </c>
    </row>
    <row r="350" s="2" customFormat="1">
      <c r="A350" s="39"/>
      <c r="B350" s="40"/>
      <c r="C350" s="41"/>
      <c r="D350" s="232" t="s">
        <v>179</v>
      </c>
      <c r="E350" s="41"/>
      <c r="F350" s="236" t="s">
        <v>372</v>
      </c>
      <c r="G350" s="41"/>
      <c r="H350" s="41"/>
      <c r="I350" s="137"/>
      <c r="J350" s="41"/>
      <c r="K350" s="41"/>
      <c r="L350" s="45"/>
      <c r="M350" s="234"/>
      <c r="N350" s="235"/>
      <c r="O350" s="85"/>
      <c r="P350" s="85"/>
      <c r="Q350" s="85"/>
      <c r="R350" s="85"/>
      <c r="S350" s="85"/>
      <c r="T350" s="86"/>
      <c r="U350" s="39"/>
      <c r="V350" s="39"/>
      <c r="W350" s="39"/>
      <c r="X350" s="39"/>
      <c r="Y350" s="39"/>
      <c r="Z350" s="39"/>
      <c r="AA350" s="39"/>
      <c r="AB350" s="39"/>
      <c r="AC350" s="39"/>
      <c r="AD350" s="39"/>
      <c r="AE350" s="39"/>
      <c r="AT350" s="18" t="s">
        <v>179</v>
      </c>
      <c r="AU350" s="18" t="s">
        <v>87</v>
      </c>
    </row>
    <row r="351" s="13" customFormat="1">
      <c r="A351" s="13"/>
      <c r="B351" s="237"/>
      <c r="C351" s="238"/>
      <c r="D351" s="232" t="s">
        <v>181</v>
      </c>
      <c r="E351" s="239" t="s">
        <v>40</v>
      </c>
      <c r="F351" s="240" t="s">
        <v>203</v>
      </c>
      <c r="G351" s="238"/>
      <c r="H351" s="239" t="s">
        <v>40</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181</v>
      </c>
      <c r="AU351" s="246" t="s">
        <v>87</v>
      </c>
      <c r="AV351" s="13" t="s">
        <v>85</v>
      </c>
      <c r="AW351" s="13" t="s">
        <v>38</v>
      </c>
      <c r="AX351" s="13" t="s">
        <v>77</v>
      </c>
      <c r="AY351" s="246" t="s">
        <v>167</v>
      </c>
    </row>
    <row r="352" s="14" customFormat="1">
      <c r="A352" s="14"/>
      <c r="B352" s="247"/>
      <c r="C352" s="248"/>
      <c r="D352" s="232" t="s">
        <v>181</v>
      </c>
      <c r="E352" s="249" t="s">
        <v>40</v>
      </c>
      <c r="F352" s="250" t="s">
        <v>1433</v>
      </c>
      <c r="G352" s="248"/>
      <c r="H352" s="251">
        <v>19.106999999999999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181</v>
      </c>
      <c r="AU352" s="257" t="s">
        <v>87</v>
      </c>
      <c r="AV352" s="14" t="s">
        <v>87</v>
      </c>
      <c r="AW352" s="14" t="s">
        <v>38</v>
      </c>
      <c r="AX352" s="14" t="s">
        <v>77</v>
      </c>
      <c r="AY352" s="257" t="s">
        <v>167</v>
      </c>
    </row>
    <row r="353" s="14" customFormat="1">
      <c r="A353" s="14"/>
      <c r="B353" s="247"/>
      <c r="C353" s="248"/>
      <c r="D353" s="232" t="s">
        <v>181</v>
      </c>
      <c r="E353" s="249" t="s">
        <v>40</v>
      </c>
      <c r="F353" s="250" t="s">
        <v>235</v>
      </c>
      <c r="G353" s="248"/>
      <c r="H353" s="251">
        <v>-4.7279999999999998</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181</v>
      </c>
      <c r="AU353" s="257" t="s">
        <v>87</v>
      </c>
      <c r="AV353" s="14" t="s">
        <v>87</v>
      </c>
      <c r="AW353" s="14" t="s">
        <v>38</v>
      </c>
      <c r="AX353" s="14" t="s">
        <v>77</v>
      </c>
      <c r="AY353" s="257" t="s">
        <v>167</v>
      </c>
    </row>
    <row r="354" s="14" customFormat="1">
      <c r="A354" s="14"/>
      <c r="B354" s="247"/>
      <c r="C354" s="248"/>
      <c r="D354" s="232" t="s">
        <v>181</v>
      </c>
      <c r="E354" s="249" t="s">
        <v>40</v>
      </c>
      <c r="F354" s="250" t="s">
        <v>236</v>
      </c>
      <c r="G354" s="248"/>
      <c r="H354" s="251">
        <v>-1.1819999999999999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181</v>
      </c>
      <c r="AU354" s="257" t="s">
        <v>87</v>
      </c>
      <c r="AV354" s="14" t="s">
        <v>87</v>
      </c>
      <c r="AW354" s="14" t="s">
        <v>38</v>
      </c>
      <c r="AX354" s="14" t="s">
        <v>77</v>
      </c>
      <c r="AY354" s="257" t="s">
        <v>167</v>
      </c>
    </row>
    <row r="355" s="13" customFormat="1">
      <c r="A355" s="13"/>
      <c r="B355" s="237"/>
      <c r="C355" s="238"/>
      <c r="D355" s="232" t="s">
        <v>181</v>
      </c>
      <c r="E355" s="239" t="s">
        <v>40</v>
      </c>
      <c r="F355" s="240" t="s">
        <v>206</v>
      </c>
      <c r="G355" s="238"/>
      <c r="H355" s="239" t="s">
        <v>40</v>
      </c>
      <c r="I355" s="241"/>
      <c r="J355" s="238"/>
      <c r="K355" s="238"/>
      <c r="L355" s="242"/>
      <c r="M355" s="243"/>
      <c r="N355" s="244"/>
      <c r="O355" s="244"/>
      <c r="P355" s="244"/>
      <c r="Q355" s="244"/>
      <c r="R355" s="244"/>
      <c r="S355" s="244"/>
      <c r="T355" s="245"/>
      <c r="U355" s="13"/>
      <c r="V355" s="13"/>
      <c r="W355" s="13"/>
      <c r="X355" s="13"/>
      <c r="Y355" s="13"/>
      <c r="Z355" s="13"/>
      <c r="AA355" s="13"/>
      <c r="AB355" s="13"/>
      <c r="AC355" s="13"/>
      <c r="AD355" s="13"/>
      <c r="AE355" s="13"/>
      <c r="AT355" s="246" t="s">
        <v>181</v>
      </c>
      <c r="AU355" s="246" t="s">
        <v>87</v>
      </c>
      <c r="AV355" s="13" t="s">
        <v>85</v>
      </c>
      <c r="AW355" s="13" t="s">
        <v>38</v>
      </c>
      <c r="AX355" s="13" t="s">
        <v>77</v>
      </c>
      <c r="AY355" s="246" t="s">
        <v>167</v>
      </c>
    </row>
    <row r="356" s="14" customFormat="1">
      <c r="A356" s="14"/>
      <c r="B356" s="247"/>
      <c r="C356" s="248"/>
      <c r="D356" s="232" t="s">
        <v>181</v>
      </c>
      <c r="E356" s="249" t="s">
        <v>40</v>
      </c>
      <c r="F356" s="250" t="s">
        <v>237</v>
      </c>
      <c r="G356" s="248"/>
      <c r="H356" s="251">
        <v>16.695</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181</v>
      </c>
      <c r="AU356" s="257" t="s">
        <v>87</v>
      </c>
      <c r="AV356" s="14" t="s">
        <v>87</v>
      </c>
      <c r="AW356" s="14" t="s">
        <v>38</v>
      </c>
      <c r="AX356" s="14" t="s">
        <v>77</v>
      </c>
      <c r="AY356" s="257" t="s">
        <v>167</v>
      </c>
    </row>
    <row r="357" s="14" customFormat="1">
      <c r="A357" s="14"/>
      <c r="B357" s="247"/>
      <c r="C357" s="248"/>
      <c r="D357" s="232" t="s">
        <v>181</v>
      </c>
      <c r="E357" s="249" t="s">
        <v>40</v>
      </c>
      <c r="F357" s="250" t="s">
        <v>236</v>
      </c>
      <c r="G357" s="248"/>
      <c r="H357" s="251">
        <v>-1.1819999999999999</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181</v>
      </c>
      <c r="AU357" s="257" t="s">
        <v>87</v>
      </c>
      <c r="AV357" s="14" t="s">
        <v>87</v>
      </c>
      <c r="AW357" s="14" t="s">
        <v>38</v>
      </c>
      <c r="AX357" s="14" t="s">
        <v>77</v>
      </c>
      <c r="AY357" s="257" t="s">
        <v>167</v>
      </c>
    </row>
    <row r="358" s="13" customFormat="1">
      <c r="A358" s="13"/>
      <c r="B358" s="237"/>
      <c r="C358" s="238"/>
      <c r="D358" s="232" t="s">
        <v>181</v>
      </c>
      <c r="E358" s="239" t="s">
        <v>40</v>
      </c>
      <c r="F358" s="240" t="s">
        <v>208</v>
      </c>
      <c r="G358" s="238"/>
      <c r="H358" s="239" t="s">
        <v>40</v>
      </c>
      <c r="I358" s="241"/>
      <c r="J358" s="238"/>
      <c r="K358" s="238"/>
      <c r="L358" s="242"/>
      <c r="M358" s="243"/>
      <c r="N358" s="244"/>
      <c r="O358" s="244"/>
      <c r="P358" s="244"/>
      <c r="Q358" s="244"/>
      <c r="R358" s="244"/>
      <c r="S358" s="244"/>
      <c r="T358" s="245"/>
      <c r="U358" s="13"/>
      <c r="V358" s="13"/>
      <c r="W358" s="13"/>
      <c r="X358" s="13"/>
      <c r="Y358" s="13"/>
      <c r="Z358" s="13"/>
      <c r="AA358" s="13"/>
      <c r="AB358" s="13"/>
      <c r="AC358" s="13"/>
      <c r="AD358" s="13"/>
      <c r="AE358" s="13"/>
      <c r="AT358" s="246" t="s">
        <v>181</v>
      </c>
      <c r="AU358" s="246" t="s">
        <v>87</v>
      </c>
      <c r="AV358" s="13" t="s">
        <v>85</v>
      </c>
      <c r="AW358" s="13" t="s">
        <v>38</v>
      </c>
      <c r="AX358" s="13" t="s">
        <v>77</v>
      </c>
      <c r="AY358" s="246" t="s">
        <v>167</v>
      </c>
    </row>
    <row r="359" s="14" customFormat="1">
      <c r="A359" s="14"/>
      <c r="B359" s="247"/>
      <c r="C359" s="248"/>
      <c r="D359" s="232" t="s">
        <v>181</v>
      </c>
      <c r="E359" s="249" t="s">
        <v>40</v>
      </c>
      <c r="F359" s="250" t="s">
        <v>1434</v>
      </c>
      <c r="G359" s="248"/>
      <c r="H359" s="251">
        <v>40.927999999999997</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181</v>
      </c>
      <c r="AU359" s="257" t="s">
        <v>87</v>
      </c>
      <c r="AV359" s="14" t="s">
        <v>87</v>
      </c>
      <c r="AW359" s="14" t="s">
        <v>38</v>
      </c>
      <c r="AX359" s="14" t="s">
        <v>77</v>
      </c>
      <c r="AY359" s="257" t="s">
        <v>167</v>
      </c>
    </row>
    <row r="360" s="14" customFormat="1">
      <c r="A360" s="14"/>
      <c r="B360" s="247"/>
      <c r="C360" s="248"/>
      <c r="D360" s="232" t="s">
        <v>181</v>
      </c>
      <c r="E360" s="249" t="s">
        <v>40</v>
      </c>
      <c r="F360" s="250" t="s">
        <v>239</v>
      </c>
      <c r="G360" s="248"/>
      <c r="H360" s="251">
        <v>-1.5760000000000001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181</v>
      </c>
      <c r="AU360" s="257" t="s">
        <v>87</v>
      </c>
      <c r="AV360" s="14" t="s">
        <v>87</v>
      </c>
      <c r="AW360" s="14" t="s">
        <v>38</v>
      </c>
      <c r="AX360" s="14" t="s">
        <v>77</v>
      </c>
      <c r="AY360" s="257" t="s">
        <v>167</v>
      </c>
    </row>
    <row r="361" s="14" customFormat="1">
      <c r="A361" s="14"/>
      <c r="B361" s="247"/>
      <c r="C361" s="248"/>
      <c r="D361" s="232" t="s">
        <v>181</v>
      </c>
      <c r="E361" s="249" t="s">
        <v>40</v>
      </c>
      <c r="F361" s="250" t="s">
        <v>240</v>
      </c>
      <c r="G361" s="248"/>
      <c r="H361" s="251">
        <v>-2.093</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181</v>
      </c>
      <c r="AU361" s="257" t="s">
        <v>87</v>
      </c>
      <c r="AV361" s="14" t="s">
        <v>87</v>
      </c>
      <c r="AW361" s="14" t="s">
        <v>38</v>
      </c>
      <c r="AX361" s="14" t="s">
        <v>77</v>
      </c>
      <c r="AY361" s="257" t="s">
        <v>167</v>
      </c>
    </row>
    <row r="362" s="14" customFormat="1">
      <c r="A362" s="14"/>
      <c r="B362" s="247"/>
      <c r="C362" s="248"/>
      <c r="D362" s="232" t="s">
        <v>181</v>
      </c>
      <c r="E362" s="249" t="s">
        <v>40</v>
      </c>
      <c r="F362" s="250" t="s">
        <v>241</v>
      </c>
      <c r="G362" s="248"/>
      <c r="H362" s="251">
        <v>1.74</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181</v>
      </c>
      <c r="AU362" s="257" t="s">
        <v>87</v>
      </c>
      <c r="AV362" s="14" t="s">
        <v>87</v>
      </c>
      <c r="AW362" s="14" t="s">
        <v>38</v>
      </c>
      <c r="AX362" s="14" t="s">
        <v>77</v>
      </c>
      <c r="AY362" s="257" t="s">
        <v>167</v>
      </c>
    </row>
    <row r="363" s="13" customFormat="1">
      <c r="A363" s="13"/>
      <c r="B363" s="237"/>
      <c r="C363" s="238"/>
      <c r="D363" s="232" t="s">
        <v>181</v>
      </c>
      <c r="E363" s="239" t="s">
        <v>40</v>
      </c>
      <c r="F363" s="240" t="s">
        <v>210</v>
      </c>
      <c r="G363" s="238"/>
      <c r="H363" s="239" t="s">
        <v>40</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181</v>
      </c>
      <c r="AU363" s="246" t="s">
        <v>87</v>
      </c>
      <c r="AV363" s="13" t="s">
        <v>85</v>
      </c>
      <c r="AW363" s="13" t="s">
        <v>38</v>
      </c>
      <c r="AX363" s="13" t="s">
        <v>77</v>
      </c>
      <c r="AY363" s="246" t="s">
        <v>167</v>
      </c>
    </row>
    <row r="364" s="14" customFormat="1">
      <c r="A364" s="14"/>
      <c r="B364" s="247"/>
      <c r="C364" s="248"/>
      <c r="D364" s="232" t="s">
        <v>181</v>
      </c>
      <c r="E364" s="249" t="s">
        <v>40</v>
      </c>
      <c r="F364" s="250" t="s">
        <v>242</v>
      </c>
      <c r="G364" s="248"/>
      <c r="H364" s="251">
        <v>31.27</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181</v>
      </c>
      <c r="AU364" s="257" t="s">
        <v>87</v>
      </c>
      <c r="AV364" s="14" t="s">
        <v>87</v>
      </c>
      <c r="AW364" s="14" t="s">
        <v>38</v>
      </c>
      <c r="AX364" s="14" t="s">
        <v>77</v>
      </c>
      <c r="AY364" s="257" t="s">
        <v>167</v>
      </c>
    </row>
    <row r="365" s="14" customFormat="1">
      <c r="A365" s="14"/>
      <c r="B365" s="247"/>
      <c r="C365" s="248"/>
      <c r="D365" s="232" t="s">
        <v>181</v>
      </c>
      <c r="E365" s="249" t="s">
        <v>40</v>
      </c>
      <c r="F365" s="250" t="s">
        <v>239</v>
      </c>
      <c r="G365" s="248"/>
      <c r="H365" s="251">
        <v>-1.5760000000000001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181</v>
      </c>
      <c r="AU365" s="257" t="s">
        <v>87</v>
      </c>
      <c r="AV365" s="14" t="s">
        <v>87</v>
      </c>
      <c r="AW365" s="14" t="s">
        <v>38</v>
      </c>
      <c r="AX365" s="14" t="s">
        <v>77</v>
      </c>
      <c r="AY365" s="257" t="s">
        <v>167</v>
      </c>
    </row>
    <row r="366" s="14" customFormat="1">
      <c r="A366" s="14"/>
      <c r="B366" s="247"/>
      <c r="C366" s="248"/>
      <c r="D366" s="232" t="s">
        <v>181</v>
      </c>
      <c r="E366" s="249" t="s">
        <v>40</v>
      </c>
      <c r="F366" s="250" t="s">
        <v>243</v>
      </c>
      <c r="G366" s="248"/>
      <c r="H366" s="251">
        <v>-2.0249999999999999</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181</v>
      </c>
      <c r="AU366" s="257" t="s">
        <v>87</v>
      </c>
      <c r="AV366" s="14" t="s">
        <v>87</v>
      </c>
      <c r="AW366" s="14" t="s">
        <v>38</v>
      </c>
      <c r="AX366" s="14" t="s">
        <v>77</v>
      </c>
      <c r="AY366" s="257" t="s">
        <v>167</v>
      </c>
    </row>
    <row r="367" s="14" customFormat="1">
      <c r="A367" s="14"/>
      <c r="B367" s="247"/>
      <c r="C367" s="248"/>
      <c r="D367" s="232" t="s">
        <v>181</v>
      </c>
      <c r="E367" s="249" t="s">
        <v>40</v>
      </c>
      <c r="F367" s="250" t="s">
        <v>241</v>
      </c>
      <c r="G367" s="248"/>
      <c r="H367" s="251">
        <v>1.74</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181</v>
      </c>
      <c r="AU367" s="257" t="s">
        <v>87</v>
      </c>
      <c r="AV367" s="14" t="s">
        <v>87</v>
      </c>
      <c r="AW367" s="14" t="s">
        <v>38</v>
      </c>
      <c r="AX367" s="14" t="s">
        <v>77</v>
      </c>
      <c r="AY367" s="257" t="s">
        <v>167</v>
      </c>
    </row>
    <row r="368" s="15" customFormat="1">
      <c r="A368" s="15"/>
      <c r="B368" s="258"/>
      <c r="C368" s="259"/>
      <c r="D368" s="232" t="s">
        <v>181</v>
      </c>
      <c r="E368" s="260" t="s">
        <v>40</v>
      </c>
      <c r="F368" s="261" t="s">
        <v>184</v>
      </c>
      <c r="G368" s="259"/>
      <c r="H368" s="262">
        <v>97.117999999999995</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181</v>
      </c>
      <c r="AU368" s="268" t="s">
        <v>87</v>
      </c>
      <c r="AV368" s="15" t="s">
        <v>175</v>
      </c>
      <c r="AW368" s="15" t="s">
        <v>38</v>
      </c>
      <c r="AX368" s="15" t="s">
        <v>85</v>
      </c>
      <c r="AY368" s="268" t="s">
        <v>167</v>
      </c>
    </row>
    <row r="369" s="2" customFormat="1" ht="24" customHeight="1">
      <c r="A369" s="39"/>
      <c r="B369" s="40"/>
      <c r="C369" s="219" t="s">
        <v>386</v>
      </c>
      <c r="D369" s="219" t="s">
        <v>170</v>
      </c>
      <c r="E369" s="220" t="s">
        <v>387</v>
      </c>
      <c r="F369" s="221" t="s">
        <v>388</v>
      </c>
      <c r="G369" s="222" t="s">
        <v>173</v>
      </c>
      <c r="H369" s="223">
        <v>12.699999999999999</v>
      </c>
      <c r="I369" s="224"/>
      <c r="J369" s="225">
        <f>ROUND(I369*H369,2)</f>
        <v>0</v>
      </c>
      <c r="K369" s="221" t="s">
        <v>174</v>
      </c>
      <c r="L369" s="45"/>
      <c r="M369" s="226" t="s">
        <v>40</v>
      </c>
      <c r="N369" s="227" t="s">
        <v>48</v>
      </c>
      <c r="O369" s="85"/>
      <c r="P369" s="228">
        <f>O369*H369</f>
        <v>0</v>
      </c>
      <c r="Q369" s="228">
        <v>0</v>
      </c>
      <c r="R369" s="228">
        <f>Q369*H369</f>
        <v>0</v>
      </c>
      <c r="S369" s="228">
        <v>0.068000000000000005</v>
      </c>
      <c r="T369" s="229">
        <f>S369*H369</f>
        <v>0.86360000000000003</v>
      </c>
      <c r="U369" s="39"/>
      <c r="V369" s="39"/>
      <c r="W369" s="39"/>
      <c r="X369" s="39"/>
      <c r="Y369" s="39"/>
      <c r="Z369" s="39"/>
      <c r="AA369" s="39"/>
      <c r="AB369" s="39"/>
      <c r="AC369" s="39"/>
      <c r="AD369" s="39"/>
      <c r="AE369" s="39"/>
      <c r="AR369" s="230" t="s">
        <v>175</v>
      </c>
      <c r="AT369" s="230" t="s">
        <v>170</v>
      </c>
      <c r="AU369" s="230" t="s">
        <v>87</v>
      </c>
      <c r="AY369" s="18" t="s">
        <v>167</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175</v>
      </c>
      <c r="BM369" s="230" t="s">
        <v>389</v>
      </c>
    </row>
    <row r="370" s="2" customFormat="1">
      <c r="A370" s="39"/>
      <c r="B370" s="40"/>
      <c r="C370" s="41"/>
      <c r="D370" s="232" t="s">
        <v>177</v>
      </c>
      <c r="E370" s="41"/>
      <c r="F370" s="233" t="s">
        <v>390</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177</v>
      </c>
      <c r="AU370" s="18" t="s">
        <v>87</v>
      </c>
    </row>
    <row r="371" s="2" customFormat="1">
      <c r="A371" s="39"/>
      <c r="B371" s="40"/>
      <c r="C371" s="41"/>
      <c r="D371" s="232" t="s">
        <v>179</v>
      </c>
      <c r="E371" s="41"/>
      <c r="F371" s="236" t="s">
        <v>338</v>
      </c>
      <c r="G371" s="41"/>
      <c r="H371" s="41"/>
      <c r="I371" s="137"/>
      <c r="J371" s="41"/>
      <c r="K371" s="41"/>
      <c r="L371" s="45"/>
      <c r="M371" s="234"/>
      <c r="N371" s="235"/>
      <c r="O371" s="85"/>
      <c r="P371" s="85"/>
      <c r="Q371" s="85"/>
      <c r="R371" s="85"/>
      <c r="S371" s="85"/>
      <c r="T371" s="86"/>
      <c r="U371" s="39"/>
      <c r="V371" s="39"/>
      <c r="W371" s="39"/>
      <c r="X371" s="39"/>
      <c r="Y371" s="39"/>
      <c r="Z371" s="39"/>
      <c r="AA371" s="39"/>
      <c r="AB371" s="39"/>
      <c r="AC371" s="39"/>
      <c r="AD371" s="39"/>
      <c r="AE371" s="39"/>
      <c r="AT371" s="18" t="s">
        <v>179</v>
      </c>
      <c r="AU371" s="18" t="s">
        <v>87</v>
      </c>
    </row>
    <row r="372" s="13" customFormat="1">
      <c r="A372" s="13"/>
      <c r="B372" s="237"/>
      <c r="C372" s="238"/>
      <c r="D372" s="232" t="s">
        <v>181</v>
      </c>
      <c r="E372" s="239" t="s">
        <v>40</v>
      </c>
      <c r="F372" s="240" t="s">
        <v>210</v>
      </c>
      <c r="G372" s="238"/>
      <c r="H372" s="239" t="s">
        <v>40</v>
      </c>
      <c r="I372" s="241"/>
      <c r="J372" s="238"/>
      <c r="K372" s="238"/>
      <c r="L372" s="242"/>
      <c r="M372" s="243"/>
      <c r="N372" s="244"/>
      <c r="O372" s="244"/>
      <c r="P372" s="244"/>
      <c r="Q372" s="244"/>
      <c r="R372" s="244"/>
      <c r="S372" s="244"/>
      <c r="T372" s="245"/>
      <c r="U372" s="13"/>
      <c r="V372" s="13"/>
      <c r="W372" s="13"/>
      <c r="X372" s="13"/>
      <c r="Y372" s="13"/>
      <c r="Z372" s="13"/>
      <c r="AA372" s="13"/>
      <c r="AB372" s="13"/>
      <c r="AC372" s="13"/>
      <c r="AD372" s="13"/>
      <c r="AE372" s="13"/>
      <c r="AT372" s="246" t="s">
        <v>181</v>
      </c>
      <c r="AU372" s="246" t="s">
        <v>87</v>
      </c>
      <c r="AV372" s="13" t="s">
        <v>85</v>
      </c>
      <c r="AW372" s="13" t="s">
        <v>38</v>
      </c>
      <c r="AX372" s="13" t="s">
        <v>77</v>
      </c>
      <c r="AY372" s="246" t="s">
        <v>167</v>
      </c>
    </row>
    <row r="373" s="14" customFormat="1">
      <c r="A373" s="14"/>
      <c r="B373" s="247"/>
      <c r="C373" s="248"/>
      <c r="D373" s="232" t="s">
        <v>181</v>
      </c>
      <c r="E373" s="249" t="s">
        <v>40</v>
      </c>
      <c r="F373" s="250" t="s">
        <v>391</v>
      </c>
      <c r="G373" s="248"/>
      <c r="H373" s="251">
        <v>0.90000000000000002</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181</v>
      </c>
      <c r="AU373" s="257" t="s">
        <v>87</v>
      </c>
      <c r="AV373" s="14" t="s">
        <v>87</v>
      </c>
      <c r="AW373" s="14" t="s">
        <v>38</v>
      </c>
      <c r="AX373" s="14" t="s">
        <v>77</v>
      </c>
      <c r="AY373" s="257" t="s">
        <v>167</v>
      </c>
    </row>
    <row r="374" s="13" customFormat="1">
      <c r="A374" s="13"/>
      <c r="B374" s="237"/>
      <c r="C374" s="238"/>
      <c r="D374" s="232" t="s">
        <v>181</v>
      </c>
      <c r="E374" s="239" t="s">
        <v>40</v>
      </c>
      <c r="F374" s="240" t="s">
        <v>206</v>
      </c>
      <c r="G374" s="238"/>
      <c r="H374" s="239" t="s">
        <v>40</v>
      </c>
      <c r="I374" s="241"/>
      <c r="J374" s="238"/>
      <c r="K374" s="238"/>
      <c r="L374" s="242"/>
      <c r="M374" s="243"/>
      <c r="N374" s="244"/>
      <c r="O374" s="244"/>
      <c r="P374" s="244"/>
      <c r="Q374" s="244"/>
      <c r="R374" s="244"/>
      <c r="S374" s="244"/>
      <c r="T374" s="245"/>
      <c r="U374" s="13"/>
      <c r="V374" s="13"/>
      <c r="W374" s="13"/>
      <c r="X374" s="13"/>
      <c r="Y374" s="13"/>
      <c r="Z374" s="13"/>
      <c r="AA374" s="13"/>
      <c r="AB374" s="13"/>
      <c r="AC374" s="13"/>
      <c r="AD374" s="13"/>
      <c r="AE374" s="13"/>
      <c r="AT374" s="246" t="s">
        <v>181</v>
      </c>
      <c r="AU374" s="246" t="s">
        <v>87</v>
      </c>
      <c r="AV374" s="13" t="s">
        <v>85</v>
      </c>
      <c r="AW374" s="13" t="s">
        <v>38</v>
      </c>
      <c r="AX374" s="13" t="s">
        <v>77</v>
      </c>
      <c r="AY374" s="246" t="s">
        <v>167</v>
      </c>
    </row>
    <row r="375" s="14" customFormat="1">
      <c r="A375" s="14"/>
      <c r="B375" s="247"/>
      <c r="C375" s="248"/>
      <c r="D375" s="232" t="s">
        <v>181</v>
      </c>
      <c r="E375" s="249" t="s">
        <v>40</v>
      </c>
      <c r="F375" s="250" t="s">
        <v>392</v>
      </c>
      <c r="G375" s="248"/>
      <c r="H375" s="251">
        <v>11.800000000000001</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181</v>
      </c>
      <c r="AU375" s="257" t="s">
        <v>87</v>
      </c>
      <c r="AV375" s="14" t="s">
        <v>87</v>
      </c>
      <c r="AW375" s="14" t="s">
        <v>38</v>
      </c>
      <c r="AX375" s="14" t="s">
        <v>77</v>
      </c>
      <c r="AY375" s="257" t="s">
        <v>167</v>
      </c>
    </row>
    <row r="376" s="15" customFormat="1">
      <c r="A376" s="15"/>
      <c r="B376" s="258"/>
      <c r="C376" s="259"/>
      <c r="D376" s="232" t="s">
        <v>181</v>
      </c>
      <c r="E376" s="260" t="s">
        <v>40</v>
      </c>
      <c r="F376" s="261" t="s">
        <v>184</v>
      </c>
      <c r="G376" s="259"/>
      <c r="H376" s="262">
        <v>12.699999999999999</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181</v>
      </c>
      <c r="AU376" s="268" t="s">
        <v>87</v>
      </c>
      <c r="AV376" s="15" t="s">
        <v>175</v>
      </c>
      <c r="AW376" s="15" t="s">
        <v>38</v>
      </c>
      <c r="AX376" s="15" t="s">
        <v>85</v>
      </c>
      <c r="AY376" s="268" t="s">
        <v>167</v>
      </c>
    </row>
    <row r="377" s="12" customFormat="1" ht="22.8" customHeight="1">
      <c r="A377" s="12"/>
      <c r="B377" s="203"/>
      <c r="C377" s="204"/>
      <c r="D377" s="205" t="s">
        <v>76</v>
      </c>
      <c r="E377" s="217" t="s">
        <v>393</v>
      </c>
      <c r="F377" s="217" t="s">
        <v>394</v>
      </c>
      <c r="G377" s="204"/>
      <c r="H377" s="204"/>
      <c r="I377" s="207"/>
      <c r="J377" s="218">
        <f>BK377</f>
        <v>0</v>
      </c>
      <c r="K377" s="204"/>
      <c r="L377" s="209"/>
      <c r="M377" s="210"/>
      <c r="N377" s="211"/>
      <c r="O377" s="211"/>
      <c r="P377" s="212">
        <f>SUM(P378:P393)</f>
        <v>0</v>
      </c>
      <c r="Q377" s="211"/>
      <c r="R377" s="212">
        <f>SUM(R378:R393)</f>
        <v>0</v>
      </c>
      <c r="S377" s="211"/>
      <c r="T377" s="213">
        <f>SUM(T378:T393)</f>
        <v>0</v>
      </c>
      <c r="U377" s="12"/>
      <c r="V377" s="12"/>
      <c r="W377" s="12"/>
      <c r="X377" s="12"/>
      <c r="Y377" s="12"/>
      <c r="Z377" s="12"/>
      <c r="AA377" s="12"/>
      <c r="AB377" s="12"/>
      <c r="AC377" s="12"/>
      <c r="AD377" s="12"/>
      <c r="AE377" s="12"/>
      <c r="AR377" s="214" t="s">
        <v>85</v>
      </c>
      <c r="AT377" s="215" t="s">
        <v>76</v>
      </c>
      <c r="AU377" s="215" t="s">
        <v>85</v>
      </c>
      <c r="AY377" s="214" t="s">
        <v>167</v>
      </c>
      <c r="BK377" s="216">
        <f>SUM(BK378:BK393)</f>
        <v>0</v>
      </c>
    </row>
    <row r="378" s="2" customFormat="1" ht="24" customHeight="1">
      <c r="A378" s="39"/>
      <c r="B378" s="40"/>
      <c r="C378" s="219" t="s">
        <v>395</v>
      </c>
      <c r="D378" s="219" t="s">
        <v>170</v>
      </c>
      <c r="E378" s="220" t="s">
        <v>396</v>
      </c>
      <c r="F378" s="221" t="s">
        <v>397</v>
      </c>
      <c r="G378" s="222" t="s">
        <v>398</v>
      </c>
      <c r="H378" s="223">
        <v>13.614000000000001</v>
      </c>
      <c r="I378" s="224"/>
      <c r="J378" s="225">
        <f>ROUND(I378*H378,2)</f>
        <v>0</v>
      </c>
      <c r="K378" s="221" t="s">
        <v>174</v>
      </c>
      <c r="L378" s="45"/>
      <c r="M378" s="226" t="s">
        <v>40</v>
      </c>
      <c r="N378" s="227" t="s">
        <v>48</v>
      </c>
      <c r="O378" s="85"/>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175</v>
      </c>
      <c r="AT378" s="230" t="s">
        <v>170</v>
      </c>
      <c r="AU378" s="230" t="s">
        <v>87</v>
      </c>
      <c r="AY378" s="18" t="s">
        <v>167</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175</v>
      </c>
      <c r="BM378" s="230" t="s">
        <v>399</v>
      </c>
    </row>
    <row r="379" s="2" customFormat="1">
      <c r="A379" s="39"/>
      <c r="B379" s="40"/>
      <c r="C379" s="41"/>
      <c r="D379" s="232" t="s">
        <v>177</v>
      </c>
      <c r="E379" s="41"/>
      <c r="F379" s="233" t="s">
        <v>400</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177</v>
      </c>
      <c r="AU379" s="18" t="s">
        <v>87</v>
      </c>
    </row>
    <row r="380" s="2" customFormat="1">
      <c r="A380" s="39"/>
      <c r="B380" s="40"/>
      <c r="C380" s="41"/>
      <c r="D380" s="232" t="s">
        <v>179</v>
      </c>
      <c r="E380" s="41"/>
      <c r="F380" s="236" t="s">
        <v>401</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179</v>
      </c>
      <c r="AU380" s="18" t="s">
        <v>87</v>
      </c>
    </row>
    <row r="381" s="2" customFormat="1" ht="24" customHeight="1">
      <c r="A381" s="39"/>
      <c r="B381" s="40"/>
      <c r="C381" s="219" t="s">
        <v>402</v>
      </c>
      <c r="D381" s="219" t="s">
        <v>170</v>
      </c>
      <c r="E381" s="220" t="s">
        <v>403</v>
      </c>
      <c r="F381" s="221" t="s">
        <v>404</v>
      </c>
      <c r="G381" s="222" t="s">
        <v>398</v>
      </c>
      <c r="H381" s="223">
        <v>13.614000000000001</v>
      </c>
      <c r="I381" s="224"/>
      <c r="J381" s="225">
        <f>ROUND(I381*H381,2)</f>
        <v>0</v>
      </c>
      <c r="K381" s="221" t="s">
        <v>174</v>
      </c>
      <c r="L381" s="45"/>
      <c r="M381" s="226" t="s">
        <v>40</v>
      </c>
      <c r="N381" s="227" t="s">
        <v>48</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175</v>
      </c>
      <c r="AT381" s="230" t="s">
        <v>170</v>
      </c>
      <c r="AU381" s="230" t="s">
        <v>87</v>
      </c>
      <c r="AY381" s="18" t="s">
        <v>167</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175</v>
      </c>
      <c r="BM381" s="230" t="s">
        <v>405</v>
      </c>
    </row>
    <row r="382" s="2" customFormat="1">
      <c r="A382" s="39"/>
      <c r="B382" s="40"/>
      <c r="C382" s="41"/>
      <c r="D382" s="232" t="s">
        <v>177</v>
      </c>
      <c r="E382" s="41"/>
      <c r="F382" s="233" t="s">
        <v>406</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177</v>
      </c>
      <c r="AU382" s="18" t="s">
        <v>87</v>
      </c>
    </row>
    <row r="383" s="2" customFormat="1">
      <c r="A383" s="39"/>
      <c r="B383" s="40"/>
      <c r="C383" s="41"/>
      <c r="D383" s="232" t="s">
        <v>179</v>
      </c>
      <c r="E383" s="41"/>
      <c r="F383" s="236" t="s">
        <v>401</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179</v>
      </c>
      <c r="AU383" s="18" t="s">
        <v>87</v>
      </c>
    </row>
    <row r="384" s="2" customFormat="1" ht="24" customHeight="1">
      <c r="A384" s="39"/>
      <c r="B384" s="40"/>
      <c r="C384" s="219" t="s">
        <v>407</v>
      </c>
      <c r="D384" s="219" t="s">
        <v>170</v>
      </c>
      <c r="E384" s="220" t="s">
        <v>408</v>
      </c>
      <c r="F384" s="221" t="s">
        <v>409</v>
      </c>
      <c r="G384" s="222" t="s">
        <v>398</v>
      </c>
      <c r="H384" s="223">
        <v>13.614000000000001</v>
      </c>
      <c r="I384" s="224"/>
      <c r="J384" s="225">
        <f>ROUND(I384*H384,2)</f>
        <v>0</v>
      </c>
      <c r="K384" s="221" t="s">
        <v>174</v>
      </c>
      <c r="L384" s="45"/>
      <c r="M384" s="226" t="s">
        <v>40</v>
      </c>
      <c r="N384" s="227" t="s">
        <v>48</v>
      </c>
      <c r="O384" s="85"/>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175</v>
      </c>
      <c r="AT384" s="230" t="s">
        <v>170</v>
      </c>
      <c r="AU384" s="230" t="s">
        <v>87</v>
      </c>
      <c r="AY384" s="18" t="s">
        <v>167</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175</v>
      </c>
      <c r="BM384" s="230" t="s">
        <v>410</v>
      </c>
    </row>
    <row r="385" s="2" customFormat="1">
      <c r="A385" s="39"/>
      <c r="B385" s="40"/>
      <c r="C385" s="41"/>
      <c r="D385" s="232" t="s">
        <v>177</v>
      </c>
      <c r="E385" s="41"/>
      <c r="F385" s="233" t="s">
        <v>411</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177</v>
      </c>
      <c r="AU385" s="18" t="s">
        <v>87</v>
      </c>
    </row>
    <row r="386" s="2" customFormat="1">
      <c r="A386" s="39"/>
      <c r="B386" s="40"/>
      <c r="C386" s="41"/>
      <c r="D386" s="232" t="s">
        <v>179</v>
      </c>
      <c r="E386" s="41"/>
      <c r="F386" s="236" t="s">
        <v>412</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179</v>
      </c>
      <c r="AU386" s="18" t="s">
        <v>87</v>
      </c>
    </row>
    <row r="387" s="2" customFormat="1" ht="24" customHeight="1">
      <c r="A387" s="39"/>
      <c r="B387" s="40"/>
      <c r="C387" s="219" t="s">
        <v>413</v>
      </c>
      <c r="D387" s="219" t="s">
        <v>170</v>
      </c>
      <c r="E387" s="220" t="s">
        <v>414</v>
      </c>
      <c r="F387" s="221" t="s">
        <v>415</v>
      </c>
      <c r="G387" s="222" t="s">
        <v>398</v>
      </c>
      <c r="H387" s="223">
        <v>340.35000000000002</v>
      </c>
      <c r="I387" s="224"/>
      <c r="J387" s="225">
        <f>ROUND(I387*H387,2)</f>
        <v>0</v>
      </c>
      <c r="K387" s="221" t="s">
        <v>174</v>
      </c>
      <c r="L387" s="45"/>
      <c r="M387" s="226" t="s">
        <v>40</v>
      </c>
      <c r="N387" s="227" t="s">
        <v>48</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175</v>
      </c>
      <c r="AT387" s="230" t="s">
        <v>170</v>
      </c>
      <c r="AU387" s="230" t="s">
        <v>87</v>
      </c>
      <c r="AY387" s="18" t="s">
        <v>167</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175</v>
      </c>
      <c r="BM387" s="230" t="s">
        <v>416</v>
      </c>
    </row>
    <row r="388" s="2" customFormat="1">
      <c r="A388" s="39"/>
      <c r="B388" s="40"/>
      <c r="C388" s="41"/>
      <c r="D388" s="232" t="s">
        <v>177</v>
      </c>
      <c r="E388" s="41"/>
      <c r="F388" s="233" t="s">
        <v>417</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177</v>
      </c>
      <c r="AU388" s="18" t="s">
        <v>87</v>
      </c>
    </row>
    <row r="389" s="2" customFormat="1">
      <c r="A389" s="39"/>
      <c r="B389" s="40"/>
      <c r="C389" s="41"/>
      <c r="D389" s="232" t="s">
        <v>179</v>
      </c>
      <c r="E389" s="41"/>
      <c r="F389" s="236" t="s">
        <v>412</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179</v>
      </c>
      <c r="AU389" s="18" t="s">
        <v>87</v>
      </c>
    </row>
    <row r="390" s="14" customFormat="1">
      <c r="A390" s="14"/>
      <c r="B390" s="247"/>
      <c r="C390" s="248"/>
      <c r="D390" s="232" t="s">
        <v>181</v>
      </c>
      <c r="E390" s="248"/>
      <c r="F390" s="250" t="s">
        <v>1440</v>
      </c>
      <c r="G390" s="248"/>
      <c r="H390" s="251">
        <v>340.35000000000002</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181</v>
      </c>
      <c r="AU390" s="257" t="s">
        <v>87</v>
      </c>
      <c r="AV390" s="14" t="s">
        <v>87</v>
      </c>
      <c r="AW390" s="14" t="s">
        <v>4</v>
      </c>
      <c r="AX390" s="14" t="s">
        <v>85</v>
      </c>
      <c r="AY390" s="257" t="s">
        <v>167</v>
      </c>
    </row>
    <row r="391" s="2" customFormat="1" ht="24" customHeight="1">
      <c r="A391" s="39"/>
      <c r="B391" s="40"/>
      <c r="C391" s="219" t="s">
        <v>419</v>
      </c>
      <c r="D391" s="219" t="s">
        <v>170</v>
      </c>
      <c r="E391" s="220" t="s">
        <v>420</v>
      </c>
      <c r="F391" s="221" t="s">
        <v>421</v>
      </c>
      <c r="G391" s="222" t="s">
        <v>398</v>
      </c>
      <c r="H391" s="223">
        <v>8.7159999999999993</v>
      </c>
      <c r="I391" s="224"/>
      <c r="J391" s="225">
        <f>ROUND(I391*H391,2)</f>
        <v>0</v>
      </c>
      <c r="K391" s="221" t="s">
        <v>174</v>
      </c>
      <c r="L391" s="45"/>
      <c r="M391" s="226" t="s">
        <v>40</v>
      </c>
      <c r="N391" s="227" t="s">
        <v>48</v>
      </c>
      <c r="O391" s="85"/>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175</v>
      </c>
      <c r="AT391" s="230" t="s">
        <v>170</v>
      </c>
      <c r="AU391" s="230" t="s">
        <v>87</v>
      </c>
      <c r="AY391" s="18" t="s">
        <v>167</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175</v>
      </c>
      <c r="BM391" s="230" t="s">
        <v>422</v>
      </c>
    </row>
    <row r="392" s="2" customFormat="1">
      <c r="A392" s="39"/>
      <c r="B392" s="40"/>
      <c r="C392" s="41"/>
      <c r="D392" s="232" t="s">
        <v>177</v>
      </c>
      <c r="E392" s="41"/>
      <c r="F392" s="233" t="s">
        <v>423</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177</v>
      </c>
      <c r="AU392" s="18" t="s">
        <v>87</v>
      </c>
    </row>
    <row r="393" s="2" customFormat="1">
      <c r="A393" s="39"/>
      <c r="B393" s="40"/>
      <c r="C393" s="41"/>
      <c r="D393" s="232" t="s">
        <v>179</v>
      </c>
      <c r="E393" s="41"/>
      <c r="F393" s="236" t="s">
        <v>424</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179</v>
      </c>
      <c r="AU393" s="18" t="s">
        <v>87</v>
      </c>
    </row>
    <row r="394" s="12" customFormat="1" ht="22.8" customHeight="1">
      <c r="A394" s="12"/>
      <c r="B394" s="203"/>
      <c r="C394" s="204"/>
      <c r="D394" s="205" t="s">
        <v>76</v>
      </c>
      <c r="E394" s="217" t="s">
        <v>425</v>
      </c>
      <c r="F394" s="217" t="s">
        <v>426</v>
      </c>
      <c r="G394" s="204"/>
      <c r="H394" s="204"/>
      <c r="I394" s="207"/>
      <c r="J394" s="218">
        <f>BK394</f>
        <v>0</v>
      </c>
      <c r="K394" s="204"/>
      <c r="L394" s="209"/>
      <c r="M394" s="210"/>
      <c r="N394" s="211"/>
      <c r="O394" s="211"/>
      <c r="P394" s="212">
        <f>SUM(P395:P400)</f>
        <v>0</v>
      </c>
      <c r="Q394" s="211"/>
      <c r="R394" s="212">
        <f>SUM(R395:R400)</f>
        <v>0</v>
      </c>
      <c r="S394" s="211"/>
      <c r="T394" s="213">
        <f>SUM(T395:T400)</f>
        <v>0</v>
      </c>
      <c r="U394" s="12"/>
      <c r="V394" s="12"/>
      <c r="W394" s="12"/>
      <c r="X394" s="12"/>
      <c r="Y394" s="12"/>
      <c r="Z394" s="12"/>
      <c r="AA394" s="12"/>
      <c r="AB394" s="12"/>
      <c r="AC394" s="12"/>
      <c r="AD394" s="12"/>
      <c r="AE394" s="12"/>
      <c r="AR394" s="214" t="s">
        <v>85</v>
      </c>
      <c r="AT394" s="215" t="s">
        <v>76</v>
      </c>
      <c r="AU394" s="215" t="s">
        <v>85</v>
      </c>
      <c r="AY394" s="214" t="s">
        <v>167</v>
      </c>
      <c r="BK394" s="216">
        <f>SUM(BK395:BK400)</f>
        <v>0</v>
      </c>
    </row>
    <row r="395" s="2" customFormat="1" ht="16.5" customHeight="1">
      <c r="A395" s="39"/>
      <c r="B395" s="40"/>
      <c r="C395" s="219" t="s">
        <v>427</v>
      </c>
      <c r="D395" s="219" t="s">
        <v>170</v>
      </c>
      <c r="E395" s="220" t="s">
        <v>428</v>
      </c>
      <c r="F395" s="221" t="s">
        <v>429</v>
      </c>
      <c r="G395" s="222" t="s">
        <v>398</v>
      </c>
      <c r="H395" s="223">
        <v>6.734</v>
      </c>
      <c r="I395" s="224"/>
      <c r="J395" s="225">
        <f>ROUND(I395*H395,2)</f>
        <v>0</v>
      </c>
      <c r="K395" s="221" t="s">
        <v>174</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175</v>
      </c>
      <c r="AT395" s="230" t="s">
        <v>170</v>
      </c>
      <c r="AU395" s="230" t="s">
        <v>87</v>
      </c>
      <c r="AY395" s="18" t="s">
        <v>167</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175</v>
      </c>
      <c r="BM395" s="230" t="s">
        <v>430</v>
      </c>
    </row>
    <row r="396" s="2" customFormat="1">
      <c r="A396" s="39"/>
      <c r="B396" s="40"/>
      <c r="C396" s="41"/>
      <c r="D396" s="232" t="s">
        <v>177</v>
      </c>
      <c r="E396" s="41"/>
      <c r="F396" s="233" t="s">
        <v>431</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177</v>
      </c>
      <c r="AU396" s="18" t="s">
        <v>87</v>
      </c>
    </row>
    <row r="397" s="2" customFormat="1">
      <c r="A397" s="39"/>
      <c r="B397" s="40"/>
      <c r="C397" s="41"/>
      <c r="D397" s="232" t="s">
        <v>179</v>
      </c>
      <c r="E397" s="41"/>
      <c r="F397" s="236" t="s">
        <v>432</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179</v>
      </c>
      <c r="AU397" s="18" t="s">
        <v>87</v>
      </c>
    </row>
    <row r="398" s="2" customFormat="1" ht="24" customHeight="1">
      <c r="A398" s="39"/>
      <c r="B398" s="40"/>
      <c r="C398" s="219" t="s">
        <v>433</v>
      </c>
      <c r="D398" s="219" t="s">
        <v>170</v>
      </c>
      <c r="E398" s="220" t="s">
        <v>434</v>
      </c>
      <c r="F398" s="221" t="s">
        <v>435</v>
      </c>
      <c r="G398" s="222" t="s">
        <v>398</v>
      </c>
      <c r="H398" s="223">
        <v>6.734</v>
      </c>
      <c r="I398" s="224"/>
      <c r="J398" s="225">
        <f>ROUND(I398*H398,2)</f>
        <v>0</v>
      </c>
      <c r="K398" s="221" t="s">
        <v>174</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175</v>
      </c>
      <c r="AT398" s="230" t="s">
        <v>170</v>
      </c>
      <c r="AU398" s="230" t="s">
        <v>87</v>
      </c>
      <c r="AY398" s="18" t="s">
        <v>167</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175</v>
      </c>
      <c r="BM398" s="230" t="s">
        <v>436</v>
      </c>
    </row>
    <row r="399" s="2" customFormat="1">
      <c r="A399" s="39"/>
      <c r="B399" s="40"/>
      <c r="C399" s="41"/>
      <c r="D399" s="232" t="s">
        <v>177</v>
      </c>
      <c r="E399" s="41"/>
      <c r="F399" s="233" t="s">
        <v>437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177</v>
      </c>
      <c r="AU399" s="18" t="s">
        <v>87</v>
      </c>
    </row>
    <row r="400" s="2" customFormat="1">
      <c r="A400" s="39"/>
      <c r="B400" s="40"/>
      <c r="C400" s="41"/>
      <c r="D400" s="232" t="s">
        <v>179</v>
      </c>
      <c r="E400" s="41"/>
      <c r="F400" s="236" t="s">
        <v>432</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179</v>
      </c>
      <c r="AU400" s="18" t="s">
        <v>87</v>
      </c>
    </row>
    <row r="401" s="12" customFormat="1" ht="25.92" customHeight="1">
      <c r="A401" s="12"/>
      <c r="B401" s="203"/>
      <c r="C401" s="204"/>
      <c r="D401" s="205" t="s">
        <v>76</v>
      </c>
      <c r="E401" s="206" t="s">
        <v>438</v>
      </c>
      <c r="F401" s="206" t="s">
        <v>439</v>
      </c>
      <c r="G401" s="204"/>
      <c r="H401" s="204"/>
      <c r="I401" s="207"/>
      <c r="J401" s="208">
        <f>BK401</f>
        <v>0</v>
      </c>
      <c r="K401" s="204"/>
      <c r="L401" s="209"/>
      <c r="M401" s="210"/>
      <c r="N401" s="211"/>
      <c r="O401" s="211"/>
      <c r="P401" s="212">
        <f>P402+P411+P431+P471+P547+P595+P623+P633+P648+P684+P705+P725+P785+P793+P870+P878+P946+P954+P1027+P1048</f>
        <v>0</v>
      </c>
      <c r="Q401" s="211"/>
      <c r="R401" s="212">
        <f>R402+R411+R431+R471+R547+R595+R623+R633+R648+R684+R705+R725+R785+R793+R870+R878+R946+R954+R1027+R1048</f>
        <v>1.9819019999999998</v>
      </c>
      <c r="S401" s="211"/>
      <c r="T401" s="213">
        <f>T402+T411+T431+T471+T547+T595+T623+T633+T648+T684+T705+T725+T785+T793+T870+T878+T946+T954+T1027+T1048</f>
        <v>0.88363254000000002</v>
      </c>
      <c r="U401" s="12"/>
      <c r="V401" s="12"/>
      <c r="W401" s="12"/>
      <c r="X401" s="12"/>
      <c r="Y401" s="12"/>
      <c r="Z401" s="12"/>
      <c r="AA401" s="12"/>
      <c r="AB401" s="12"/>
      <c r="AC401" s="12"/>
      <c r="AD401" s="12"/>
      <c r="AE401" s="12"/>
      <c r="AR401" s="214" t="s">
        <v>87</v>
      </c>
      <c r="AT401" s="215" t="s">
        <v>76</v>
      </c>
      <c r="AU401" s="215" t="s">
        <v>77</v>
      </c>
      <c r="AY401" s="214" t="s">
        <v>167</v>
      </c>
      <c r="BK401" s="216">
        <f>BK402+BK411+BK431+BK471+BK547+BK595+BK623+BK633+BK648+BK684+BK705+BK725+BK785+BK793+BK870+BK878+BK946+BK954+BK1027+BK1048</f>
        <v>0</v>
      </c>
    </row>
    <row r="402" s="12" customFormat="1" ht="22.8" customHeight="1">
      <c r="A402" s="12"/>
      <c r="B402" s="203"/>
      <c r="C402" s="204"/>
      <c r="D402" s="205" t="s">
        <v>76</v>
      </c>
      <c r="E402" s="217" t="s">
        <v>440</v>
      </c>
      <c r="F402" s="217" t="s">
        <v>441</v>
      </c>
      <c r="G402" s="204"/>
      <c r="H402" s="204"/>
      <c r="I402" s="207"/>
      <c r="J402" s="218">
        <f>BK402</f>
        <v>0</v>
      </c>
      <c r="K402" s="204"/>
      <c r="L402" s="209"/>
      <c r="M402" s="210"/>
      <c r="N402" s="211"/>
      <c r="O402" s="211"/>
      <c r="P402" s="212">
        <f>SUM(P403:P410)</f>
        <v>0</v>
      </c>
      <c r="Q402" s="211"/>
      <c r="R402" s="212">
        <f>SUM(R403:R410)</f>
        <v>0.010215199999999999</v>
      </c>
      <c r="S402" s="211"/>
      <c r="T402" s="213">
        <f>SUM(T403:T410)</f>
        <v>0</v>
      </c>
      <c r="U402" s="12"/>
      <c r="V402" s="12"/>
      <c r="W402" s="12"/>
      <c r="X402" s="12"/>
      <c r="Y402" s="12"/>
      <c r="Z402" s="12"/>
      <c r="AA402" s="12"/>
      <c r="AB402" s="12"/>
      <c r="AC402" s="12"/>
      <c r="AD402" s="12"/>
      <c r="AE402" s="12"/>
      <c r="AR402" s="214" t="s">
        <v>87</v>
      </c>
      <c r="AT402" s="215" t="s">
        <v>76</v>
      </c>
      <c r="AU402" s="215" t="s">
        <v>85</v>
      </c>
      <c r="AY402" s="214" t="s">
        <v>167</v>
      </c>
      <c r="BK402" s="216">
        <f>SUM(BK403:BK410)</f>
        <v>0</v>
      </c>
    </row>
    <row r="403" s="2" customFormat="1" ht="24" customHeight="1">
      <c r="A403" s="39"/>
      <c r="B403" s="40"/>
      <c r="C403" s="219" t="s">
        <v>442</v>
      </c>
      <c r="D403" s="219" t="s">
        <v>170</v>
      </c>
      <c r="E403" s="220" t="s">
        <v>443</v>
      </c>
      <c r="F403" s="221" t="s">
        <v>444</v>
      </c>
      <c r="G403" s="222" t="s">
        <v>173</v>
      </c>
      <c r="H403" s="223">
        <v>2.2599999999999998</v>
      </c>
      <c r="I403" s="224"/>
      <c r="J403" s="225">
        <f>ROUND(I403*H403,2)</f>
        <v>0</v>
      </c>
      <c r="K403" s="221" t="s">
        <v>174</v>
      </c>
      <c r="L403" s="45"/>
      <c r="M403" s="226" t="s">
        <v>40</v>
      </c>
      <c r="N403" s="227" t="s">
        <v>48</v>
      </c>
      <c r="O403" s="85"/>
      <c r="P403" s="228">
        <f>O403*H403</f>
        <v>0</v>
      </c>
      <c r="Q403" s="228">
        <v>0.0045199999999999997</v>
      </c>
      <c r="R403" s="228">
        <f>Q403*H403</f>
        <v>0.010215199999999999</v>
      </c>
      <c r="S403" s="228">
        <v>0</v>
      </c>
      <c r="T403" s="229">
        <f>S403*H403</f>
        <v>0</v>
      </c>
      <c r="U403" s="39"/>
      <c r="V403" s="39"/>
      <c r="W403" s="39"/>
      <c r="X403" s="39"/>
      <c r="Y403" s="39"/>
      <c r="Z403" s="39"/>
      <c r="AA403" s="39"/>
      <c r="AB403" s="39"/>
      <c r="AC403" s="39"/>
      <c r="AD403" s="39"/>
      <c r="AE403" s="39"/>
      <c r="AR403" s="230" t="s">
        <v>301</v>
      </c>
      <c r="AT403" s="230" t="s">
        <v>170</v>
      </c>
      <c r="AU403" s="230" t="s">
        <v>87</v>
      </c>
      <c r="AY403" s="18" t="s">
        <v>167</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301</v>
      </c>
      <c r="BM403" s="230" t="s">
        <v>445</v>
      </c>
    </row>
    <row r="404" s="2" customFormat="1">
      <c r="A404" s="39"/>
      <c r="B404" s="40"/>
      <c r="C404" s="41"/>
      <c r="D404" s="232" t="s">
        <v>177</v>
      </c>
      <c r="E404" s="41"/>
      <c r="F404" s="233" t="s">
        <v>446</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177</v>
      </c>
      <c r="AU404" s="18" t="s">
        <v>87</v>
      </c>
    </row>
    <row r="405" s="13" customFormat="1">
      <c r="A405" s="13"/>
      <c r="B405" s="237"/>
      <c r="C405" s="238"/>
      <c r="D405" s="232" t="s">
        <v>181</v>
      </c>
      <c r="E405" s="239" t="s">
        <v>40</v>
      </c>
      <c r="F405" s="240" t="s">
        <v>206</v>
      </c>
      <c r="G405" s="238"/>
      <c r="H405" s="239" t="s">
        <v>40</v>
      </c>
      <c r="I405" s="241"/>
      <c r="J405" s="238"/>
      <c r="K405" s="238"/>
      <c r="L405" s="242"/>
      <c r="M405" s="243"/>
      <c r="N405" s="244"/>
      <c r="O405" s="244"/>
      <c r="P405" s="244"/>
      <c r="Q405" s="244"/>
      <c r="R405" s="244"/>
      <c r="S405" s="244"/>
      <c r="T405" s="245"/>
      <c r="U405" s="13"/>
      <c r="V405" s="13"/>
      <c r="W405" s="13"/>
      <c r="X405" s="13"/>
      <c r="Y405" s="13"/>
      <c r="Z405" s="13"/>
      <c r="AA405" s="13"/>
      <c r="AB405" s="13"/>
      <c r="AC405" s="13"/>
      <c r="AD405" s="13"/>
      <c r="AE405" s="13"/>
      <c r="AT405" s="246" t="s">
        <v>181</v>
      </c>
      <c r="AU405" s="246" t="s">
        <v>87</v>
      </c>
      <c r="AV405" s="13" t="s">
        <v>85</v>
      </c>
      <c r="AW405" s="13" t="s">
        <v>38</v>
      </c>
      <c r="AX405" s="13" t="s">
        <v>77</v>
      </c>
      <c r="AY405" s="246" t="s">
        <v>167</v>
      </c>
    </row>
    <row r="406" s="14" customFormat="1">
      <c r="A406" s="14"/>
      <c r="B406" s="247"/>
      <c r="C406" s="248"/>
      <c r="D406" s="232" t="s">
        <v>181</v>
      </c>
      <c r="E406" s="249" t="s">
        <v>40</v>
      </c>
      <c r="F406" s="250" t="s">
        <v>284</v>
      </c>
      <c r="G406" s="248"/>
      <c r="H406" s="251">
        <v>2.2599999999999998</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181</v>
      </c>
      <c r="AU406" s="257" t="s">
        <v>87</v>
      </c>
      <c r="AV406" s="14" t="s">
        <v>87</v>
      </c>
      <c r="AW406" s="14" t="s">
        <v>38</v>
      </c>
      <c r="AX406" s="14" t="s">
        <v>77</v>
      </c>
      <c r="AY406" s="257" t="s">
        <v>167</v>
      </c>
    </row>
    <row r="407" s="15" customFormat="1">
      <c r="A407" s="15"/>
      <c r="B407" s="258"/>
      <c r="C407" s="259"/>
      <c r="D407" s="232" t="s">
        <v>181</v>
      </c>
      <c r="E407" s="260" t="s">
        <v>40</v>
      </c>
      <c r="F407" s="261" t="s">
        <v>184</v>
      </c>
      <c r="G407" s="259"/>
      <c r="H407" s="262">
        <v>2.2599999999999998</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181</v>
      </c>
      <c r="AU407" s="268" t="s">
        <v>87</v>
      </c>
      <c r="AV407" s="15" t="s">
        <v>175</v>
      </c>
      <c r="AW407" s="15" t="s">
        <v>38</v>
      </c>
      <c r="AX407" s="15" t="s">
        <v>85</v>
      </c>
      <c r="AY407" s="268" t="s">
        <v>167</v>
      </c>
    </row>
    <row r="408" s="2" customFormat="1" ht="24" customHeight="1">
      <c r="A408" s="39"/>
      <c r="B408" s="40"/>
      <c r="C408" s="219" t="s">
        <v>447</v>
      </c>
      <c r="D408" s="219" t="s">
        <v>170</v>
      </c>
      <c r="E408" s="220" t="s">
        <v>448</v>
      </c>
      <c r="F408" s="221" t="s">
        <v>449</v>
      </c>
      <c r="G408" s="222" t="s">
        <v>398</v>
      </c>
      <c r="H408" s="223">
        <v>0.01</v>
      </c>
      <c r="I408" s="224"/>
      <c r="J408" s="225">
        <f>ROUND(I408*H408,2)</f>
        <v>0</v>
      </c>
      <c r="K408" s="221" t="s">
        <v>174</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301</v>
      </c>
      <c r="AT408" s="230" t="s">
        <v>170</v>
      </c>
      <c r="AU408" s="230" t="s">
        <v>87</v>
      </c>
      <c r="AY408" s="18" t="s">
        <v>167</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301</v>
      </c>
      <c r="BM408" s="230" t="s">
        <v>450</v>
      </c>
    </row>
    <row r="409" s="2" customFormat="1">
      <c r="A409" s="39"/>
      <c r="B409" s="40"/>
      <c r="C409" s="41"/>
      <c r="D409" s="232" t="s">
        <v>177</v>
      </c>
      <c r="E409" s="41"/>
      <c r="F409" s="233" t="s">
        <v>451</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177</v>
      </c>
      <c r="AU409" s="18" t="s">
        <v>87</v>
      </c>
    </row>
    <row r="410" s="2" customFormat="1">
      <c r="A410" s="39"/>
      <c r="B410" s="40"/>
      <c r="C410" s="41"/>
      <c r="D410" s="232" t="s">
        <v>179</v>
      </c>
      <c r="E410" s="41"/>
      <c r="F410" s="236" t="s">
        <v>452</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179</v>
      </c>
      <c r="AU410" s="18" t="s">
        <v>87</v>
      </c>
    </row>
    <row r="411" s="12" customFormat="1" ht="22.8" customHeight="1">
      <c r="A411" s="12"/>
      <c r="B411" s="203"/>
      <c r="C411" s="204"/>
      <c r="D411" s="205" t="s">
        <v>76</v>
      </c>
      <c r="E411" s="217" t="s">
        <v>453</v>
      </c>
      <c r="F411" s="217" t="s">
        <v>454</v>
      </c>
      <c r="G411" s="204"/>
      <c r="H411" s="204"/>
      <c r="I411" s="207"/>
      <c r="J411" s="218">
        <f>BK411</f>
        <v>0</v>
      </c>
      <c r="K411" s="204"/>
      <c r="L411" s="209"/>
      <c r="M411" s="210"/>
      <c r="N411" s="211"/>
      <c r="O411" s="211"/>
      <c r="P411" s="212">
        <f>SUM(P412:P430)</f>
        <v>0</v>
      </c>
      <c r="Q411" s="211"/>
      <c r="R411" s="212">
        <f>SUM(R412:R430)</f>
        <v>0.034555199999999994</v>
      </c>
      <c r="S411" s="211"/>
      <c r="T411" s="213">
        <f>SUM(T412:T430)</f>
        <v>0</v>
      </c>
      <c r="U411" s="12"/>
      <c r="V411" s="12"/>
      <c r="W411" s="12"/>
      <c r="X411" s="12"/>
      <c r="Y411" s="12"/>
      <c r="Z411" s="12"/>
      <c r="AA411" s="12"/>
      <c r="AB411" s="12"/>
      <c r="AC411" s="12"/>
      <c r="AD411" s="12"/>
      <c r="AE411" s="12"/>
      <c r="AR411" s="214" t="s">
        <v>87</v>
      </c>
      <c r="AT411" s="215" t="s">
        <v>76</v>
      </c>
      <c r="AU411" s="215" t="s">
        <v>85</v>
      </c>
      <c r="AY411" s="214" t="s">
        <v>167</v>
      </c>
      <c r="BK411" s="216">
        <f>SUM(BK412:BK430)</f>
        <v>0</v>
      </c>
    </row>
    <row r="412" s="2" customFormat="1" ht="24" customHeight="1">
      <c r="A412" s="39"/>
      <c r="B412" s="40"/>
      <c r="C412" s="219" t="s">
        <v>455</v>
      </c>
      <c r="D412" s="219" t="s">
        <v>170</v>
      </c>
      <c r="E412" s="220" t="s">
        <v>456</v>
      </c>
      <c r="F412" s="221" t="s">
        <v>457</v>
      </c>
      <c r="G412" s="222" t="s">
        <v>173</v>
      </c>
      <c r="H412" s="223">
        <v>28.231000000000002</v>
      </c>
      <c r="I412" s="224"/>
      <c r="J412" s="225">
        <f>ROUND(I412*H412,2)</f>
        <v>0</v>
      </c>
      <c r="K412" s="221" t="s">
        <v>458</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301</v>
      </c>
      <c r="AT412" s="230" t="s">
        <v>170</v>
      </c>
      <c r="AU412" s="230" t="s">
        <v>87</v>
      </c>
      <c r="AY412" s="18" t="s">
        <v>167</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301</v>
      </c>
      <c r="BM412" s="230" t="s">
        <v>1441</v>
      </c>
    </row>
    <row r="413" s="2" customFormat="1">
      <c r="A413" s="39"/>
      <c r="B413" s="40"/>
      <c r="C413" s="41"/>
      <c r="D413" s="232" t="s">
        <v>177</v>
      </c>
      <c r="E413" s="41"/>
      <c r="F413" s="233" t="s">
        <v>460</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177</v>
      </c>
      <c r="AU413" s="18" t="s">
        <v>87</v>
      </c>
    </row>
    <row r="414" s="2" customFormat="1">
      <c r="A414" s="39"/>
      <c r="B414" s="40"/>
      <c r="C414" s="41"/>
      <c r="D414" s="232" t="s">
        <v>179</v>
      </c>
      <c r="E414" s="41"/>
      <c r="F414" s="236" t="s">
        <v>461</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179</v>
      </c>
      <c r="AU414" s="18" t="s">
        <v>87</v>
      </c>
    </row>
    <row r="415" s="13" customFormat="1">
      <c r="A415" s="13"/>
      <c r="B415" s="237"/>
      <c r="C415" s="238"/>
      <c r="D415" s="232" t="s">
        <v>181</v>
      </c>
      <c r="E415" s="239" t="s">
        <v>40</v>
      </c>
      <c r="F415" s="240" t="s">
        <v>203</v>
      </c>
      <c r="G415" s="238"/>
      <c r="H415" s="239" t="s">
        <v>40</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181</v>
      </c>
      <c r="AU415" s="246" t="s">
        <v>87</v>
      </c>
      <c r="AV415" s="13" t="s">
        <v>85</v>
      </c>
      <c r="AW415" s="13" t="s">
        <v>38</v>
      </c>
      <c r="AX415" s="13" t="s">
        <v>77</v>
      </c>
      <c r="AY415" s="246" t="s">
        <v>167</v>
      </c>
    </row>
    <row r="416" s="14" customFormat="1">
      <c r="A416" s="14"/>
      <c r="B416" s="247"/>
      <c r="C416" s="248"/>
      <c r="D416" s="232" t="s">
        <v>181</v>
      </c>
      <c r="E416" s="249" t="s">
        <v>40</v>
      </c>
      <c r="F416" s="250" t="s">
        <v>204</v>
      </c>
      <c r="G416" s="248"/>
      <c r="H416" s="251">
        <v>2.5579999999999998</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181</v>
      </c>
      <c r="AU416" s="257" t="s">
        <v>87</v>
      </c>
      <c r="AV416" s="14" t="s">
        <v>87</v>
      </c>
      <c r="AW416" s="14" t="s">
        <v>38</v>
      </c>
      <c r="AX416" s="14" t="s">
        <v>77</v>
      </c>
      <c r="AY416" s="257" t="s">
        <v>167</v>
      </c>
    </row>
    <row r="417" s="14" customFormat="1">
      <c r="A417" s="14"/>
      <c r="B417" s="247"/>
      <c r="C417" s="248"/>
      <c r="D417" s="232" t="s">
        <v>181</v>
      </c>
      <c r="E417" s="249" t="s">
        <v>40</v>
      </c>
      <c r="F417" s="250" t="s">
        <v>205</v>
      </c>
      <c r="G417" s="248"/>
      <c r="H417" s="251">
        <v>0.40000000000000002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181</v>
      </c>
      <c r="AU417" s="257" t="s">
        <v>87</v>
      </c>
      <c r="AV417" s="14" t="s">
        <v>87</v>
      </c>
      <c r="AW417" s="14" t="s">
        <v>38</v>
      </c>
      <c r="AX417" s="14" t="s">
        <v>77</v>
      </c>
      <c r="AY417" s="257" t="s">
        <v>167</v>
      </c>
    </row>
    <row r="418" s="13" customFormat="1">
      <c r="A418" s="13"/>
      <c r="B418" s="237"/>
      <c r="C418" s="238"/>
      <c r="D418" s="232" t="s">
        <v>181</v>
      </c>
      <c r="E418" s="239" t="s">
        <v>40</v>
      </c>
      <c r="F418" s="240" t="s">
        <v>206</v>
      </c>
      <c r="G418" s="238"/>
      <c r="H418" s="239" t="s">
        <v>40</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181</v>
      </c>
      <c r="AU418" s="246" t="s">
        <v>87</v>
      </c>
      <c r="AV418" s="13" t="s">
        <v>85</v>
      </c>
      <c r="AW418" s="13" t="s">
        <v>38</v>
      </c>
      <c r="AX418" s="13" t="s">
        <v>77</v>
      </c>
      <c r="AY418" s="246" t="s">
        <v>167</v>
      </c>
    </row>
    <row r="419" s="14" customFormat="1">
      <c r="A419" s="14"/>
      <c r="B419" s="247"/>
      <c r="C419" s="248"/>
      <c r="D419" s="232" t="s">
        <v>181</v>
      </c>
      <c r="E419" s="249" t="s">
        <v>40</v>
      </c>
      <c r="F419" s="250" t="s">
        <v>207</v>
      </c>
      <c r="G419" s="248"/>
      <c r="H419" s="251">
        <v>2.2650000000000001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181</v>
      </c>
      <c r="AU419" s="257" t="s">
        <v>87</v>
      </c>
      <c r="AV419" s="14" t="s">
        <v>87</v>
      </c>
      <c r="AW419" s="14" t="s">
        <v>38</v>
      </c>
      <c r="AX419" s="14" t="s">
        <v>77</v>
      </c>
      <c r="AY419" s="257" t="s">
        <v>167</v>
      </c>
    </row>
    <row r="420" s="13" customFormat="1">
      <c r="A420" s="13"/>
      <c r="B420" s="237"/>
      <c r="C420" s="238"/>
      <c r="D420" s="232" t="s">
        <v>181</v>
      </c>
      <c r="E420" s="239" t="s">
        <v>40</v>
      </c>
      <c r="F420" s="240" t="s">
        <v>208</v>
      </c>
      <c r="G420" s="238"/>
      <c r="H420" s="239" t="s">
        <v>40</v>
      </c>
      <c r="I420" s="241"/>
      <c r="J420" s="238"/>
      <c r="K420" s="238"/>
      <c r="L420" s="242"/>
      <c r="M420" s="243"/>
      <c r="N420" s="244"/>
      <c r="O420" s="244"/>
      <c r="P420" s="244"/>
      <c r="Q420" s="244"/>
      <c r="R420" s="244"/>
      <c r="S420" s="244"/>
      <c r="T420" s="245"/>
      <c r="U420" s="13"/>
      <c r="V420" s="13"/>
      <c r="W420" s="13"/>
      <c r="X420" s="13"/>
      <c r="Y420" s="13"/>
      <c r="Z420" s="13"/>
      <c r="AA420" s="13"/>
      <c r="AB420" s="13"/>
      <c r="AC420" s="13"/>
      <c r="AD420" s="13"/>
      <c r="AE420" s="13"/>
      <c r="AT420" s="246" t="s">
        <v>181</v>
      </c>
      <c r="AU420" s="246" t="s">
        <v>87</v>
      </c>
      <c r="AV420" s="13" t="s">
        <v>85</v>
      </c>
      <c r="AW420" s="13" t="s">
        <v>38</v>
      </c>
      <c r="AX420" s="13" t="s">
        <v>77</v>
      </c>
      <c r="AY420" s="246" t="s">
        <v>167</v>
      </c>
    </row>
    <row r="421" s="14" customFormat="1">
      <c r="A421" s="14"/>
      <c r="B421" s="247"/>
      <c r="C421" s="248"/>
      <c r="D421" s="232" t="s">
        <v>181</v>
      </c>
      <c r="E421" s="249" t="s">
        <v>40</v>
      </c>
      <c r="F421" s="250" t="s">
        <v>1432</v>
      </c>
      <c r="G421" s="248"/>
      <c r="H421" s="251">
        <v>14.555</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181</v>
      </c>
      <c r="AU421" s="257" t="s">
        <v>87</v>
      </c>
      <c r="AV421" s="14" t="s">
        <v>87</v>
      </c>
      <c r="AW421" s="14" t="s">
        <v>38</v>
      </c>
      <c r="AX421" s="14" t="s">
        <v>77</v>
      </c>
      <c r="AY421" s="257" t="s">
        <v>167</v>
      </c>
    </row>
    <row r="422" s="13" customFormat="1">
      <c r="A422" s="13"/>
      <c r="B422" s="237"/>
      <c r="C422" s="238"/>
      <c r="D422" s="232" t="s">
        <v>181</v>
      </c>
      <c r="E422" s="239" t="s">
        <v>40</v>
      </c>
      <c r="F422" s="240" t="s">
        <v>210</v>
      </c>
      <c r="G422" s="238"/>
      <c r="H422" s="239" t="s">
        <v>40</v>
      </c>
      <c r="I422" s="241"/>
      <c r="J422" s="238"/>
      <c r="K422" s="238"/>
      <c r="L422" s="242"/>
      <c r="M422" s="243"/>
      <c r="N422" s="244"/>
      <c r="O422" s="244"/>
      <c r="P422" s="244"/>
      <c r="Q422" s="244"/>
      <c r="R422" s="244"/>
      <c r="S422" s="244"/>
      <c r="T422" s="245"/>
      <c r="U422" s="13"/>
      <c r="V422" s="13"/>
      <c r="W422" s="13"/>
      <c r="X422" s="13"/>
      <c r="Y422" s="13"/>
      <c r="Z422" s="13"/>
      <c r="AA422" s="13"/>
      <c r="AB422" s="13"/>
      <c r="AC422" s="13"/>
      <c r="AD422" s="13"/>
      <c r="AE422" s="13"/>
      <c r="AT422" s="246" t="s">
        <v>181</v>
      </c>
      <c r="AU422" s="246" t="s">
        <v>87</v>
      </c>
      <c r="AV422" s="13" t="s">
        <v>85</v>
      </c>
      <c r="AW422" s="13" t="s">
        <v>38</v>
      </c>
      <c r="AX422" s="13" t="s">
        <v>77</v>
      </c>
      <c r="AY422" s="246" t="s">
        <v>167</v>
      </c>
    </row>
    <row r="423" s="14" customFormat="1">
      <c r="A423" s="14"/>
      <c r="B423" s="247"/>
      <c r="C423" s="248"/>
      <c r="D423" s="232" t="s">
        <v>181</v>
      </c>
      <c r="E423" s="249" t="s">
        <v>40</v>
      </c>
      <c r="F423" s="250" t="s">
        <v>211</v>
      </c>
      <c r="G423" s="248"/>
      <c r="H423" s="251">
        <v>8.4529999999999994</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181</v>
      </c>
      <c r="AU423" s="257" t="s">
        <v>87</v>
      </c>
      <c r="AV423" s="14" t="s">
        <v>87</v>
      </c>
      <c r="AW423" s="14" t="s">
        <v>38</v>
      </c>
      <c r="AX423" s="14" t="s">
        <v>77</v>
      </c>
      <c r="AY423" s="257" t="s">
        <v>167</v>
      </c>
    </row>
    <row r="424" s="15" customFormat="1">
      <c r="A424" s="15"/>
      <c r="B424" s="258"/>
      <c r="C424" s="259"/>
      <c r="D424" s="232" t="s">
        <v>181</v>
      </c>
      <c r="E424" s="260" t="s">
        <v>40</v>
      </c>
      <c r="F424" s="261" t="s">
        <v>184</v>
      </c>
      <c r="G424" s="259"/>
      <c r="H424" s="262">
        <v>28.231000000000002</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181</v>
      </c>
      <c r="AU424" s="268" t="s">
        <v>87</v>
      </c>
      <c r="AV424" s="15" t="s">
        <v>175</v>
      </c>
      <c r="AW424" s="15" t="s">
        <v>38</v>
      </c>
      <c r="AX424" s="15" t="s">
        <v>85</v>
      </c>
      <c r="AY424" s="268" t="s">
        <v>167</v>
      </c>
    </row>
    <row r="425" s="2" customFormat="1" ht="24" customHeight="1">
      <c r="A425" s="39"/>
      <c r="B425" s="40"/>
      <c r="C425" s="269" t="s">
        <v>462</v>
      </c>
      <c r="D425" s="269" t="s">
        <v>297</v>
      </c>
      <c r="E425" s="270" t="s">
        <v>463</v>
      </c>
      <c r="F425" s="271" t="s">
        <v>464</v>
      </c>
      <c r="G425" s="272" t="s">
        <v>173</v>
      </c>
      <c r="H425" s="273">
        <v>28.795999999999999</v>
      </c>
      <c r="I425" s="274"/>
      <c r="J425" s="275">
        <f>ROUND(I425*H425,2)</f>
        <v>0</v>
      </c>
      <c r="K425" s="271" t="s">
        <v>174</v>
      </c>
      <c r="L425" s="276"/>
      <c r="M425" s="277" t="s">
        <v>40</v>
      </c>
      <c r="N425" s="278" t="s">
        <v>48</v>
      </c>
      <c r="O425" s="85"/>
      <c r="P425" s="228">
        <f>O425*H425</f>
        <v>0</v>
      </c>
      <c r="Q425" s="228">
        <v>0.0011999999999999999</v>
      </c>
      <c r="R425" s="228">
        <f>Q425*H425</f>
        <v>0.034555199999999994</v>
      </c>
      <c r="S425" s="228">
        <v>0</v>
      </c>
      <c r="T425" s="229">
        <f>S425*H425</f>
        <v>0</v>
      </c>
      <c r="U425" s="39"/>
      <c r="V425" s="39"/>
      <c r="W425" s="39"/>
      <c r="X425" s="39"/>
      <c r="Y425" s="39"/>
      <c r="Z425" s="39"/>
      <c r="AA425" s="39"/>
      <c r="AB425" s="39"/>
      <c r="AC425" s="39"/>
      <c r="AD425" s="39"/>
      <c r="AE425" s="39"/>
      <c r="AR425" s="230" t="s">
        <v>407</v>
      </c>
      <c r="AT425" s="230" t="s">
        <v>297</v>
      </c>
      <c r="AU425" s="230" t="s">
        <v>87</v>
      </c>
      <c r="AY425" s="18" t="s">
        <v>167</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301</v>
      </c>
      <c r="BM425" s="230" t="s">
        <v>1442</v>
      </c>
    </row>
    <row r="426" s="2" customFormat="1">
      <c r="A426" s="39"/>
      <c r="B426" s="40"/>
      <c r="C426" s="41"/>
      <c r="D426" s="232" t="s">
        <v>177</v>
      </c>
      <c r="E426" s="41"/>
      <c r="F426" s="233" t="s">
        <v>464</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177</v>
      </c>
      <c r="AU426" s="18" t="s">
        <v>87</v>
      </c>
    </row>
    <row r="427" s="14" customFormat="1">
      <c r="A427" s="14"/>
      <c r="B427" s="247"/>
      <c r="C427" s="248"/>
      <c r="D427" s="232" t="s">
        <v>181</v>
      </c>
      <c r="E427" s="248"/>
      <c r="F427" s="250" t="s">
        <v>1443</v>
      </c>
      <c r="G427" s="248"/>
      <c r="H427" s="251">
        <v>28.795999999999999</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181</v>
      </c>
      <c r="AU427" s="257" t="s">
        <v>87</v>
      </c>
      <c r="AV427" s="14" t="s">
        <v>87</v>
      </c>
      <c r="AW427" s="14" t="s">
        <v>4</v>
      </c>
      <c r="AX427" s="14" t="s">
        <v>85</v>
      </c>
      <c r="AY427" s="257" t="s">
        <v>167</v>
      </c>
    </row>
    <row r="428" s="2" customFormat="1" ht="24" customHeight="1">
      <c r="A428" s="39"/>
      <c r="B428" s="40"/>
      <c r="C428" s="219" t="s">
        <v>467</v>
      </c>
      <c r="D428" s="219" t="s">
        <v>170</v>
      </c>
      <c r="E428" s="220" t="s">
        <v>468</v>
      </c>
      <c r="F428" s="221" t="s">
        <v>469</v>
      </c>
      <c r="G428" s="222" t="s">
        <v>398</v>
      </c>
      <c r="H428" s="223">
        <v>0.035000000000000003</v>
      </c>
      <c r="I428" s="224"/>
      <c r="J428" s="225">
        <f>ROUND(I428*H428,2)</f>
        <v>0</v>
      </c>
      <c r="K428" s="221" t="s">
        <v>174</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301</v>
      </c>
      <c r="AT428" s="230" t="s">
        <v>170</v>
      </c>
      <c r="AU428" s="230" t="s">
        <v>87</v>
      </c>
      <c r="AY428" s="18" t="s">
        <v>167</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301</v>
      </c>
      <c r="BM428" s="230" t="s">
        <v>1444</v>
      </c>
    </row>
    <row r="429" s="2" customFormat="1">
      <c r="A429" s="39"/>
      <c r="B429" s="40"/>
      <c r="C429" s="41"/>
      <c r="D429" s="232" t="s">
        <v>177</v>
      </c>
      <c r="E429" s="41"/>
      <c r="F429" s="233" t="s">
        <v>471</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177</v>
      </c>
      <c r="AU429" s="18" t="s">
        <v>87</v>
      </c>
    </row>
    <row r="430" s="2" customFormat="1">
      <c r="A430" s="39"/>
      <c r="B430" s="40"/>
      <c r="C430" s="41"/>
      <c r="D430" s="232" t="s">
        <v>179</v>
      </c>
      <c r="E430" s="41"/>
      <c r="F430" s="236" t="s">
        <v>472</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179</v>
      </c>
      <c r="AU430" s="18" t="s">
        <v>87</v>
      </c>
    </row>
    <row r="431" s="12" customFormat="1" ht="22.8" customHeight="1">
      <c r="A431" s="12"/>
      <c r="B431" s="203"/>
      <c r="C431" s="204"/>
      <c r="D431" s="205" t="s">
        <v>76</v>
      </c>
      <c r="E431" s="217" t="s">
        <v>473</v>
      </c>
      <c r="F431" s="217" t="s">
        <v>474</v>
      </c>
      <c r="G431" s="204"/>
      <c r="H431" s="204"/>
      <c r="I431" s="207"/>
      <c r="J431" s="218">
        <f>BK431</f>
        <v>0</v>
      </c>
      <c r="K431" s="204"/>
      <c r="L431" s="209"/>
      <c r="M431" s="210"/>
      <c r="N431" s="211"/>
      <c r="O431" s="211"/>
      <c r="P431" s="212">
        <f>SUM(P432:P470)</f>
        <v>0</v>
      </c>
      <c r="Q431" s="211"/>
      <c r="R431" s="212">
        <f>SUM(R432:R470)</f>
        <v>0.090438000000000004</v>
      </c>
      <c r="S431" s="211"/>
      <c r="T431" s="213">
        <f>SUM(T432:T470)</f>
        <v>0.25746000000000002</v>
      </c>
      <c r="U431" s="12"/>
      <c r="V431" s="12"/>
      <c r="W431" s="12"/>
      <c r="X431" s="12"/>
      <c r="Y431" s="12"/>
      <c r="Z431" s="12"/>
      <c r="AA431" s="12"/>
      <c r="AB431" s="12"/>
      <c r="AC431" s="12"/>
      <c r="AD431" s="12"/>
      <c r="AE431" s="12"/>
      <c r="AR431" s="214" t="s">
        <v>87</v>
      </c>
      <c r="AT431" s="215" t="s">
        <v>76</v>
      </c>
      <c r="AU431" s="215" t="s">
        <v>85</v>
      </c>
      <c r="AY431" s="214" t="s">
        <v>167</v>
      </c>
      <c r="BK431" s="216">
        <f>SUM(BK432:BK470)</f>
        <v>0</v>
      </c>
    </row>
    <row r="432" s="2" customFormat="1" ht="16.5" customHeight="1">
      <c r="A432" s="39"/>
      <c r="B432" s="40"/>
      <c r="C432" s="219" t="s">
        <v>475</v>
      </c>
      <c r="D432" s="219" t="s">
        <v>170</v>
      </c>
      <c r="E432" s="220" t="s">
        <v>476</v>
      </c>
      <c r="F432" s="221" t="s">
        <v>477</v>
      </c>
      <c r="G432" s="222" t="s">
        <v>187</v>
      </c>
      <c r="H432" s="223">
        <v>8.4000000000000004</v>
      </c>
      <c r="I432" s="224"/>
      <c r="J432" s="225">
        <f>ROUND(I432*H432,2)</f>
        <v>0</v>
      </c>
      <c r="K432" s="221" t="s">
        <v>174</v>
      </c>
      <c r="L432" s="45"/>
      <c r="M432" s="226" t="s">
        <v>40</v>
      </c>
      <c r="N432" s="227" t="s">
        <v>48</v>
      </c>
      <c r="O432" s="85"/>
      <c r="P432" s="228">
        <f>O432*H432</f>
        <v>0</v>
      </c>
      <c r="Q432" s="228">
        <v>0</v>
      </c>
      <c r="R432" s="228">
        <f>Q432*H432</f>
        <v>0</v>
      </c>
      <c r="S432" s="228">
        <v>0.03065</v>
      </c>
      <c r="T432" s="229">
        <f>S432*H432</f>
        <v>0.25746000000000002</v>
      </c>
      <c r="U432" s="39"/>
      <c r="V432" s="39"/>
      <c r="W432" s="39"/>
      <c r="X432" s="39"/>
      <c r="Y432" s="39"/>
      <c r="Z432" s="39"/>
      <c r="AA432" s="39"/>
      <c r="AB432" s="39"/>
      <c r="AC432" s="39"/>
      <c r="AD432" s="39"/>
      <c r="AE432" s="39"/>
      <c r="AR432" s="230" t="s">
        <v>301</v>
      </c>
      <c r="AT432" s="230" t="s">
        <v>170</v>
      </c>
      <c r="AU432" s="230" t="s">
        <v>87</v>
      </c>
      <c r="AY432" s="18" t="s">
        <v>167</v>
      </c>
      <c r="BE432" s="231">
        <f>IF(N432="základní",J432,0)</f>
        <v>0</v>
      </c>
      <c r="BF432" s="231">
        <f>IF(N432="snížená",J432,0)</f>
        <v>0</v>
      </c>
      <c r="BG432" s="231">
        <f>IF(N432="zákl. přenesená",J432,0)</f>
        <v>0</v>
      </c>
      <c r="BH432" s="231">
        <f>IF(N432="sníž. přenesená",J432,0)</f>
        <v>0</v>
      </c>
      <c r="BI432" s="231">
        <f>IF(N432="nulová",J432,0)</f>
        <v>0</v>
      </c>
      <c r="BJ432" s="18" t="s">
        <v>85</v>
      </c>
      <c r="BK432" s="231">
        <f>ROUND(I432*H432,2)</f>
        <v>0</v>
      </c>
      <c r="BL432" s="18" t="s">
        <v>301</v>
      </c>
      <c r="BM432" s="230" t="s">
        <v>478</v>
      </c>
    </row>
    <row r="433" s="2" customFormat="1">
      <c r="A433" s="39"/>
      <c r="B433" s="40"/>
      <c r="C433" s="41"/>
      <c r="D433" s="232" t="s">
        <v>177</v>
      </c>
      <c r="E433" s="41"/>
      <c r="F433" s="233" t="s">
        <v>479</v>
      </c>
      <c r="G433" s="41"/>
      <c r="H433" s="41"/>
      <c r="I433" s="137"/>
      <c r="J433" s="41"/>
      <c r="K433" s="41"/>
      <c r="L433" s="45"/>
      <c r="M433" s="234"/>
      <c r="N433" s="235"/>
      <c r="O433" s="85"/>
      <c r="P433" s="85"/>
      <c r="Q433" s="85"/>
      <c r="R433" s="85"/>
      <c r="S433" s="85"/>
      <c r="T433" s="86"/>
      <c r="U433" s="39"/>
      <c r="V433" s="39"/>
      <c r="W433" s="39"/>
      <c r="X433" s="39"/>
      <c r="Y433" s="39"/>
      <c r="Z433" s="39"/>
      <c r="AA433" s="39"/>
      <c r="AB433" s="39"/>
      <c r="AC433" s="39"/>
      <c r="AD433" s="39"/>
      <c r="AE433" s="39"/>
      <c r="AT433" s="18" t="s">
        <v>177</v>
      </c>
      <c r="AU433" s="18" t="s">
        <v>87</v>
      </c>
    </row>
    <row r="434" s="14" customFormat="1">
      <c r="A434" s="14"/>
      <c r="B434" s="247"/>
      <c r="C434" s="248"/>
      <c r="D434" s="232" t="s">
        <v>181</v>
      </c>
      <c r="E434" s="249" t="s">
        <v>40</v>
      </c>
      <c r="F434" s="250" t="s">
        <v>480</v>
      </c>
      <c r="G434" s="248"/>
      <c r="H434" s="251">
        <v>6.4000000000000004</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181</v>
      </c>
      <c r="AU434" s="257" t="s">
        <v>87</v>
      </c>
      <c r="AV434" s="14" t="s">
        <v>87</v>
      </c>
      <c r="AW434" s="14" t="s">
        <v>38</v>
      </c>
      <c r="AX434" s="14" t="s">
        <v>77</v>
      </c>
      <c r="AY434" s="257" t="s">
        <v>167</v>
      </c>
    </row>
    <row r="435" s="14" customFormat="1">
      <c r="A435" s="14"/>
      <c r="B435" s="247"/>
      <c r="C435" s="248"/>
      <c r="D435" s="232" t="s">
        <v>181</v>
      </c>
      <c r="E435" s="249" t="s">
        <v>40</v>
      </c>
      <c r="F435" s="250" t="s">
        <v>481</v>
      </c>
      <c r="G435" s="248"/>
      <c r="H435" s="251">
        <v>0.65000000000000002</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181</v>
      </c>
      <c r="AU435" s="257" t="s">
        <v>87</v>
      </c>
      <c r="AV435" s="14" t="s">
        <v>87</v>
      </c>
      <c r="AW435" s="14" t="s">
        <v>38</v>
      </c>
      <c r="AX435" s="14" t="s">
        <v>77</v>
      </c>
      <c r="AY435" s="257" t="s">
        <v>167</v>
      </c>
    </row>
    <row r="436" s="14" customFormat="1">
      <c r="A436" s="14"/>
      <c r="B436" s="247"/>
      <c r="C436" s="248"/>
      <c r="D436" s="232" t="s">
        <v>181</v>
      </c>
      <c r="E436" s="249" t="s">
        <v>40</v>
      </c>
      <c r="F436" s="250" t="s">
        <v>482</v>
      </c>
      <c r="G436" s="248"/>
      <c r="H436" s="251">
        <v>1.3500000000000001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181</v>
      </c>
      <c r="AU436" s="257" t="s">
        <v>87</v>
      </c>
      <c r="AV436" s="14" t="s">
        <v>87</v>
      </c>
      <c r="AW436" s="14" t="s">
        <v>38</v>
      </c>
      <c r="AX436" s="14" t="s">
        <v>77</v>
      </c>
      <c r="AY436" s="257" t="s">
        <v>167</v>
      </c>
    </row>
    <row r="437" s="15" customFormat="1">
      <c r="A437" s="15"/>
      <c r="B437" s="258"/>
      <c r="C437" s="259"/>
      <c r="D437" s="232" t="s">
        <v>181</v>
      </c>
      <c r="E437" s="260" t="s">
        <v>40</v>
      </c>
      <c r="F437" s="261" t="s">
        <v>184</v>
      </c>
      <c r="G437" s="259"/>
      <c r="H437" s="262">
        <v>8.4000000000000004</v>
      </c>
      <c r="I437" s="263"/>
      <c r="J437" s="259"/>
      <c r="K437" s="259"/>
      <c r="L437" s="264"/>
      <c r="M437" s="265"/>
      <c r="N437" s="266"/>
      <c r="O437" s="266"/>
      <c r="P437" s="266"/>
      <c r="Q437" s="266"/>
      <c r="R437" s="266"/>
      <c r="S437" s="266"/>
      <c r="T437" s="267"/>
      <c r="U437" s="15"/>
      <c r="V437" s="15"/>
      <c r="W437" s="15"/>
      <c r="X437" s="15"/>
      <c r="Y437" s="15"/>
      <c r="Z437" s="15"/>
      <c r="AA437" s="15"/>
      <c r="AB437" s="15"/>
      <c r="AC437" s="15"/>
      <c r="AD437" s="15"/>
      <c r="AE437" s="15"/>
      <c r="AT437" s="268" t="s">
        <v>181</v>
      </c>
      <c r="AU437" s="268" t="s">
        <v>87</v>
      </c>
      <c r="AV437" s="15" t="s">
        <v>175</v>
      </c>
      <c r="AW437" s="15" t="s">
        <v>38</v>
      </c>
      <c r="AX437" s="15" t="s">
        <v>85</v>
      </c>
      <c r="AY437" s="268" t="s">
        <v>167</v>
      </c>
    </row>
    <row r="438" s="2" customFormat="1" ht="16.5" customHeight="1">
      <c r="A438" s="39"/>
      <c r="B438" s="40"/>
      <c r="C438" s="219" t="s">
        <v>483</v>
      </c>
      <c r="D438" s="219" t="s">
        <v>170</v>
      </c>
      <c r="E438" s="220" t="s">
        <v>484</v>
      </c>
      <c r="F438" s="221" t="s">
        <v>485</v>
      </c>
      <c r="G438" s="222" t="s">
        <v>187</v>
      </c>
      <c r="H438" s="223">
        <v>2.1000000000000001</v>
      </c>
      <c r="I438" s="224"/>
      <c r="J438" s="225">
        <f>ROUND(I438*H438,2)</f>
        <v>0</v>
      </c>
      <c r="K438" s="221" t="s">
        <v>174</v>
      </c>
      <c r="L438" s="45"/>
      <c r="M438" s="226" t="s">
        <v>40</v>
      </c>
      <c r="N438" s="227" t="s">
        <v>48</v>
      </c>
      <c r="O438" s="85"/>
      <c r="P438" s="228">
        <f>O438*H438</f>
        <v>0</v>
      </c>
      <c r="Q438" s="228">
        <v>0.015180000000000001</v>
      </c>
      <c r="R438" s="228">
        <f>Q438*H438</f>
        <v>0.031878000000000004</v>
      </c>
      <c r="S438" s="228">
        <v>0</v>
      </c>
      <c r="T438" s="229">
        <f>S438*H438</f>
        <v>0</v>
      </c>
      <c r="U438" s="39"/>
      <c r="V438" s="39"/>
      <c r="W438" s="39"/>
      <c r="X438" s="39"/>
      <c r="Y438" s="39"/>
      <c r="Z438" s="39"/>
      <c r="AA438" s="39"/>
      <c r="AB438" s="39"/>
      <c r="AC438" s="39"/>
      <c r="AD438" s="39"/>
      <c r="AE438" s="39"/>
      <c r="AR438" s="230" t="s">
        <v>301</v>
      </c>
      <c r="AT438" s="230" t="s">
        <v>170</v>
      </c>
      <c r="AU438" s="230" t="s">
        <v>87</v>
      </c>
      <c r="AY438" s="18" t="s">
        <v>167</v>
      </c>
      <c r="BE438" s="231">
        <f>IF(N438="základní",J438,0)</f>
        <v>0</v>
      </c>
      <c r="BF438" s="231">
        <f>IF(N438="snížená",J438,0)</f>
        <v>0</v>
      </c>
      <c r="BG438" s="231">
        <f>IF(N438="zákl. přenesená",J438,0)</f>
        <v>0</v>
      </c>
      <c r="BH438" s="231">
        <f>IF(N438="sníž. přenesená",J438,0)</f>
        <v>0</v>
      </c>
      <c r="BI438" s="231">
        <f>IF(N438="nulová",J438,0)</f>
        <v>0</v>
      </c>
      <c r="BJ438" s="18" t="s">
        <v>85</v>
      </c>
      <c r="BK438" s="231">
        <f>ROUND(I438*H438,2)</f>
        <v>0</v>
      </c>
      <c r="BL438" s="18" t="s">
        <v>301</v>
      </c>
      <c r="BM438" s="230" t="s">
        <v>486</v>
      </c>
    </row>
    <row r="439" s="2" customFormat="1">
      <c r="A439" s="39"/>
      <c r="B439" s="40"/>
      <c r="C439" s="41"/>
      <c r="D439" s="232" t="s">
        <v>177</v>
      </c>
      <c r="E439" s="41"/>
      <c r="F439" s="233" t="s">
        <v>487</v>
      </c>
      <c r="G439" s="41"/>
      <c r="H439" s="41"/>
      <c r="I439" s="137"/>
      <c r="J439" s="41"/>
      <c r="K439" s="41"/>
      <c r="L439" s="45"/>
      <c r="M439" s="234"/>
      <c r="N439" s="235"/>
      <c r="O439" s="85"/>
      <c r="P439" s="85"/>
      <c r="Q439" s="85"/>
      <c r="R439" s="85"/>
      <c r="S439" s="85"/>
      <c r="T439" s="86"/>
      <c r="U439" s="39"/>
      <c r="V439" s="39"/>
      <c r="W439" s="39"/>
      <c r="X439" s="39"/>
      <c r="Y439" s="39"/>
      <c r="Z439" s="39"/>
      <c r="AA439" s="39"/>
      <c r="AB439" s="39"/>
      <c r="AC439" s="39"/>
      <c r="AD439" s="39"/>
      <c r="AE439" s="39"/>
      <c r="AT439" s="18" t="s">
        <v>177</v>
      </c>
      <c r="AU439" s="18" t="s">
        <v>87</v>
      </c>
    </row>
    <row r="440" s="2" customFormat="1">
      <c r="A440" s="39"/>
      <c r="B440" s="40"/>
      <c r="C440" s="41"/>
      <c r="D440" s="232" t="s">
        <v>179</v>
      </c>
      <c r="E440" s="41"/>
      <c r="F440" s="236" t="s">
        <v>488</v>
      </c>
      <c r="G440" s="41"/>
      <c r="H440" s="41"/>
      <c r="I440" s="137"/>
      <c r="J440" s="41"/>
      <c r="K440" s="41"/>
      <c r="L440" s="45"/>
      <c r="M440" s="234"/>
      <c r="N440" s="235"/>
      <c r="O440" s="85"/>
      <c r="P440" s="85"/>
      <c r="Q440" s="85"/>
      <c r="R440" s="85"/>
      <c r="S440" s="85"/>
      <c r="T440" s="86"/>
      <c r="U440" s="39"/>
      <c r="V440" s="39"/>
      <c r="W440" s="39"/>
      <c r="X440" s="39"/>
      <c r="Y440" s="39"/>
      <c r="Z440" s="39"/>
      <c r="AA440" s="39"/>
      <c r="AB440" s="39"/>
      <c r="AC440" s="39"/>
      <c r="AD440" s="39"/>
      <c r="AE440" s="39"/>
      <c r="AT440" s="18" t="s">
        <v>179</v>
      </c>
      <c r="AU440" s="18" t="s">
        <v>87</v>
      </c>
    </row>
    <row r="441" s="14" customFormat="1">
      <c r="A441" s="14"/>
      <c r="B441" s="247"/>
      <c r="C441" s="248"/>
      <c r="D441" s="232" t="s">
        <v>181</v>
      </c>
      <c r="E441" s="249" t="s">
        <v>40</v>
      </c>
      <c r="F441" s="250" t="s">
        <v>481</v>
      </c>
      <c r="G441" s="248"/>
      <c r="H441" s="251">
        <v>0.65000000000000002</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181</v>
      </c>
      <c r="AU441" s="257" t="s">
        <v>87</v>
      </c>
      <c r="AV441" s="14" t="s">
        <v>87</v>
      </c>
      <c r="AW441" s="14" t="s">
        <v>38</v>
      </c>
      <c r="AX441" s="14" t="s">
        <v>77</v>
      </c>
      <c r="AY441" s="257" t="s">
        <v>167</v>
      </c>
    </row>
    <row r="442" s="14" customFormat="1">
      <c r="A442" s="14"/>
      <c r="B442" s="247"/>
      <c r="C442" s="248"/>
      <c r="D442" s="232" t="s">
        <v>181</v>
      </c>
      <c r="E442" s="249" t="s">
        <v>40</v>
      </c>
      <c r="F442" s="250" t="s">
        <v>489</v>
      </c>
      <c r="G442" s="248"/>
      <c r="H442" s="251">
        <v>1.45</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181</v>
      </c>
      <c r="AU442" s="257" t="s">
        <v>87</v>
      </c>
      <c r="AV442" s="14" t="s">
        <v>87</v>
      </c>
      <c r="AW442" s="14" t="s">
        <v>38</v>
      </c>
      <c r="AX442" s="14" t="s">
        <v>77</v>
      </c>
      <c r="AY442" s="257" t="s">
        <v>167</v>
      </c>
    </row>
    <row r="443" s="15" customFormat="1">
      <c r="A443" s="15"/>
      <c r="B443" s="258"/>
      <c r="C443" s="259"/>
      <c r="D443" s="232" t="s">
        <v>181</v>
      </c>
      <c r="E443" s="260" t="s">
        <v>40</v>
      </c>
      <c r="F443" s="261" t="s">
        <v>184</v>
      </c>
      <c r="G443" s="259"/>
      <c r="H443" s="262">
        <v>2.1000000000000001</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181</v>
      </c>
      <c r="AU443" s="268" t="s">
        <v>87</v>
      </c>
      <c r="AV443" s="15" t="s">
        <v>175</v>
      </c>
      <c r="AW443" s="15" t="s">
        <v>38</v>
      </c>
      <c r="AX443" s="15" t="s">
        <v>85</v>
      </c>
      <c r="AY443" s="268" t="s">
        <v>167</v>
      </c>
    </row>
    <row r="444" s="2" customFormat="1" ht="16.5" customHeight="1">
      <c r="A444" s="39"/>
      <c r="B444" s="40"/>
      <c r="C444" s="219" t="s">
        <v>490</v>
      </c>
      <c r="D444" s="219" t="s">
        <v>170</v>
      </c>
      <c r="E444" s="220" t="s">
        <v>491</v>
      </c>
      <c r="F444" s="221" t="s">
        <v>492</v>
      </c>
      <c r="G444" s="222" t="s">
        <v>187</v>
      </c>
      <c r="H444" s="223">
        <v>6.4000000000000004</v>
      </c>
      <c r="I444" s="224"/>
      <c r="J444" s="225">
        <f>ROUND(I444*H444,2)</f>
        <v>0</v>
      </c>
      <c r="K444" s="221" t="s">
        <v>174</v>
      </c>
      <c r="L444" s="45"/>
      <c r="M444" s="226" t="s">
        <v>40</v>
      </c>
      <c r="N444" s="227" t="s">
        <v>48</v>
      </c>
      <c r="O444" s="85"/>
      <c r="P444" s="228">
        <f>O444*H444</f>
        <v>0</v>
      </c>
      <c r="Q444" s="228">
        <v>0.0091500000000000001</v>
      </c>
      <c r="R444" s="228">
        <f>Q444*H444</f>
        <v>0.058560000000000001</v>
      </c>
      <c r="S444" s="228">
        <v>0</v>
      </c>
      <c r="T444" s="229">
        <f>S444*H444</f>
        <v>0</v>
      </c>
      <c r="U444" s="39"/>
      <c r="V444" s="39"/>
      <c r="W444" s="39"/>
      <c r="X444" s="39"/>
      <c r="Y444" s="39"/>
      <c r="Z444" s="39"/>
      <c r="AA444" s="39"/>
      <c r="AB444" s="39"/>
      <c r="AC444" s="39"/>
      <c r="AD444" s="39"/>
      <c r="AE444" s="39"/>
      <c r="AR444" s="230" t="s">
        <v>301</v>
      </c>
      <c r="AT444" s="230" t="s">
        <v>170</v>
      </c>
      <c r="AU444" s="230" t="s">
        <v>87</v>
      </c>
      <c r="AY444" s="18" t="s">
        <v>167</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301</v>
      </c>
      <c r="BM444" s="230" t="s">
        <v>493</v>
      </c>
    </row>
    <row r="445" s="2" customFormat="1">
      <c r="A445" s="39"/>
      <c r="B445" s="40"/>
      <c r="C445" s="41"/>
      <c r="D445" s="232" t="s">
        <v>177</v>
      </c>
      <c r="E445" s="41"/>
      <c r="F445" s="233" t="s">
        <v>494</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177</v>
      </c>
      <c r="AU445" s="18" t="s">
        <v>87</v>
      </c>
    </row>
    <row r="446" s="2" customFormat="1">
      <c r="A446" s="39"/>
      <c r="B446" s="40"/>
      <c r="C446" s="41"/>
      <c r="D446" s="232" t="s">
        <v>179</v>
      </c>
      <c r="E446" s="41"/>
      <c r="F446" s="236" t="s">
        <v>488</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179</v>
      </c>
      <c r="AU446" s="18" t="s">
        <v>87</v>
      </c>
    </row>
    <row r="447" s="14" customFormat="1">
      <c r="A447" s="14"/>
      <c r="B447" s="247"/>
      <c r="C447" s="248"/>
      <c r="D447" s="232" t="s">
        <v>181</v>
      </c>
      <c r="E447" s="249" t="s">
        <v>40</v>
      </c>
      <c r="F447" s="250" t="s">
        <v>480</v>
      </c>
      <c r="G447" s="248"/>
      <c r="H447" s="251">
        <v>6.4000000000000004</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181</v>
      </c>
      <c r="AU447" s="257" t="s">
        <v>87</v>
      </c>
      <c r="AV447" s="14" t="s">
        <v>87</v>
      </c>
      <c r="AW447" s="14" t="s">
        <v>38</v>
      </c>
      <c r="AX447" s="14" t="s">
        <v>77</v>
      </c>
      <c r="AY447" s="257" t="s">
        <v>167</v>
      </c>
    </row>
    <row r="448" s="15" customFormat="1">
      <c r="A448" s="15"/>
      <c r="B448" s="258"/>
      <c r="C448" s="259"/>
      <c r="D448" s="232" t="s">
        <v>181</v>
      </c>
      <c r="E448" s="260" t="s">
        <v>40</v>
      </c>
      <c r="F448" s="261" t="s">
        <v>184</v>
      </c>
      <c r="G448" s="259"/>
      <c r="H448" s="262">
        <v>6.4000000000000004</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181</v>
      </c>
      <c r="AU448" s="268" t="s">
        <v>87</v>
      </c>
      <c r="AV448" s="15" t="s">
        <v>175</v>
      </c>
      <c r="AW448" s="15" t="s">
        <v>38</v>
      </c>
      <c r="AX448" s="15" t="s">
        <v>85</v>
      </c>
      <c r="AY448" s="268" t="s">
        <v>167</v>
      </c>
    </row>
    <row r="449" s="2" customFormat="1" ht="16.5" customHeight="1">
      <c r="A449" s="39"/>
      <c r="B449" s="40"/>
      <c r="C449" s="219" t="s">
        <v>495</v>
      </c>
      <c r="D449" s="219" t="s">
        <v>170</v>
      </c>
      <c r="E449" s="220" t="s">
        <v>496</v>
      </c>
      <c r="F449" s="221" t="s">
        <v>497</v>
      </c>
      <c r="G449" s="222" t="s">
        <v>291</v>
      </c>
      <c r="H449" s="223">
        <v>2</v>
      </c>
      <c r="I449" s="224"/>
      <c r="J449" s="225">
        <f>ROUND(I449*H449,2)</f>
        <v>0</v>
      </c>
      <c r="K449" s="221" t="s">
        <v>174</v>
      </c>
      <c r="L449" s="45"/>
      <c r="M449" s="226" t="s">
        <v>40</v>
      </c>
      <c r="N449" s="227" t="s">
        <v>48</v>
      </c>
      <c r="O449" s="85"/>
      <c r="P449" s="228">
        <f>O449*H449</f>
        <v>0</v>
      </c>
      <c r="Q449" s="228">
        <v>0</v>
      </c>
      <c r="R449" s="228">
        <f>Q449*H449</f>
        <v>0</v>
      </c>
      <c r="S449" s="228">
        <v>0</v>
      </c>
      <c r="T449" s="229">
        <f>S449*H449</f>
        <v>0</v>
      </c>
      <c r="U449" s="39"/>
      <c r="V449" s="39"/>
      <c r="W449" s="39"/>
      <c r="X449" s="39"/>
      <c r="Y449" s="39"/>
      <c r="Z449" s="39"/>
      <c r="AA449" s="39"/>
      <c r="AB449" s="39"/>
      <c r="AC449" s="39"/>
      <c r="AD449" s="39"/>
      <c r="AE449" s="39"/>
      <c r="AR449" s="230" t="s">
        <v>301</v>
      </c>
      <c r="AT449" s="230" t="s">
        <v>170</v>
      </c>
      <c r="AU449" s="230" t="s">
        <v>87</v>
      </c>
      <c r="AY449" s="18" t="s">
        <v>167</v>
      </c>
      <c r="BE449" s="231">
        <f>IF(N449="základní",J449,0)</f>
        <v>0</v>
      </c>
      <c r="BF449" s="231">
        <f>IF(N449="snížená",J449,0)</f>
        <v>0</v>
      </c>
      <c r="BG449" s="231">
        <f>IF(N449="zákl. přenesená",J449,0)</f>
        <v>0</v>
      </c>
      <c r="BH449" s="231">
        <f>IF(N449="sníž. přenesená",J449,0)</f>
        <v>0</v>
      </c>
      <c r="BI449" s="231">
        <f>IF(N449="nulová",J449,0)</f>
        <v>0</v>
      </c>
      <c r="BJ449" s="18" t="s">
        <v>85</v>
      </c>
      <c r="BK449" s="231">
        <f>ROUND(I449*H449,2)</f>
        <v>0</v>
      </c>
      <c r="BL449" s="18" t="s">
        <v>301</v>
      </c>
      <c r="BM449" s="230" t="s">
        <v>498</v>
      </c>
    </row>
    <row r="450" s="2" customFormat="1">
      <c r="A450" s="39"/>
      <c r="B450" s="40"/>
      <c r="C450" s="41"/>
      <c r="D450" s="232" t="s">
        <v>177</v>
      </c>
      <c r="E450" s="41"/>
      <c r="F450" s="233" t="s">
        <v>499</v>
      </c>
      <c r="G450" s="41"/>
      <c r="H450" s="41"/>
      <c r="I450" s="137"/>
      <c r="J450" s="41"/>
      <c r="K450" s="41"/>
      <c r="L450" s="45"/>
      <c r="M450" s="234"/>
      <c r="N450" s="235"/>
      <c r="O450" s="85"/>
      <c r="P450" s="85"/>
      <c r="Q450" s="85"/>
      <c r="R450" s="85"/>
      <c r="S450" s="85"/>
      <c r="T450" s="86"/>
      <c r="U450" s="39"/>
      <c r="V450" s="39"/>
      <c r="W450" s="39"/>
      <c r="X450" s="39"/>
      <c r="Y450" s="39"/>
      <c r="Z450" s="39"/>
      <c r="AA450" s="39"/>
      <c r="AB450" s="39"/>
      <c r="AC450" s="39"/>
      <c r="AD450" s="39"/>
      <c r="AE450" s="39"/>
      <c r="AT450" s="18" t="s">
        <v>177</v>
      </c>
      <c r="AU450" s="18" t="s">
        <v>87</v>
      </c>
    </row>
    <row r="451" s="2" customFormat="1">
      <c r="A451" s="39"/>
      <c r="B451" s="40"/>
      <c r="C451" s="41"/>
      <c r="D451" s="232" t="s">
        <v>179</v>
      </c>
      <c r="E451" s="41"/>
      <c r="F451" s="236" t="s">
        <v>500</v>
      </c>
      <c r="G451" s="41"/>
      <c r="H451" s="41"/>
      <c r="I451" s="137"/>
      <c r="J451" s="41"/>
      <c r="K451" s="41"/>
      <c r="L451" s="45"/>
      <c r="M451" s="234"/>
      <c r="N451" s="235"/>
      <c r="O451" s="85"/>
      <c r="P451" s="85"/>
      <c r="Q451" s="85"/>
      <c r="R451" s="85"/>
      <c r="S451" s="85"/>
      <c r="T451" s="86"/>
      <c r="U451" s="39"/>
      <c r="V451" s="39"/>
      <c r="W451" s="39"/>
      <c r="X451" s="39"/>
      <c r="Y451" s="39"/>
      <c r="Z451" s="39"/>
      <c r="AA451" s="39"/>
      <c r="AB451" s="39"/>
      <c r="AC451" s="39"/>
      <c r="AD451" s="39"/>
      <c r="AE451" s="39"/>
      <c r="AT451" s="18" t="s">
        <v>179</v>
      </c>
      <c r="AU451" s="18" t="s">
        <v>87</v>
      </c>
    </row>
    <row r="452" s="14" customFormat="1">
      <c r="A452" s="14"/>
      <c r="B452" s="247"/>
      <c r="C452" s="248"/>
      <c r="D452" s="232" t="s">
        <v>181</v>
      </c>
      <c r="E452" s="249" t="s">
        <v>40</v>
      </c>
      <c r="F452" s="250" t="s">
        <v>87</v>
      </c>
      <c r="G452" s="248"/>
      <c r="H452" s="251">
        <v>2</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181</v>
      </c>
      <c r="AU452" s="257" t="s">
        <v>87</v>
      </c>
      <c r="AV452" s="14" t="s">
        <v>87</v>
      </c>
      <c r="AW452" s="14" t="s">
        <v>38</v>
      </c>
      <c r="AX452" s="14" t="s">
        <v>77</v>
      </c>
      <c r="AY452" s="257" t="s">
        <v>167</v>
      </c>
    </row>
    <row r="453" s="15" customFormat="1">
      <c r="A453" s="15"/>
      <c r="B453" s="258"/>
      <c r="C453" s="259"/>
      <c r="D453" s="232" t="s">
        <v>181</v>
      </c>
      <c r="E453" s="260" t="s">
        <v>40</v>
      </c>
      <c r="F453" s="261" t="s">
        <v>184</v>
      </c>
      <c r="G453" s="259"/>
      <c r="H453" s="262">
        <v>2</v>
      </c>
      <c r="I453" s="263"/>
      <c r="J453" s="259"/>
      <c r="K453" s="259"/>
      <c r="L453" s="264"/>
      <c r="M453" s="265"/>
      <c r="N453" s="266"/>
      <c r="O453" s="266"/>
      <c r="P453" s="266"/>
      <c r="Q453" s="266"/>
      <c r="R453" s="266"/>
      <c r="S453" s="266"/>
      <c r="T453" s="267"/>
      <c r="U453" s="15"/>
      <c r="V453" s="15"/>
      <c r="W453" s="15"/>
      <c r="X453" s="15"/>
      <c r="Y453" s="15"/>
      <c r="Z453" s="15"/>
      <c r="AA453" s="15"/>
      <c r="AB453" s="15"/>
      <c r="AC453" s="15"/>
      <c r="AD453" s="15"/>
      <c r="AE453" s="15"/>
      <c r="AT453" s="268" t="s">
        <v>181</v>
      </c>
      <c r="AU453" s="268" t="s">
        <v>87</v>
      </c>
      <c r="AV453" s="15" t="s">
        <v>175</v>
      </c>
      <c r="AW453" s="15" t="s">
        <v>38</v>
      </c>
      <c r="AX453" s="15" t="s">
        <v>85</v>
      </c>
      <c r="AY453" s="268" t="s">
        <v>167</v>
      </c>
    </row>
    <row r="454" s="2" customFormat="1" ht="16.5" customHeight="1">
      <c r="A454" s="39"/>
      <c r="B454" s="40"/>
      <c r="C454" s="219" t="s">
        <v>501</v>
      </c>
      <c r="D454" s="219" t="s">
        <v>170</v>
      </c>
      <c r="E454" s="220" t="s">
        <v>502</v>
      </c>
      <c r="F454" s="221" t="s">
        <v>503</v>
      </c>
      <c r="G454" s="222" t="s">
        <v>187</v>
      </c>
      <c r="H454" s="223">
        <v>8.6999999999999993</v>
      </c>
      <c r="I454" s="224"/>
      <c r="J454" s="225">
        <f>ROUND(I454*H454,2)</f>
        <v>0</v>
      </c>
      <c r="K454" s="221" t="s">
        <v>174</v>
      </c>
      <c r="L454" s="45"/>
      <c r="M454" s="226" t="s">
        <v>40</v>
      </c>
      <c r="N454" s="227" t="s">
        <v>48</v>
      </c>
      <c r="O454" s="85"/>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301</v>
      </c>
      <c r="AT454" s="230" t="s">
        <v>170</v>
      </c>
      <c r="AU454" s="230" t="s">
        <v>87</v>
      </c>
      <c r="AY454" s="18" t="s">
        <v>167</v>
      </c>
      <c r="BE454" s="231">
        <f>IF(N454="základní",J454,0)</f>
        <v>0</v>
      </c>
      <c r="BF454" s="231">
        <f>IF(N454="snížená",J454,0)</f>
        <v>0</v>
      </c>
      <c r="BG454" s="231">
        <f>IF(N454="zákl. přenesená",J454,0)</f>
        <v>0</v>
      </c>
      <c r="BH454" s="231">
        <f>IF(N454="sníž. přenesená",J454,0)</f>
        <v>0</v>
      </c>
      <c r="BI454" s="231">
        <f>IF(N454="nulová",J454,0)</f>
        <v>0</v>
      </c>
      <c r="BJ454" s="18" t="s">
        <v>85</v>
      </c>
      <c r="BK454" s="231">
        <f>ROUND(I454*H454,2)</f>
        <v>0</v>
      </c>
      <c r="BL454" s="18" t="s">
        <v>301</v>
      </c>
      <c r="BM454" s="230" t="s">
        <v>504</v>
      </c>
    </row>
    <row r="455" s="2" customFormat="1">
      <c r="A455" s="39"/>
      <c r="B455" s="40"/>
      <c r="C455" s="41"/>
      <c r="D455" s="232" t="s">
        <v>177</v>
      </c>
      <c r="E455" s="41"/>
      <c r="F455" s="233" t="s">
        <v>505</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177</v>
      </c>
      <c r="AU455" s="18" t="s">
        <v>87</v>
      </c>
    </row>
    <row r="456" s="2" customFormat="1">
      <c r="A456" s="39"/>
      <c r="B456" s="40"/>
      <c r="C456" s="41"/>
      <c r="D456" s="232" t="s">
        <v>179</v>
      </c>
      <c r="E456" s="41"/>
      <c r="F456" s="236" t="s">
        <v>506</v>
      </c>
      <c r="G456" s="41"/>
      <c r="H456" s="41"/>
      <c r="I456" s="137"/>
      <c r="J456" s="41"/>
      <c r="K456" s="41"/>
      <c r="L456" s="45"/>
      <c r="M456" s="234"/>
      <c r="N456" s="235"/>
      <c r="O456" s="85"/>
      <c r="P456" s="85"/>
      <c r="Q456" s="85"/>
      <c r="R456" s="85"/>
      <c r="S456" s="85"/>
      <c r="T456" s="86"/>
      <c r="U456" s="39"/>
      <c r="V456" s="39"/>
      <c r="W456" s="39"/>
      <c r="X456" s="39"/>
      <c r="Y456" s="39"/>
      <c r="Z456" s="39"/>
      <c r="AA456" s="39"/>
      <c r="AB456" s="39"/>
      <c r="AC456" s="39"/>
      <c r="AD456" s="39"/>
      <c r="AE456" s="39"/>
      <c r="AT456" s="18" t="s">
        <v>179</v>
      </c>
      <c r="AU456" s="18" t="s">
        <v>87</v>
      </c>
    </row>
    <row r="457" s="13" customFormat="1">
      <c r="A457" s="13"/>
      <c r="B457" s="237"/>
      <c r="C457" s="238"/>
      <c r="D457" s="232" t="s">
        <v>181</v>
      </c>
      <c r="E457" s="239" t="s">
        <v>40</v>
      </c>
      <c r="F457" s="240" t="s">
        <v>507</v>
      </c>
      <c r="G457" s="238"/>
      <c r="H457" s="239" t="s">
        <v>40</v>
      </c>
      <c r="I457" s="241"/>
      <c r="J457" s="238"/>
      <c r="K457" s="238"/>
      <c r="L457" s="242"/>
      <c r="M457" s="243"/>
      <c r="N457" s="244"/>
      <c r="O457" s="244"/>
      <c r="P457" s="244"/>
      <c r="Q457" s="244"/>
      <c r="R457" s="244"/>
      <c r="S457" s="244"/>
      <c r="T457" s="245"/>
      <c r="U457" s="13"/>
      <c r="V457" s="13"/>
      <c r="W457" s="13"/>
      <c r="X457" s="13"/>
      <c r="Y457" s="13"/>
      <c r="Z457" s="13"/>
      <c r="AA457" s="13"/>
      <c r="AB457" s="13"/>
      <c r="AC457" s="13"/>
      <c r="AD457" s="13"/>
      <c r="AE457" s="13"/>
      <c r="AT457" s="246" t="s">
        <v>181</v>
      </c>
      <c r="AU457" s="246" t="s">
        <v>87</v>
      </c>
      <c r="AV457" s="13" t="s">
        <v>85</v>
      </c>
      <c r="AW457" s="13" t="s">
        <v>38</v>
      </c>
      <c r="AX457" s="13" t="s">
        <v>77</v>
      </c>
      <c r="AY457" s="246" t="s">
        <v>167</v>
      </c>
    </row>
    <row r="458" s="14" customFormat="1">
      <c r="A458" s="14"/>
      <c r="B458" s="247"/>
      <c r="C458" s="248"/>
      <c r="D458" s="232" t="s">
        <v>181</v>
      </c>
      <c r="E458" s="249" t="s">
        <v>40</v>
      </c>
      <c r="F458" s="250" t="s">
        <v>481</v>
      </c>
      <c r="G458" s="248"/>
      <c r="H458" s="251">
        <v>0.65000000000000002</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181</v>
      </c>
      <c r="AU458" s="257" t="s">
        <v>87</v>
      </c>
      <c r="AV458" s="14" t="s">
        <v>87</v>
      </c>
      <c r="AW458" s="14" t="s">
        <v>38</v>
      </c>
      <c r="AX458" s="14" t="s">
        <v>77</v>
      </c>
      <c r="AY458" s="257" t="s">
        <v>167</v>
      </c>
    </row>
    <row r="459" s="14" customFormat="1">
      <c r="A459" s="14"/>
      <c r="B459" s="247"/>
      <c r="C459" s="248"/>
      <c r="D459" s="232" t="s">
        <v>181</v>
      </c>
      <c r="E459" s="249" t="s">
        <v>40</v>
      </c>
      <c r="F459" s="250" t="s">
        <v>508</v>
      </c>
      <c r="G459" s="248"/>
      <c r="H459" s="251">
        <v>1.6499999999999999</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181</v>
      </c>
      <c r="AU459" s="257" t="s">
        <v>87</v>
      </c>
      <c r="AV459" s="14" t="s">
        <v>87</v>
      </c>
      <c r="AW459" s="14" t="s">
        <v>38</v>
      </c>
      <c r="AX459" s="14" t="s">
        <v>77</v>
      </c>
      <c r="AY459" s="257" t="s">
        <v>167</v>
      </c>
    </row>
    <row r="460" s="13" customFormat="1">
      <c r="A460" s="13"/>
      <c r="B460" s="237"/>
      <c r="C460" s="238"/>
      <c r="D460" s="232" t="s">
        <v>181</v>
      </c>
      <c r="E460" s="239" t="s">
        <v>40</v>
      </c>
      <c r="F460" s="240" t="s">
        <v>509</v>
      </c>
      <c r="G460" s="238"/>
      <c r="H460" s="239" t="s">
        <v>40</v>
      </c>
      <c r="I460" s="241"/>
      <c r="J460" s="238"/>
      <c r="K460" s="238"/>
      <c r="L460" s="242"/>
      <c r="M460" s="243"/>
      <c r="N460" s="244"/>
      <c r="O460" s="244"/>
      <c r="P460" s="244"/>
      <c r="Q460" s="244"/>
      <c r="R460" s="244"/>
      <c r="S460" s="244"/>
      <c r="T460" s="245"/>
      <c r="U460" s="13"/>
      <c r="V460" s="13"/>
      <c r="W460" s="13"/>
      <c r="X460" s="13"/>
      <c r="Y460" s="13"/>
      <c r="Z460" s="13"/>
      <c r="AA460" s="13"/>
      <c r="AB460" s="13"/>
      <c r="AC460" s="13"/>
      <c r="AD460" s="13"/>
      <c r="AE460" s="13"/>
      <c r="AT460" s="246" t="s">
        <v>181</v>
      </c>
      <c r="AU460" s="246" t="s">
        <v>87</v>
      </c>
      <c r="AV460" s="13" t="s">
        <v>85</v>
      </c>
      <c r="AW460" s="13" t="s">
        <v>38</v>
      </c>
      <c r="AX460" s="13" t="s">
        <v>77</v>
      </c>
      <c r="AY460" s="246" t="s">
        <v>167</v>
      </c>
    </row>
    <row r="461" s="14" customFormat="1">
      <c r="A461" s="14"/>
      <c r="B461" s="247"/>
      <c r="C461" s="248"/>
      <c r="D461" s="232" t="s">
        <v>181</v>
      </c>
      <c r="E461" s="249" t="s">
        <v>40</v>
      </c>
      <c r="F461" s="250" t="s">
        <v>480</v>
      </c>
      <c r="G461" s="248"/>
      <c r="H461" s="251">
        <v>6.4000000000000004</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181</v>
      </c>
      <c r="AU461" s="257" t="s">
        <v>87</v>
      </c>
      <c r="AV461" s="14" t="s">
        <v>87</v>
      </c>
      <c r="AW461" s="14" t="s">
        <v>38</v>
      </c>
      <c r="AX461" s="14" t="s">
        <v>77</v>
      </c>
      <c r="AY461" s="257" t="s">
        <v>167</v>
      </c>
    </row>
    <row r="462" s="15" customFormat="1">
      <c r="A462" s="15"/>
      <c r="B462" s="258"/>
      <c r="C462" s="259"/>
      <c r="D462" s="232" t="s">
        <v>181</v>
      </c>
      <c r="E462" s="260" t="s">
        <v>40</v>
      </c>
      <c r="F462" s="261" t="s">
        <v>184</v>
      </c>
      <c r="G462" s="259"/>
      <c r="H462" s="262">
        <v>8.6999999999999993</v>
      </c>
      <c r="I462" s="263"/>
      <c r="J462" s="259"/>
      <c r="K462" s="259"/>
      <c r="L462" s="264"/>
      <c r="M462" s="265"/>
      <c r="N462" s="266"/>
      <c r="O462" s="266"/>
      <c r="P462" s="266"/>
      <c r="Q462" s="266"/>
      <c r="R462" s="266"/>
      <c r="S462" s="266"/>
      <c r="T462" s="267"/>
      <c r="U462" s="15"/>
      <c r="V462" s="15"/>
      <c r="W462" s="15"/>
      <c r="X462" s="15"/>
      <c r="Y462" s="15"/>
      <c r="Z462" s="15"/>
      <c r="AA462" s="15"/>
      <c r="AB462" s="15"/>
      <c r="AC462" s="15"/>
      <c r="AD462" s="15"/>
      <c r="AE462" s="15"/>
      <c r="AT462" s="268" t="s">
        <v>181</v>
      </c>
      <c r="AU462" s="268" t="s">
        <v>87</v>
      </c>
      <c r="AV462" s="15" t="s">
        <v>175</v>
      </c>
      <c r="AW462" s="15" t="s">
        <v>38</v>
      </c>
      <c r="AX462" s="15" t="s">
        <v>85</v>
      </c>
      <c r="AY462" s="268" t="s">
        <v>167</v>
      </c>
    </row>
    <row r="463" s="2" customFormat="1" ht="24" customHeight="1">
      <c r="A463" s="39"/>
      <c r="B463" s="40"/>
      <c r="C463" s="219" t="s">
        <v>510</v>
      </c>
      <c r="D463" s="219" t="s">
        <v>170</v>
      </c>
      <c r="E463" s="220" t="s">
        <v>511</v>
      </c>
      <c r="F463" s="221" t="s">
        <v>512</v>
      </c>
      <c r="G463" s="222" t="s">
        <v>398</v>
      </c>
      <c r="H463" s="223">
        <v>8.7159999999999993</v>
      </c>
      <c r="I463" s="224"/>
      <c r="J463" s="225">
        <f>ROUND(I463*H463,2)</f>
        <v>0</v>
      </c>
      <c r="K463" s="221" t="s">
        <v>174</v>
      </c>
      <c r="L463" s="45"/>
      <c r="M463" s="226" t="s">
        <v>40</v>
      </c>
      <c r="N463" s="227" t="s">
        <v>48</v>
      </c>
      <c r="O463" s="85"/>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301</v>
      </c>
      <c r="AT463" s="230" t="s">
        <v>170</v>
      </c>
      <c r="AU463" s="230" t="s">
        <v>87</v>
      </c>
      <c r="AY463" s="18" t="s">
        <v>167</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301</v>
      </c>
      <c r="BM463" s="230" t="s">
        <v>513</v>
      </c>
    </row>
    <row r="464" s="2" customFormat="1">
      <c r="A464" s="39"/>
      <c r="B464" s="40"/>
      <c r="C464" s="41"/>
      <c r="D464" s="232" t="s">
        <v>177</v>
      </c>
      <c r="E464" s="41"/>
      <c r="F464" s="233" t="s">
        <v>514</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177</v>
      </c>
      <c r="AU464" s="18" t="s">
        <v>87</v>
      </c>
    </row>
    <row r="465" s="2" customFormat="1" ht="24" customHeight="1">
      <c r="A465" s="39"/>
      <c r="B465" s="40"/>
      <c r="C465" s="219" t="s">
        <v>515</v>
      </c>
      <c r="D465" s="219" t="s">
        <v>170</v>
      </c>
      <c r="E465" s="220" t="s">
        <v>516</v>
      </c>
      <c r="F465" s="221" t="s">
        <v>517</v>
      </c>
      <c r="G465" s="222" t="s">
        <v>398</v>
      </c>
      <c r="H465" s="223">
        <v>0.089999999999999997</v>
      </c>
      <c r="I465" s="224"/>
      <c r="J465" s="225">
        <f>ROUND(I465*H465,2)</f>
        <v>0</v>
      </c>
      <c r="K465" s="221" t="s">
        <v>174</v>
      </c>
      <c r="L465" s="45"/>
      <c r="M465" s="226" t="s">
        <v>40</v>
      </c>
      <c r="N465" s="227" t="s">
        <v>48</v>
      </c>
      <c r="O465" s="85"/>
      <c r="P465" s="228">
        <f>O465*H465</f>
        <v>0</v>
      </c>
      <c r="Q465" s="228">
        <v>0</v>
      </c>
      <c r="R465" s="228">
        <f>Q465*H465</f>
        <v>0</v>
      </c>
      <c r="S465" s="228">
        <v>0</v>
      </c>
      <c r="T465" s="229">
        <f>S465*H465</f>
        <v>0</v>
      </c>
      <c r="U465" s="39"/>
      <c r="V465" s="39"/>
      <c r="W465" s="39"/>
      <c r="X465" s="39"/>
      <c r="Y465" s="39"/>
      <c r="Z465" s="39"/>
      <c r="AA465" s="39"/>
      <c r="AB465" s="39"/>
      <c r="AC465" s="39"/>
      <c r="AD465" s="39"/>
      <c r="AE465" s="39"/>
      <c r="AR465" s="230" t="s">
        <v>301</v>
      </c>
      <c r="AT465" s="230" t="s">
        <v>170</v>
      </c>
      <c r="AU465" s="230" t="s">
        <v>87</v>
      </c>
      <c r="AY465" s="18" t="s">
        <v>167</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301</v>
      </c>
      <c r="BM465" s="230" t="s">
        <v>518</v>
      </c>
    </row>
    <row r="466" s="2" customFormat="1">
      <c r="A466" s="39"/>
      <c r="B466" s="40"/>
      <c r="C466" s="41"/>
      <c r="D466" s="232" t="s">
        <v>177</v>
      </c>
      <c r="E466" s="41"/>
      <c r="F466" s="233" t="s">
        <v>519</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177</v>
      </c>
      <c r="AU466" s="18" t="s">
        <v>87</v>
      </c>
    </row>
    <row r="467" s="2" customFormat="1">
      <c r="A467" s="39"/>
      <c r="B467" s="40"/>
      <c r="C467" s="41"/>
      <c r="D467" s="232" t="s">
        <v>179</v>
      </c>
      <c r="E467" s="41"/>
      <c r="F467" s="236" t="s">
        <v>452</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179</v>
      </c>
      <c r="AU467" s="18" t="s">
        <v>87</v>
      </c>
    </row>
    <row r="468" s="2" customFormat="1" ht="24" customHeight="1">
      <c r="A468" s="39"/>
      <c r="B468" s="40"/>
      <c r="C468" s="219" t="s">
        <v>520</v>
      </c>
      <c r="D468" s="219" t="s">
        <v>170</v>
      </c>
      <c r="E468" s="220" t="s">
        <v>521</v>
      </c>
      <c r="F468" s="221" t="s">
        <v>522</v>
      </c>
      <c r="G468" s="222" t="s">
        <v>398</v>
      </c>
      <c r="H468" s="223">
        <v>0.089999999999999997</v>
      </c>
      <c r="I468" s="224"/>
      <c r="J468" s="225">
        <f>ROUND(I468*H468,2)</f>
        <v>0</v>
      </c>
      <c r="K468" s="221" t="s">
        <v>174</v>
      </c>
      <c r="L468" s="45"/>
      <c r="M468" s="226" t="s">
        <v>40</v>
      </c>
      <c r="N468" s="227" t="s">
        <v>48</v>
      </c>
      <c r="O468" s="85"/>
      <c r="P468" s="228">
        <f>O468*H468</f>
        <v>0</v>
      </c>
      <c r="Q468" s="228">
        <v>0</v>
      </c>
      <c r="R468" s="228">
        <f>Q468*H468</f>
        <v>0</v>
      </c>
      <c r="S468" s="228">
        <v>0</v>
      </c>
      <c r="T468" s="229">
        <f>S468*H468</f>
        <v>0</v>
      </c>
      <c r="U468" s="39"/>
      <c r="V468" s="39"/>
      <c r="W468" s="39"/>
      <c r="X468" s="39"/>
      <c r="Y468" s="39"/>
      <c r="Z468" s="39"/>
      <c r="AA468" s="39"/>
      <c r="AB468" s="39"/>
      <c r="AC468" s="39"/>
      <c r="AD468" s="39"/>
      <c r="AE468" s="39"/>
      <c r="AR468" s="230" t="s">
        <v>301</v>
      </c>
      <c r="AT468" s="230" t="s">
        <v>170</v>
      </c>
      <c r="AU468" s="230" t="s">
        <v>87</v>
      </c>
      <c r="AY468" s="18" t="s">
        <v>167</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301</v>
      </c>
      <c r="BM468" s="230" t="s">
        <v>523</v>
      </c>
    </row>
    <row r="469" s="2" customFormat="1">
      <c r="A469" s="39"/>
      <c r="B469" s="40"/>
      <c r="C469" s="41"/>
      <c r="D469" s="232" t="s">
        <v>177</v>
      </c>
      <c r="E469" s="41"/>
      <c r="F469" s="233" t="s">
        <v>524</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177</v>
      </c>
      <c r="AU469" s="18" t="s">
        <v>87</v>
      </c>
    </row>
    <row r="470" s="2" customFormat="1">
      <c r="A470" s="39"/>
      <c r="B470" s="40"/>
      <c r="C470" s="41"/>
      <c r="D470" s="232" t="s">
        <v>179</v>
      </c>
      <c r="E470" s="41"/>
      <c r="F470" s="236" t="s">
        <v>452</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179</v>
      </c>
      <c r="AU470" s="18" t="s">
        <v>87</v>
      </c>
    </row>
    <row r="471" s="12" customFormat="1" ht="22.8" customHeight="1">
      <c r="A471" s="12"/>
      <c r="B471" s="203"/>
      <c r="C471" s="204"/>
      <c r="D471" s="205" t="s">
        <v>76</v>
      </c>
      <c r="E471" s="217" t="s">
        <v>525</v>
      </c>
      <c r="F471" s="217" t="s">
        <v>526</v>
      </c>
      <c r="G471" s="204"/>
      <c r="H471" s="204"/>
      <c r="I471" s="207"/>
      <c r="J471" s="218">
        <f>BK471</f>
        <v>0</v>
      </c>
      <c r="K471" s="204"/>
      <c r="L471" s="209"/>
      <c r="M471" s="210"/>
      <c r="N471" s="211"/>
      <c r="O471" s="211"/>
      <c r="P471" s="212">
        <f>SUM(P472:P546)</f>
        <v>0</v>
      </c>
      <c r="Q471" s="211"/>
      <c r="R471" s="212">
        <f>SUM(R472:R546)</f>
        <v>0.031801999999999997</v>
      </c>
      <c r="S471" s="211"/>
      <c r="T471" s="213">
        <f>SUM(T472:T546)</f>
        <v>0.041801999999999999</v>
      </c>
      <c r="U471" s="12"/>
      <c r="V471" s="12"/>
      <c r="W471" s="12"/>
      <c r="X471" s="12"/>
      <c r="Y471" s="12"/>
      <c r="Z471" s="12"/>
      <c r="AA471" s="12"/>
      <c r="AB471" s="12"/>
      <c r="AC471" s="12"/>
      <c r="AD471" s="12"/>
      <c r="AE471" s="12"/>
      <c r="AR471" s="214" t="s">
        <v>87</v>
      </c>
      <c r="AT471" s="215" t="s">
        <v>76</v>
      </c>
      <c r="AU471" s="215" t="s">
        <v>85</v>
      </c>
      <c r="AY471" s="214" t="s">
        <v>167</v>
      </c>
      <c r="BK471" s="216">
        <f>SUM(BK472:BK546)</f>
        <v>0</v>
      </c>
    </row>
    <row r="472" s="2" customFormat="1" ht="24" customHeight="1">
      <c r="A472" s="39"/>
      <c r="B472" s="40"/>
      <c r="C472" s="219" t="s">
        <v>527</v>
      </c>
      <c r="D472" s="219" t="s">
        <v>170</v>
      </c>
      <c r="E472" s="220" t="s">
        <v>528</v>
      </c>
      <c r="F472" s="221" t="s">
        <v>529</v>
      </c>
      <c r="G472" s="222" t="s">
        <v>187</v>
      </c>
      <c r="H472" s="223">
        <v>18.399999999999999</v>
      </c>
      <c r="I472" s="224"/>
      <c r="J472" s="225">
        <f>ROUND(I472*H472,2)</f>
        <v>0</v>
      </c>
      <c r="K472" s="221" t="s">
        <v>174</v>
      </c>
      <c r="L472" s="45"/>
      <c r="M472" s="226" t="s">
        <v>40</v>
      </c>
      <c r="N472" s="227" t="s">
        <v>48</v>
      </c>
      <c r="O472" s="85"/>
      <c r="P472" s="228">
        <f>O472*H472</f>
        <v>0</v>
      </c>
      <c r="Q472" s="228">
        <v>0</v>
      </c>
      <c r="R472" s="228">
        <f>Q472*H472</f>
        <v>0</v>
      </c>
      <c r="S472" s="228">
        <v>0.0021299999999999999</v>
      </c>
      <c r="T472" s="229">
        <f>S472*H472</f>
        <v>0.039191999999999998</v>
      </c>
      <c r="U472" s="39"/>
      <c r="V472" s="39"/>
      <c r="W472" s="39"/>
      <c r="X472" s="39"/>
      <c r="Y472" s="39"/>
      <c r="Z472" s="39"/>
      <c r="AA472" s="39"/>
      <c r="AB472" s="39"/>
      <c r="AC472" s="39"/>
      <c r="AD472" s="39"/>
      <c r="AE472" s="39"/>
      <c r="AR472" s="230" t="s">
        <v>301</v>
      </c>
      <c r="AT472" s="230" t="s">
        <v>170</v>
      </c>
      <c r="AU472" s="230" t="s">
        <v>87</v>
      </c>
      <c r="AY472" s="18" t="s">
        <v>167</v>
      </c>
      <c r="BE472" s="231">
        <f>IF(N472="základní",J472,0)</f>
        <v>0</v>
      </c>
      <c r="BF472" s="231">
        <f>IF(N472="snížená",J472,0)</f>
        <v>0</v>
      </c>
      <c r="BG472" s="231">
        <f>IF(N472="zákl. přenesená",J472,0)</f>
        <v>0</v>
      </c>
      <c r="BH472" s="231">
        <f>IF(N472="sníž. přenesená",J472,0)</f>
        <v>0</v>
      </c>
      <c r="BI472" s="231">
        <f>IF(N472="nulová",J472,0)</f>
        <v>0</v>
      </c>
      <c r="BJ472" s="18" t="s">
        <v>85</v>
      </c>
      <c r="BK472" s="231">
        <f>ROUND(I472*H472,2)</f>
        <v>0</v>
      </c>
      <c r="BL472" s="18" t="s">
        <v>301</v>
      </c>
      <c r="BM472" s="230" t="s">
        <v>530</v>
      </c>
    </row>
    <row r="473" s="2" customFormat="1">
      <c r="A473" s="39"/>
      <c r="B473" s="40"/>
      <c r="C473" s="41"/>
      <c r="D473" s="232" t="s">
        <v>177</v>
      </c>
      <c r="E473" s="41"/>
      <c r="F473" s="233" t="s">
        <v>531</v>
      </c>
      <c r="G473" s="41"/>
      <c r="H473" s="41"/>
      <c r="I473" s="137"/>
      <c r="J473" s="41"/>
      <c r="K473" s="41"/>
      <c r="L473" s="45"/>
      <c r="M473" s="234"/>
      <c r="N473" s="235"/>
      <c r="O473" s="85"/>
      <c r="P473" s="85"/>
      <c r="Q473" s="85"/>
      <c r="R473" s="85"/>
      <c r="S473" s="85"/>
      <c r="T473" s="86"/>
      <c r="U473" s="39"/>
      <c r="V473" s="39"/>
      <c r="W473" s="39"/>
      <c r="X473" s="39"/>
      <c r="Y473" s="39"/>
      <c r="Z473" s="39"/>
      <c r="AA473" s="39"/>
      <c r="AB473" s="39"/>
      <c r="AC473" s="39"/>
      <c r="AD473" s="39"/>
      <c r="AE473" s="39"/>
      <c r="AT473" s="18" t="s">
        <v>177</v>
      </c>
      <c r="AU473" s="18" t="s">
        <v>87</v>
      </c>
    </row>
    <row r="474" s="13" customFormat="1">
      <c r="A474" s="13"/>
      <c r="B474" s="237"/>
      <c r="C474" s="238"/>
      <c r="D474" s="232" t="s">
        <v>181</v>
      </c>
      <c r="E474" s="239" t="s">
        <v>40</v>
      </c>
      <c r="F474" s="240" t="s">
        <v>509</v>
      </c>
      <c r="G474" s="238"/>
      <c r="H474" s="239" t="s">
        <v>40</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181</v>
      </c>
      <c r="AU474" s="246" t="s">
        <v>87</v>
      </c>
      <c r="AV474" s="13" t="s">
        <v>85</v>
      </c>
      <c r="AW474" s="13" t="s">
        <v>38</v>
      </c>
      <c r="AX474" s="13" t="s">
        <v>77</v>
      </c>
      <c r="AY474" s="246" t="s">
        <v>167</v>
      </c>
    </row>
    <row r="475" s="14" customFormat="1">
      <c r="A475" s="14"/>
      <c r="B475" s="247"/>
      <c r="C475" s="248"/>
      <c r="D475" s="232" t="s">
        <v>181</v>
      </c>
      <c r="E475" s="249" t="s">
        <v>40</v>
      </c>
      <c r="F475" s="250" t="s">
        <v>532</v>
      </c>
      <c r="G475" s="248"/>
      <c r="H475" s="251">
        <v>9.5999999999999996</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181</v>
      </c>
      <c r="AU475" s="257" t="s">
        <v>87</v>
      </c>
      <c r="AV475" s="14" t="s">
        <v>87</v>
      </c>
      <c r="AW475" s="14" t="s">
        <v>38</v>
      </c>
      <c r="AX475" s="14" t="s">
        <v>77</v>
      </c>
      <c r="AY475" s="257" t="s">
        <v>167</v>
      </c>
    </row>
    <row r="476" s="13" customFormat="1">
      <c r="A476" s="13"/>
      <c r="B476" s="237"/>
      <c r="C476" s="238"/>
      <c r="D476" s="232" t="s">
        <v>181</v>
      </c>
      <c r="E476" s="239" t="s">
        <v>40</v>
      </c>
      <c r="F476" s="240" t="s">
        <v>533</v>
      </c>
      <c r="G476" s="238"/>
      <c r="H476" s="239" t="s">
        <v>40</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181</v>
      </c>
      <c r="AU476" s="246" t="s">
        <v>87</v>
      </c>
      <c r="AV476" s="13" t="s">
        <v>85</v>
      </c>
      <c r="AW476" s="13" t="s">
        <v>38</v>
      </c>
      <c r="AX476" s="13" t="s">
        <v>77</v>
      </c>
      <c r="AY476" s="246" t="s">
        <v>167</v>
      </c>
    </row>
    <row r="477" s="14" customFormat="1">
      <c r="A477" s="14"/>
      <c r="B477" s="247"/>
      <c r="C477" s="248"/>
      <c r="D477" s="232" t="s">
        <v>181</v>
      </c>
      <c r="E477" s="249" t="s">
        <v>40</v>
      </c>
      <c r="F477" s="250" t="s">
        <v>534</v>
      </c>
      <c r="G477" s="248"/>
      <c r="H477" s="251">
        <v>4.5999999999999996</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181</v>
      </c>
      <c r="AU477" s="257" t="s">
        <v>87</v>
      </c>
      <c r="AV477" s="14" t="s">
        <v>87</v>
      </c>
      <c r="AW477" s="14" t="s">
        <v>38</v>
      </c>
      <c r="AX477" s="14" t="s">
        <v>77</v>
      </c>
      <c r="AY477" s="257" t="s">
        <v>167</v>
      </c>
    </row>
    <row r="478" s="14" customFormat="1">
      <c r="A478" s="14"/>
      <c r="B478" s="247"/>
      <c r="C478" s="248"/>
      <c r="D478" s="232" t="s">
        <v>181</v>
      </c>
      <c r="E478" s="249" t="s">
        <v>40</v>
      </c>
      <c r="F478" s="250" t="s">
        <v>535</v>
      </c>
      <c r="G478" s="248"/>
      <c r="H478" s="251">
        <v>3.6000000000000001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181</v>
      </c>
      <c r="AU478" s="257" t="s">
        <v>87</v>
      </c>
      <c r="AV478" s="14" t="s">
        <v>87</v>
      </c>
      <c r="AW478" s="14" t="s">
        <v>38</v>
      </c>
      <c r="AX478" s="14" t="s">
        <v>77</v>
      </c>
      <c r="AY478" s="257" t="s">
        <v>167</v>
      </c>
    </row>
    <row r="479" s="14" customFormat="1">
      <c r="A479" s="14"/>
      <c r="B479" s="247"/>
      <c r="C479" s="248"/>
      <c r="D479" s="232" t="s">
        <v>181</v>
      </c>
      <c r="E479" s="249" t="s">
        <v>40</v>
      </c>
      <c r="F479" s="250" t="s">
        <v>536</v>
      </c>
      <c r="G479" s="248"/>
      <c r="H479" s="251">
        <v>0.59999999999999998</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181</v>
      </c>
      <c r="AU479" s="257" t="s">
        <v>87</v>
      </c>
      <c r="AV479" s="14" t="s">
        <v>87</v>
      </c>
      <c r="AW479" s="14" t="s">
        <v>38</v>
      </c>
      <c r="AX479" s="14" t="s">
        <v>77</v>
      </c>
      <c r="AY479" s="257" t="s">
        <v>167</v>
      </c>
    </row>
    <row r="480" s="15" customFormat="1">
      <c r="A480" s="15"/>
      <c r="B480" s="258"/>
      <c r="C480" s="259"/>
      <c r="D480" s="232" t="s">
        <v>181</v>
      </c>
      <c r="E480" s="260" t="s">
        <v>40</v>
      </c>
      <c r="F480" s="261" t="s">
        <v>184</v>
      </c>
      <c r="G480" s="259"/>
      <c r="H480" s="262">
        <v>18.399999999999999</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181</v>
      </c>
      <c r="AU480" s="268" t="s">
        <v>87</v>
      </c>
      <c r="AV480" s="15" t="s">
        <v>175</v>
      </c>
      <c r="AW480" s="15" t="s">
        <v>38</v>
      </c>
      <c r="AX480" s="15" t="s">
        <v>85</v>
      </c>
      <c r="AY480" s="268" t="s">
        <v>167</v>
      </c>
    </row>
    <row r="481" s="2" customFormat="1" ht="16.5" customHeight="1">
      <c r="A481" s="39"/>
      <c r="B481" s="40"/>
      <c r="C481" s="219" t="s">
        <v>537</v>
      </c>
      <c r="D481" s="219" t="s">
        <v>170</v>
      </c>
      <c r="E481" s="220" t="s">
        <v>538</v>
      </c>
      <c r="F481" s="221" t="s">
        <v>539</v>
      </c>
      <c r="G481" s="222" t="s">
        <v>291</v>
      </c>
      <c r="H481" s="223">
        <v>3</v>
      </c>
      <c r="I481" s="224"/>
      <c r="J481" s="225">
        <f>ROUND(I481*H481,2)</f>
        <v>0</v>
      </c>
      <c r="K481" s="221" t="s">
        <v>174</v>
      </c>
      <c r="L481" s="45"/>
      <c r="M481" s="226" t="s">
        <v>40</v>
      </c>
      <c r="N481" s="227" t="s">
        <v>48</v>
      </c>
      <c r="O481" s="85"/>
      <c r="P481" s="228">
        <f>O481*H481</f>
        <v>0</v>
      </c>
      <c r="Q481" s="228">
        <v>0</v>
      </c>
      <c r="R481" s="228">
        <f>Q481*H481</f>
        <v>0</v>
      </c>
      <c r="S481" s="228">
        <v>0.00087000000000000001</v>
      </c>
      <c r="T481" s="229">
        <f>S481*H481</f>
        <v>0.0026099999999999999</v>
      </c>
      <c r="U481" s="39"/>
      <c r="V481" s="39"/>
      <c r="W481" s="39"/>
      <c r="X481" s="39"/>
      <c r="Y481" s="39"/>
      <c r="Z481" s="39"/>
      <c r="AA481" s="39"/>
      <c r="AB481" s="39"/>
      <c r="AC481" s="39"/>
      <c r="AD481" s="39"/>
      <c r="AE481" s="39"/>
      <c r="AR481" s="230" t="s">
        <v>301</v>
      </c>
      <c r="AT481" s="230" t="s">
        <v>170</v>
      </c>
      <c r="AU481" s="230" t="s">
        <v>87</v>
      </c>
      <c r="AY481" s="18" t="s">
        <v>167</v>
      </c>
      <c r="BE481" s="231">
        <f>IF(N481="základní",J481,0)</f>
        <v>0</v>
      </c>
      <c r="BF481" s="231">
        <f>IF(N481="snížená",J481,0)</f>
        <v>0</v>
      </c>
      <c r="BG481" s="231">
        <f>IF(N481="zákl. přenesená",J481,0)</f>
        <v>0</v>
      </c>
      <c r="BH481" s="231">
        <f>IF(N481="sníž. přenesená",J481,0)</f>
        <v>0</v>
      </c>
      <c r="BI481" s="231">
        <f>IF(N481="nulová",J481,0)</f>
        <v>0</v>
      </c>
      <c r="BJ481" s="18" t="s">
        <v>85</v>
      </c>
      <c r="BK481" s="231">
        <f>ROUND(I481*H481,2)</f>
        <v>0</v>
      </c>
      <c r="BL481" s="18" t="s">
        <v>301</v>
      </c>
      <c r="BM481" s="230" t="s">
        <v>540</v>
      </c>
    </row>
    <row r="482" s="2" customFormat="1">
      <c r="A482" s="39"/>
      <c r="B482" s="40"/>
      <c r="C482" s="41"/>
      <c r="D482" s="232" t="s">
        <v>177</v>
      </c>
      <c r="E482" s="41"/>
      <c r="F482" s="233" t="s">
        <v>541</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177</v>
      </c>
      <c r="AU482" s="18" t="s">
        <v>87</v>
      </c>
    </row>
    <row r="483" s="2" customFormat="1" ht="24" customHeight="1">
      <c r="A483" s="39"/>
      <c r="B483" s="40"/>
      <c r="C483" s="219" t="s">
        <v>542</v>
      </c>
      <c r="D483" s="219" t="s">
        <v>170</v>
      </c>
      <c r="E483" s="220" t="s">
        <v>543</v>
      </c>
      <c r="F483" s="221" t="s">
        <v>544</v>
      </c>
      <c r="G483" s="222" t="s">
        <v>291</v>
      </c>
      <c r="H483" s="223">
        <v>3</v>
      </c>
      <c r="I483" s="224"/>
      <c r="J483" s="225">
        <f>ROUND(I483*H483,2)</f>
        <v>0</v>
      </c>
      <c r="K483" s="221" t="s">
        <v>174</v>
      </c>
      <c r="L483" s="45"/>
      <c r="M483" s="226" t="s">
        <v>40</v>
      </c>
      <c r="N483" s="227" t="s">
        <v>48</v>
      </c>
      <c r="O483" s="85"/>
      <c r="P483" s="228">
        <f>O483*H483</f>
        <v>0</v>
      </c>
      <c r="Q483" s="228">
        <v>4.0000000000000003E-05</v>
      </c>
      <c r="R483" s="228">
        <f>Q483*H483</f>
        <v>0.00012000000000000002</v>
      </c>
      <c r="S483" s="228">
        <v>0</v>
      </c>
      <c r="T483" s="229">
        <f>S483*H483</f>
        <v>0</v>
      </c>
      <c r="U483" s="39"/>
      <c r="V483" s="39"/>
      <c r="W483" s="39"/>
      <c r="X483" s="39"/>
      <c r="Y483" s="39"/>
      <c r="Z483" s="39"/>
      <c r="AA483" s="39"/>
      <c r="AB483" s="39"/>
      <c r="AC483" s="39"/>
      <c r="AD483" s="39"/>
      <c r="AE483" s="39"/>
      <c r="AR483" s="230" t="s">
        <v>301</v>
      </c>
      <c r="AT483" s="230" t="s">
        <v>170</v>
      </c>
      <c r="AU483" s="230" t="s">
        <v>87</v>
      </c>
      <c r="AY483" s="18" t="s">
        <v>167</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301</v>
      </c>
      <c r="BM483" s="230" t="s">
        <v>545</v>
      </c>
    </row>
    <row r="484" s="2" customFormat="1">
      <c r="A484" s="39"/>
      <c r="B484" s="40"/>
      <c r="C484" s="41"/>
      <c r="D484" s="232" t="s">
        <v>177</v>
      </c>
      <c r="E484" s="41"/>
      <c r="F484" s="233" t="s">
        <v>546</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177</v>
      </c>
      <c r="AU484" s="18" t="s">
        <v>87</v>
      </c>
    </row>
    <row r="485" s="2" customFormat="1">
      <c r="A485" s="39"/>
      <c r="B485" s="40"/>
      <c r="C485" s="41"/>
      <c r="D485" s="232" t="s">
        <v>179</v>
      </c>
      <c r="E485" s="41"/>
      <c r="F485" s="236" t="s">
        <v>547</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179</v>
      </c>
      <c r="AU485" s="18" t="s">
        <v>87</v>
      </c>
    </row>
    <row r="486" s="2" customFormat="1" ht="24" customHeight="1">
      <c r="A486" s="39"/>
      <c r="B486" s="40"/>
      <c r="C486" s="269" t="s">
        <v>548</v>
      </c>
      <c r="D486" s="269" t="s">
        <v>297</v>
      </c>
      <c r="E486" s="270" t="s">
        <v>549</v>
      </c>
      <c r="F486" s="271" t="s">
        <v>550</v>
      </c>
      <c r="G486" s="272" t="s">
        <v>187</v>
      </c>
      <c r="H486" s="273">
        <v>3</v>
      </c>
      <c r="I486" s="274"/>
      <c r="J486" s="275">
        <f>ROUND(I486*H486,2)</f>
        <v>0</v>
      </c>
      <c r="K486" s="271" t="s">
        <v>174</v>
      </c>
      <c r="L486" s="276"/>
      <c r="M486" s="277" t="s">
        <v>40</v>
      </c>
      <c r="N486" s="278" t="s">
        <v>48</v>
      </c>
      <c r="O486" s="85"/>
      <c r="P486" s="228">
        <f>O486*H486</f>
        <v>0</v>
      </c>
      <c r="Q486" s="228">
        <v>0.00042999999999999999</v>
      </c>
      <c r="R486" s="228">
        <f>Q486*H486</f>
        <v>0.0012899999999999999</v>
      </c>
      <c r="S486" s="228">
        <v>0</v>
      </c>
      <c r="T486" s="229">
        <f>S486*H486</f>
        <v>0</v>
      </c>
      <c r="U486" s="39"/>
      <c r="V486" s="39"/>
      <c r="W486" s="39"/>
      <c r="X486" s="39"/>
      <c r="Y486" s="39"/>
      <c r="Z486" s="39"/>
      <c r="AA486" s="39"/>
      <c r="AB486" s="39"/>
      <c r="AC486" s="39"/>
      <c r="AD486" s="39"/>
      <c r="AE486" s="39"/>
      <c r="AR486" s="230" t="s">
        <v>407</v>
      </c>
      <c r="AT486" s="230" t="s">
        <v>297</v>
      </c>
      <c r="AU486" s="230" t="s">
        <v>87</v>
      </c>
      <c r="AY486" s="18" t="s">
        <v>167</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301</v>
      </c>
      <c r="BM486" s="230" t="s">
        <v>551</v>
      </c>
    </row>
    <row r="487" s="2" customFormat="1">
      <c r="A487" s="39"/>
      <c r="B487" s="40"/>
      <c r="C487" s="41"/>
      <c r="D487" s="232" t="s">
        <v>177</v>
      </c>
      <c r="E487" s="41"/>
      <c r="F487" s="233" t="s">
        <v>550</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177</v>
      </c>
      <c r="AU487" s="18" t="s">
        <v>87</v>
      </c>
    </row>
    <row r="488" s="2" customFormat="1" ht="24" customHeight="1">
      <c r="A488" s="39"/>
      <c r="B488" s="40"/>
      <c r="C488" s="219" t="s">
        <v>552</v>
      </c>
      <c r="D488" s="219" t="s">
        <v>170</v>
      </c>
      <c r="E488" s="220" t="s">
        <v>553</v>
      </c>
      <c r="F488" s="221" t="s">
        <v>554</v>
      </c>
      <c r="G488" s="222" t="s">
        <v>187</v>
      </c>
      <c r="H488" s="223">
        <v>18.399999999999999</v>
      </c>
      <c r="I488" s="224"/>
      <c r="J488" s="225">
        <f>ROUND(I488*H488,2)</f>
        <v>0</v>
      </c>
      <c r="K488" s="221" t="s">
        <v>174</v>
      </c>
      <c r="L488" s="45"/>
      <c r="M488" s="226" t="s">
        <v>40</v>
      </c>
      <c r="N488" s="227" t="s">
        <v>48</v>
      </c>
      <c r="O488" s="85"/>
      <c r="P488" s="228">
        <f>O488*H488</f>
        <v>0</v>
      </c>
      <c r="Q488" s="228">
        <v>0.00077999999999999999</v>
      </c>
      <c r="R488" s="228">
        <f>Q488*H488</f>
        <v>0.014351999999999998</v>
      </c>
      <c r="S488" s="228">
        <v>0</v>
      </c>
      <c r="T488" s="229">
        <f>S488*H488</f>
        <v>0</v>
      </c>
      <c r="U488" s="39"/>
      <c r="V488" s="39"/>
      <c r="W488" s="39"/>
      <c r="X488" s="39"/>
      <c r="Y488" s="39"/>
      <c r="Z488" s="39"/>
      <c r="AA488" s="39"/>
      <c r="AB488" s="39"/>
      <c r="AC488" s="39"/>
      <c r="AD488" s="39"/>
      <c r="AE488" s="39"/>
      <c r="AR488" s="230" t="s">
        <v>301</v>
      </c>
      <c r="AT488" s="230" t="s">
        <v>170</v>
      </c>
      <c r="AU488" s="230" t="s">
        <v>87</v>
      </c>
      <c r="AY488" s="18" t="s">
        <v>167</v>
      </c>
      <c r="BE488" s="231">
        <f>IF(N488="základní",J488,0)</f>
        <v>0</v>
      </c>
      <c r="BF488" s="231">
        <f>IF(N488="snížená",J488,0)</f>
        <v>0</v>
      </c>
      <c r="BG488" s="231">
        <f>IF(N488="zákl. přenesená",J488,0)</f>
        <v>0</v>
      </c>
      <c r="BH488" s="231">
        <f>IF(N488="sníž. přenesená",J488,0)</f>
        <v>0</v>
      </c>
      <c r="BI488" s="231">
        <f>IF(N488="nulová",J488,0)</f>
        <v>0</v>
      </c>
      <c r="BJ488" s="18" t="s">
        <v>85</v>
      </c>
      <c r="BK488" s="231">
        <f>ROUND(I488*H488,2)</f>
        <v>0</v>
      </c>
      <c r="BL488" s="18" t="s">
        <v>301</v>
      </c>
      <c r="BM488" s="230" t="s">
        <v>555</v>
      </c>
    </row>
    <row r="489" s="2" customFormat="1">
      <c r="A489" s="39"/>
      <c r="B489" s="40"/>
      <c r="C489" s="41"/>
      <c r="D489" s="232" t="s">
        <v>177</v>
      </c>
      <c r="E489" s="41"/>
      <c r="F489" s="233" t="s">
        <v>556</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177</v>
      </c>
      <c r="AU489" s="18" t="s">
        <v>87</v>
      </c>
    </row>
    <row r="490" s="2" customFormat="1">
      <c r="A490" s="39"/>
      <c r="B490" s="40"/>
      <c r="C490" s="41"/>
      <c r="D490" s="232" t="s">
        <v>179</v>
      </c>
      <c r="E490" s="41"/>
      <c r="F490" s="236" t="s">
        <v>557</v>
      </c>
      <c r="G490" s="41"/>
      <c r="H490" s="41"/>
      <c r="I490" s="137"/>
      <c r="J490" s="41"/>
      <c r="K490" s="41"/>
      <c r="L490" s="45"/>
      <c r="M490" s="234"/>
      <c r="N490" s="235"/>
      <c r="O490" s="85"/>
      <c r="P490" s="85"/>
      <c r="Q490" s="85"/>
      <c r="R490" s="85"/>
      <c r="S490" s="85"/>
      <c r="T490" s="86"/>
      <c r="U490" s="39"/>
      <c r="V490" s="39"/>
      <c r="W490" s="39"/>
      <c r="X490" s="39"/>
      <c r="Y490" s="39"/>
      <c r="Z490" s="39"/>
      <c r="AA490" s="39"/>
      <c r="AB490" s="39"/>
      <c r="AC490" s="39"/>
      <c r="AD490" s="39"/>
      <c r="AE490" s="39"/>
      <c r="AT490" s="18" t="s">
        <v>179</v>
      </c>
      <c r="AU490" s="18" t="s">
        <v>87</v>
      </c>
    </row>
    <row r="491" s="13" customFormat="1">
      <c r="A491" s="13"/>
      <c r="B491" s="237"/>
      <c r="C491" s="238"/>
      <c r="D491" s="232" t="s">
        <v>181</v>
      </c>
      <c r="E491" s="239" t="s">
        <v>40</v>
      </c>
      <c r="F491" s="240" t="s">
        <v>509</v>
      </c>
      <c r="G491" s="238"/>
      <c r="H491" s="239" t="s">
        <v>40</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181</v>
      </c>
      <c r="AU491" s="246" t="s">
        <v>87</v>
      </c>
      <c r="AV491" s="13" t="s">
        <v>85</v>
      </c>
      <c r="AW491" s="13" t="s">
        <v>38</v>
      </c>
      <c r="AX491" s="13" t="s">
        <v>77</v>
      </c>
      <c r="AY491" s="246" t="s">
        <v>167</v>
      </c>
    </row>
    <row r="492" s="14" customFormat="1">
      <c r="A492" s="14"/>
      <c r="B492" s="247"/>
      <c r="C492" s="248"/>
      <c r="D492" s="232" t="s">
        <v>181</v>
      </c>
      <c r="E492" s="249" t="s">
        <v>40</v>
      </c>
      <c r="F492" s="250" t="s">
        <v>532</v>
      </c>
      <c r="G492" s="248"/>
      <c r="H492" s="251">
        <v>9.5999999999999996</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181</v>
      </c>
      <c r="AU492" s="257" t="s">
        <v>87</v>
      </c>
      <c r="AV492" s="14" t="s">
        <v>87</v>
      </c>
      <c r="AW492" s="14" t="s">
        <v>38</v>
      </c>
      <c r="AX492" s="14" t="s">
        <v>77</v>
      </c>
      <c r="AY492" s="257" t="s">
        <v>167</v>
      </c>
    </row>
    <row r="493" s="13" customFormat="1">
      <c r="A493" s="13"/>
      <c r="B493" s="237"/>
      <c r="C493" s="238"/>
      <c r="D493" s="232" t="s">
        <v>181</v>
      </c>
      <c r="E493" s="239" t="s">
        <v>40</v>
      </c>
      <c r="F493" s="240" t="s">
        <v>533</v>
      </c>
      <c r="G493" s="238"/>
      <c r="H493" s="239" t="s">
        <v>40</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181</v>
      </c>
      <c r="AU493" s="246" t="s">
        <v>87</v>
      </c>
      <c r="AV493" s="13" t="s">
        <v>85</v>
      </c>
      <c r="AW493" s="13" t="s">
        <v>38</v>
      </c>
      <c r="AX493" s="13" t="s">
        <v>77</v>
      </c>
      <c r="AY493" s="246" t="s">
        <v>167</v>
      </c>
    </row>
    <row r="494" s="14" customFormat="1">
      <c r="A494" s="14"/>
      <c r="B494" s="247"/>
      <c r="C494" s="248"/>
      <c r="D494" s="232" t="s">
        <v>181</v>
      </c>
      <c r="E494" s="249" t="s">
        <v>40</v>
      </c>
      <c r="F494" s="250" t="s">
        <v>534</v>
      </c>
      <c r="G494" s="248"/>
      <c r="H494" s="251">
        <v>4.5999999999999996</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181</v>
      </c>
      <c r="AU494" s="257" t="s">
        <v>87</v>
      </c>
      <c r="AV494" s="14" t="s">
        <v>87</v>
      </c>
      <c r="AW494" s="14" t="s">
        <v>38</v>
      </c>
      <c r="AX494" s="14" t="s">
        <v>77</v>
      </c>
      <c r="AY494" s="257" t="s">
        <v>167</v>
      </c>
    </row>
    <row r="495" s="14" customFormat="1">
      <c r="A495" s="14"/>
      <c r="B495" s="247"/>
      <c r="C495" s="248"/>
      <c r="D495" s="232" t="s">
        <v>181</v>
      </c>
      <c r="E495" s="249" t="s">
        <v>40</v>
      </c>
      <c r="F495" s="250" t="s">
        <v>535</v>
      </c>
      <c r="G495" s="248"/>
      <c r="H495" s="251">
        <v>3.6000000000000001</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181</v>
      </c>
      <c r="AU495" s="257" t="s">
        <v>87</v>
      </c>
      <c r="AV495" s="14" t="s">
        <v>87</v>
      </c>
      <c r="AW495" s="14" t="s">
        <v>38</v>
      </c>
      <c r="AX495" s="14" t="s">
        <v>77</v>
      </c>
      <c r="AY495" s="257" t="s">
        <v>167</v>
      </c>
    </row>
    <row r="496" s="14" customFormat="1">
      <c r="A496" s="14"/>
      <c r="B496" s="247"/>
      <c r="C496" s="248"/>
      <c r="D496" s="232" t="s">
        <v>181</v>
      </c>
      <c r="E496" s="249" t="s">
        <v>40</v>
      </c>
      <c r="F496" s="250" t="s">
        <v>536</v>
      </c>
      <c r="G496" s="248"/>
      <c r="H496" s="251">
        <v>0.59999999999999998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181</v>
      </c>
      <c r="AU496" s="257" t="s">
        <v>87</v>
      </c>
      <c r="AV496" s="14" t="s">
        <v>87</v>
      </c>
      <c r="AW496" s="14" t="s">
        <v>38</v>
      </c>
      <c r="AX496" s="14" t="s">
        <v>77</v>
      </c>
      <c r="AY496" s="257" t="s">
        <v>167</v>
      </c>
    </row>
    <row r="497" s="15" customFormat="1">
      <c r="A497" s="15"/>
      <c r="B497" s="258"/>
      <c r="C497" s="259"/>
      <c r="D497" s="232" t="s">
        <v>181</v>
      </c>
      <c r="E497" s="260" t="s">
        <v>40</v>
      </c>
      <c r="F497" s="261" t="s">
        <v>184</v>
      </c>
      <c r="G497" s="259"/>
      <c r="H497" s="262">
        <v>18.399999999999999</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181</v>
      </c>
      <c r="AU497" s="268" t="s">
        <v>87</v>
      </c>
      <c r="AV497" s="15" t="s">
        <v>175</v>
      </c>
      <c r="AW497" s="15" t="s">
        <v>38</v>
      </c>
      <c r="AX497" s="15" t="s">
        <v>85</v>
      </c>
      <c r="AY497" s="268" t="s">
        <v>167</v>
      </c>
    </row>
    <row r="498" s="2" customFormat="1" ht="24" customHeight="1">
      <c r="A498" s="39"/>
      <c r="B498" s="40"/>
      <c r="C498" s="219" t="s">
        <v>558</v>
      </c>
      <c r="D498" s="219" t="s">
        <v>170</v>
      </c>
      <c r="E498" s="220" t="s">
        <v>559</v>
      </c>
      <c r="F498" s="221" t="s">
        <v>560</v>
      </c>
      <c r="G498" s="222" t="s">
        <v>561</v>
      </c>
      <c r="H498" s="223">
        <v>1</v>
      </c>
      <c r="I498" s="224"/>
      <c r="J498" s="225">
        <f>ROUND(I498*H498,2)</f>
        <v>0</v>
      </c>
      <c r="K498" s="221" t="s">
        <v>174</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301</v>
      </c>
      <c r="AT498" s="230" t="s">
        <v>170</v>
      </c>
      <c r="AU498" s="230" t="s">
        <v>87</v>
      </c>
      <c r="AY498" s="18" t="s">
        <v>167</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301</v>
      </c>
      <c r="BM498" s="230" t="s">
        <v>562</v>
      </c>
    </row>
    <row r="499" s="2" customFormat="1">
      <c r="A499" s="39"/>
      <c r="B499" s="40"/>
      <c r="C499" s="41"/>
      <c r="D499" s="232" t="s">
        <v>177</v>
      </c>
      <c r="E499" s="41"/>
      <c r="F499" s="233" t="s">
        <v>563</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177</v>
      </c>
      <c r="AU499" s="18" t="s">
        <v>87</v>
      </c>
    </row>
    <row r="500" s="2" customFormat="1">
      <c r="A500" s="39"/>
      <c r="B500" s="40"/>
      <c r="C500" s="41"/>
      <c r="D500" s="232" t="s">
        <v>179</v>
      </c>
      <c r="E500" s="41"/>
      <c r="F500" s="236" t="s">
        <v>564</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179</v>
      </c>
      <c r="AU500" s="18" t="s">
        <v>87</v>
      </c>
    </row>
    <row r="501" s="2" customFormat="1" ht="36" customHeight="1">
      <c r="A501" s="39"/>
      <c r="B501" s="40"/>
      <c r="C501" s="219" t="s">
        <v>565</v>
      </c>
      <c r="D501" s="219" t="s">
        <v>170</v>
      </c>
      <c r="E501" s="220" t="s">
        <v>566</v>
      </c>
      <c r="F501" s="221" t="s">
        <v>567</v>
      </c>
      <c r="G501" s="222" t="s">
        <v>187</v>
      </c>
      <c r="H501" s="223">
        <v>18.399999999999999</v>
      </c>
      <c r="I501" s="224"/>
      <c r="J501" s="225">
        <f>ROUND(I501*H501,2)</f>
        <v>0</v>
      </c>
      <c r="K501" s="221" t="s">
        <v>174</v>
      </c>
      <c r="L501" s="45"/>
      <c r="M501" s="226" t="s">
        <v>40</v>
      </c>
      <c r="N501" s="227" t="s">
        <v>48</v>
      </c>
      <c r="O501" s="85"/>
      <c r="P501" s="228">
        <f>O501*H501</f>
        <v>0</v>
      </c>
      <c r="Q501" s="228">
        <v>0.00024000000000000001</v>
      </c>
      <c r="R501" s="228">
        <f>Q501*H501</f>
        <v>0.0044159999999999998</v>
      </c>
      <c r="S501" s="228">
        <v>0</v>
      </c>
      <c r="T501" s="229">
        <f>S501*H501</f>
        <v>0</v>
      </c>
      <c r="U501" s="39"/>
      <c r="V501" s="39"/>
      <c r="W501" s="39"/>
      <c r="X501" s="39"/>
      <c r="Y501" s="39"/>
      <c r="Z501" s="39"/>
      <c r="AA501" s="39"/>
      <c r="AB501" s="39"/>
      <c r="AC501" s="39"/>
      <c r="AD501" s="39"/>
      <c r="AE501" s="39"/>
      <c r="AR501" s="230" t="s">
        <v>301</v>
      </c>
      <c r="AT501" s="230" t="s">
        <v>170</v>
      </c>
      <c r="AU501" s="230" t="s">
        <v>87</v>
      </c>
      <c r="AY501" s="18" t="s">
        <v>167</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301</v>
      </c>
      <c r="BM501" s="230" t="s">
        <v>568</v>
      </c>
    </row>
    <row r="502" s="2" customFormat="1">
      <c r="A502" s="39"/>
      <c r="B502" s="40"/>
      <c r="C502" s="41"/>
      <c r="D502" s="232" t="s">
        <v>177</v>
      </c>
      <c r="E502" s="41"/>
      <c r="F502" s="233" t="s">
        <v>569</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177</v>
      </c>
      <c r="AU502" s="18" t="s">
        <v>87</v>
      </c>
    </row>
    <row r="503" s="2" customFormat="1">
      <c r="A503" s="39"/>
      <c r="B503" s="40"/>
      <c r="C503" s="41"/>
      <c r="D503" s="232" t="s">
        <v>179</v>
      </c>
      <c r="E503" s="41"/>
      <c r="F503" s="236" t="s">
        <v>570</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179</v>
      </c>
      <c r="AU503" s="18" t="s">
        <v>87</v>
      </c>
    </row>
    <row r="504" s="13" customFormat="1">
      <c r="A504" s="13"/>
      <c r="B504" s="237"/>
      <c r="C504" s="238"/>
      <c r="D504" s="232" t="s">
        <v>181</v>
      </c>
      <c r="E504" s="239" t="s">
        <v>40</v>
      </c>
      <c r="F504" s="240" t="s">
        <v>509</v>
      </c>
      <c r="G504" s="238"/>
      <c r="H504" s="239" t="s">
        <v>40</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181</v>
      </c>
      <c r="AU504" s="246" t="s">
        <v>87</v>
      </c>
      <c r="AV504" s="13" t="s">
        <v>85</v>
      </c>
      <c r="AW504" s="13" t="s">
        <v>38</v>
      </c>
      <c r="AX504" s="13" t="s">
        <v>77</v>
      </c>
      <c r="AY504" s="246" t="s">
        <v>167</v>
      </c>
    </row>
    <row r="505" s="14" customFormat="1">
      <c r="A505" s="14"/>
      <c r="B505" s="247"/>
      <c r="C505" s="248"/>
      <c r="D505" s="232" t="s">
        <v>181</v>
      </c>
      <c r="E505" s="249" t="s">
        <v>40</v>
      </c>
      <c r="F505" s="250" t="s">
        <v>532</v>
      </c>
      <c r="G505" s="248"/>
      <c r="H505" s="251">
        <v>9.5999999999999996</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181</v>
      </c>
      <c r="AU505" s="257" t="s">
        <v>87</v>
      </c>
      <c r="AV505" s="14" t="s">
        <v>87</v>
      </c>
      <c r="AW505" s="14" t="s">
        <v>38</v>
      </c>
      <c r="AX505" s="14" t="s">
        <v>77</v>
      </c>
      <c r="AY505" s="257" t="s">
        <v>167</v>
      </c>
    </row>
    <row r="506" s="13" customFormat="1">
      <c r="A506" s="13"/>
      <c r="B506" s="237"/>
      <c r="C506" s="238"/>
      <c r="D506" s="232" t="s">
        <v>181</v>
      </c>
      <c r="E506" s="239" t="s">
        <v>40</v>
      </c>
      <c r="F506" s="240" t="s">
        <v>533</v>
      </c>
      <c r="G506" s="238"/>
      <c r="H506" s="239" t="s">
        <v>40</v>
      </c>
      <c r="I506" s="241"/>
      <c r="J506" s="238"/>
      <c r="K506" s="238"/>
      <c r="L506" s="242"/>
      <c r="M506" s="243"/>
      <c r="N506" s="244"/>
      <c r="O506" s="244"/>
      <c r="P506" s="244"/>
      <c r="Q506" s="244"/>
      <c r="R506" s="244"/>
      <c r="S506" s="244"/>
      <c r="T506" s="245"/>
      <c r="U506" s="13"/>
      <c r="V506" s="13"/>
      <c r="W506" s="13"/>
      <c r="X506" s="13"/>
      <c r="Y506" s="13"/>
      <c r="Z506" s="13"/>
      <c r="AA506" s="13"/>
      <c r="AB506" s="13"/>
      <c r="AC506" s="13"/>
      <c r="AD506" s="13"/>
      <c r="AE506" s="13"/>
      <c r="AT506" s="246" t="s">
        <v>181</v>
      </c>
      <c r="AU506" s="246" t="s">
        <v>87</v>
      </c>
      <c r="AV506" s="13" t="s">
        <v>85</v>
      </c>
      <c r="AW506" s="13" t="s">
        <v>38</v>
      </c>
      <c r="AX506" s="13" t="s">
        <v>77</v>
      </c>
      <c r="AY506" s="246" t="s">
        <v>167</v>
      </c>
    </row>
    <row r="507" s="14" customFormat="1">
      <c r="A507" s="14"/>
      <c r="B507" s="247"/>
      <c r="C507" s="248"/>
      <c r="D507" s="232" t="s">
        <v>181</v>
      </c>
      <c r="E507" s="249" t="s">
        <v>40</v>
      </c>
      <c r="F507" s="250" t="s">
        <v>534</v>
      </c>
      <c r="G507" s="248"/>
      <c r="H507" s="251">
        <v>4.5999999999999996</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181</v>
      </c>
      <c r="AU507" s="257" t="s">
        <v>87</v>
      </c>
      <c r="AV507" s="14" t="s">
        <v>87</v>
      </c>
      <c r="AW507" s="14" t="s">
        <v>38</v>
      </c>
      <c r="AX507" s="14" t="s">
        <v>77</v>
      </c>
      <c r="AY507" s="257" t="s">
        <v>167</v>
      </c>
    </row>
    <row r="508" s="14" customFormat="1">
      <c r="A508" s="14"/>
      <c r="B508" s="247"/>
      <c r="C508" s="248"/>
      <c r="D508" s="232" t="s">
        <v>181</v>
      </c>
      <c r="E508" s="249" t="s">
        <v>40</v>
      </c>
      <c r="F508" s="250" t="s">
        <v>535</v>
      </c>
      <c r="G508" s="248"/>
      <c r="H508" s="251">
        <v>3.6000000000000001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181</v>
      </c>
      <c r="AU508" s="257" t="s">
        <v>87</v>
      </c>
      <c r="AV508" s="14" t="s">
        <v>87</v>
      </c>
      <c r="AW508" s="14" t="s">
        <v>38</v>
      </c>
      <c r="AX508" s="14" t="s">
        <v>77</v>
      </c>
      <c r="AY508" s="257" t="s">
        <v>167</v>
      </c>
    </row>
    <row r="509" s="14" customFormat="1">
      <c r="A509" s="14"/>
      <c r="B509" s="247"/>
      <c r="C509" s="248"/>
      <c r="D509" s="232" t="s">
        <v>181</v>
      </c>
      <c r="E509" s="249" t="s">
        <v>40</v>
      </c>
      <c r="F509" s="250" t="s">
        <v>536</v>
      </c>
      <c r="G509" s="248"/>
      <c r="H509" s="251">
        <v>0.59999999999999998</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181</v>
      </c>
      <c r="AU509" s="257" t="s">
        <v>87</v>
      </c>
      <c r="AV509" s="14" t="s">
        <v>87</v>
      </c>
      <c r="AW509" s="14" t="s">
        <v>38</v>
      </c>
      <c r="AX509" s="14" t="s">
        <v>77</v>
      </c>
      <c r="AY509" s="257" t="s">
        <v>167</v>
      </c>
    </row>
    <row r="510" s="15" customFormat="1">
      <c r="A510" s="15"/>
      <c r="B510" s="258"/>
      <c r="C510" s="259"/>
      <c r="D510" s="232" t="s">
        <v>181</v>
      </c>
      <c r="E510" s="260" t="s">
        <v>40</v>
      </c>
      <c r="F510" s="261" t="s">
        <v>184</v>
      </c>
      <c r="G510" s="259"/>
      <c r="H510" s="262">
        <v>18.399999999999999</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181</v>
      </c>
      <c r="AU510" s="268" t="s">
        <v>87</v>
      </c>
      <c r="AV510" s="15" t="s">
        <v>175</v>
      </c>
      <c r="AW510" s="15" t="s">
        <v>38</v>
      </c>
      <c r="AX510" s="15" t="s">
        <v>85</v>
      </c>
      <c r="AY510" s="268" t="s">
        <v>167</v>
      </c>
    </row>
    <row r="511" s="2" customFormat="1" ht="16.5" customHeight="1">
      <c r="A511" s="39"/>
      <c r="B511" s="40"/>
      <c r="C511" s="219" t="s">
        <v>571</v>
      </c>
      <c r="D511" s="219" t="s">
        <v>170</v>
      </c>
      <c r="E511" s="220" t="s">
        <v>572</v>
      </c>
      <c r="F511" s="221" t="s">
        <v>573</v>
      </c>
      <c r="G511" s="222" t="s">
        <v>291</v>
      </c>
      <c r="H511" s="223">
        <v>7</v>
      </c>
      <c r="I511" s="224"/>
      <c r="J511" s="225">
        <f>ROUND(I511*H511,2)</f>
        <v>0</v>
      </c>
      <c r="K511" s="221" t="s">
        <v>174</v>
      </c>
      <c r="L511" s="45"/>
      <c r="M511" s="226" t="s">
        <v>40</v>
      </c>
      <c r="N511" s="227" t="s">
        <v>48</v>
      </c>
      <c r="O511" s="85"/>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301</v>
      </c>
      <c r="AT511" s="230" t="s">
        <v>170</v>
      </c>
      <c r="AU511" s="230" t="s">
        <v>87</v>
      </c>
      <c r="AY511" s="18" t="s">
        <v>167</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301</v>
      </c>
      <c r="BM511" s="230" t="s">
        <v>574</v>
      </c>
    </row>
    <row r="512" s="2" customFormat="1">
      <c r="A512" s="39"/>
      <c r="B512" s="40"/>
      <c r="C512" s="41"/>
      <c r="D512" s="232" t="s">
        <v>177</v>
      </c>
      <c r="E512" s="41"/>
      <c r="F512" s="233" t="s">
        <v>575</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177</v>
      </c>
      <c r="AU512" s="18" t="s">
        <v>87</v>
      </c>
    </row>
    <row r="513" s="2" customFormat="1">
      <c r="A513" s="39"/>
      <c r="B513" s="40"/>
      <c r="C513" s="41"/>
      <c r="D513" s="232" t="s">
        <v>179</v>
      </c>
      <c r="E513" s="41"/>
      <c r="F513" s="236" t="s">
        <v>576</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179</v>
      </c>
      <c r="AU513" s="18" t="s">
        <v>87</v>
      </c>
    </row>
    <row r="514" s="2" customFormat="1" ht="24" customHeight="1">
      <c r="A514" s="39"/>
      <c r="B514" s="40"/>
      <c r="C514" s="219" t="s">
        <v>577</v>
      </c>
      <c r="D514" s="219" t="s">
        <v>170</v>
      </c>
      <c r="E514" s="220" t="s">
        <v>578</v>
      </c>
      <c r="F514" s="221" t="s">
        <v>579</v>
      </c>
      <c r="G514" s="222" t="s">
        <v>291</v>
      </c>
      <c r="H514" s="223">
        <v>2</v>
      </c>
      <c r="I514" s="224"/>
      <c r="J514" s="225">
        <f>ROUND(I514*H514,2)</f>
        <v>0</v>
      </c>
      <c r="K514" s="221" t="s">
        <v>174</v>
      </c>
      <c r="L514" s="45"/>
      <c r="M514" s="226" t="s">
        <v>40</v>
      </c>
      <c r="N514" s="227" t="s">
        <v>48</v>
      </c>
      <c r="O514" s="85"/>
      <c r="P514" s="228">
        <f>O514*H514</f>
        <v>0</v>
      </c>
      <c r="Q514" s="228">
        <v>0</v>
      </c>
      <c r="R514" s="228">
        <f>Q514*H514</f>
        <v>0</v>
      </c>
      <c r="S514" s="228">
        <v>0</v>
      </c>
      <c r="T514" s="229">
        <f>S514*H514</f>
        <v>0</v>
      </c>
      <c r="U514" s="39"/>
      <c r="V514" s="39"/>
      <c r="W514" s="39"/>
      <c r="X514" s="39"/>
      <c r="Y514" s="39"/>
      <c r="Z514" s="39"/>
      <c r="AA514" s="39"/>
      <c r="AB514" s="39"/>
      <c r="AC514" s="39"/>
      <c r="AD514" s="39"/>
      <c r="AE514" s="39"/>
      <c r="AR514" s="230" t="s">
        <v>301</v>
      </c>
      <c r="AT514" s="230" t="s">
        <v>170</v>
      </c>
      <c r="AU514" s="230" t="s">
        <v>87</v>
      </c>
      <c r="AY514" s="18" t="s">
        <v>167</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301</v>
      </c>
      <c r="BM514" s="230" t="s">
        <v>580</v>
      </c>
    </row>
    <row r="515" s="2" customFormat="1">
      <c r="A515" s="39"/>
      <c r="B515" s="40"/>
      <c r="C515" s="41"/>
      <c r="D515" s="232" t="s">
        <v>177</v>
      </c>
      <c r="E515" s="41"/>
      <c r="F515" s="233" t="s">
        <v>581</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177</v>
      </c>
      <c r="AU515" s="18" t="s">
        <v>87</v>
      </c>
    </row>
    <row r="516" s="2" customFormat="1">
      <c r="A516" s="39"/>
      <c r="B516" s="40"/>
      <c r="C516" s="41"/>
      <c r="D516" s="232" t="s">
        <v>179</v>
      </c>
      <c r="E516" s="41"/>
      <c r="F516" s="236" t="s">
        <v>582</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179</v>
      </c>
      <c r="AU516" s="18" t="s">
        <v>87</v>
      </c>
    </row>
    <row r="517" s="2" customFormat="1" ht="16.5" customHeight="1">
      <c r="A517" s="39"/>
      <c r="B517" s="40"/>
      <c r="C517" s="219" t="s">
        <v>583</v>
      </c>
      <c r="D517" s="219" t="s">
        <v>170</v>
      </c>
      <c r="E517" s="220" t="s">
        <v>584</v>
      </c>
      <c r="F517" s="221" t="s">
        <v>585</v>
      </c>
      <c r="G517" s="222" t="s">
        <v>291</v>
      </c>
      <c r="H517" s="223">
        <v>3</v>
      </c>
      <c r="I517" s="224"/>
      <c r="J517" s="225">
        <f>ROUND(I517*H517,2)</f>
        <v>0</v>
      </c>
      <c r="K517" s="221" t="s">
        <v>174</v>
      </c>
      <c r="L517" s="45"/>
      <c r="M517" s="226" t="s">
        <v>40</v>
      </c>
      <c r="N517" s="227" t="s">
        <v>48</v>
      </c>
      <c r="O517" s="85"/>
      <c r="P517" s="228">
        <f>O517*H517</f>
        <v>0</v>
      </c>
      <c r="Q517" s="228">
        <v>0.0013600000000000001</v>
      </c>
      <c r="R517" s="228">
        <f>Q517*H517</f>
        <v>0.0040800000000000003</v>
      </c>
      <c r="S517" s="228">
        <v>0</v>
      </c>
      <c r="T517" s="229">
        <f>S517*H517</f>
        <v>0</v>
      </c>
      <c r="U517" s="39"/>
      <c r="V517" s="39"/>
      <c r="W517" s="39"/>
      <c r="X517" s="39"/>
      <c r="Y517" s="39"/>
      <c r="Z517" s="39"/>
      <c r="AA517" s="39"/>
      <c r="AB517" s="39"/>
      <c r="AC517" s="39"/>
      <c r="AD517" s="39"/>
      <c r="AE517" s="39"/>
      <c r="AR517" s="230" t="s">
        <v>301</v>
      </c>
      <c r="AT517" s="230" t="s">
        <v>170</v>
      </c>
      <c r="AU517" s="230" t="s">
        <v>87</v>
      </c>
      <c r="AY517" s="18" t="s">
        <v>167</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301</v>
      </c>
      <c r="BM517" s="230" t="s">
        <v>586</v>
      </c>
    </row>
    <row r="518" s="2" customFormat="1">
      <c r="A518" s="39"/>
      <c r="B518" s="40"/>
      <c r="C518" s="41"/>
      <c r="D518" s="232" t="s">
        <v>177</v>
      </c>
      <c r="E518" s="41"/>
      <c r="F518" s="233" t="s">
        <v>587</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177</v>
      </c>
      <c r="AU518" s="18" t="s">
        <v>87</v>
      </c>
    </row>
    <row r="519" s="2" customFormat="1" ht="24" customHeight="1">
      <c r="A519" s="39"/>
      <c r="B519" s="40"/>
      <c r="C519" s="219" t="s">
        <v>588</v>
      </c>
      <c r="D519" s="219" t="s">
        <v>170</v>
      </c>
      <c r="E519" s="220" t="s">
        <v>589</v>
      </c>
      <c r="F519" s="221" t="s">
        <v>590</v>
      </c>
      <c r="G519" s="222" t="s">
        <v>187</v>
      </c>
      <c r="H519" s="223">
        <v>18.399999999999999</v>
      </c>
      <c r="I519" s="224"/>
      <c r="J519" s="225">
        <f>ROUND(I519*H519,2)</f>
        <v>0</v>
      </c>
      <c r="K519" s="221" t="s">
        <v>174</v>
      </c>
      <c r="L519" s="45"/>
      <c r="M519" s="226" t="s">
        <v>40</v>
      </c>
      <c r="N519" s="227" t="s">
        <v>48</v>
      </c>
      <c r="O519" s="85"/>
      <c r="P519" s="228">
        <f>O519*H519</f>
        <v>0</v>
      </c>
      <c r="Q519" s="228">
        <v>0.00040000000000000002</v>
      </c>
      <c r="R519" s="228">
        <f>Q519*H519</f>
        <v>0.0073599999999999994</v>
      </c>
      <c r="S519" s="228">
        <v>0</v>
      </c>
      <c r="T519" s="229">
        <f>S519*H519</f>
        <v>0</v>
      </c>
      <c r="U519" s="39"/>
      <c r="V519" s="39"/>
      <c r="W519" s="39"/>
      <c r="X519" s="39"/>
      <c r="Y519" s="39"/>
      <c r="Z519" s="39"/>
      <c r="AA519" s="39"/>
      <c r="AB519" s="39"/>
      <c r="AC519" s="39"/>
      <c r="AD519" s="39"/>
      <c r="AE519" s="39"/>
      <c r="AR519" s="230" t="s">
        <v>301</v>
      </c>
      <c r="AT519" s="230" t="s">
        <v>170</v>
      </c>
      <c r="AU519" s="230" t="s">
        <v>87</v>
      </c>
      <c r="AY519" s="18" t="s">
        <v>167</v>
      </c>
      <c r="BE519" s="231">
        <f>IF(N519="základní",J519,0)</f>
        <v>0</v>
      </c>
      <c r="BF519" s="231">
        <f>IF(N519="snížená",J519,0)</f>
        <v>0</v>
      </c>
      <c r="BG519" s="231">
        <f>IF(N519="zákl. přenesená",J519,0)</f>
        <v>0</v>
      </c>
      <c r="BH519" s="231">
        <f>IF(N519="sníž. přenesená",J519,0)</f>
        <v>0</v>
      </c>
      <c r="BI519" s="231">
        <f>IF(N519="nulová",J519,0)</f>
        <v>0</v>
      </c>
      <c r="BJ519" s="18" t="s">
        <v>85</v>
      </c>
      <c r="BK519" s="231">
        <f>ROUND(I519*H519,2)</f>
        <v>0</v>
      </c>
      <c r="BL519" s="18" t="s">
        <v>301</v>
      </c>
      <c r="BM519" s="230" t="s">
        <v>591</v>
      </c>
    </row>
    <row r="520" s="2" customFormat="1">
      <c r="A520" s="39"/>
      <c r="B520" s="40"/>
      <c r="C520" s="41"/>
      <c r="D520" s="232" t="s">
        <v>177</v>
      </c>
      <c r="E520" s="41"/>
      <c r="F520" s="233" t="s">
        <v>592</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177</v>
      </c>
      <c r="AU520" s="18" t="s">
        <v>87</v>
      </c>
    </row>
    <row r="521" s="2" customFormat="1">
      <c r="A521" s="39"/>
      <c r="B521" s="40"/>
      <c r="C521" s="41"/>
      <c r="D521" s="232" t="s">
        <v>179</v>
      </c>
      <c r="E521" s="41"/>
      <c r="F521" s="236" t="s">
        <v>593</v>
      </c>
      <c r="G521" s="41"/>
      <c r="H521" s="41"/>
      <c r="I521" s="137"/>
      <c r="J521" s="41"/>
      <c r="K521" s="41"/>
      <c r="L521" s="45"/>
      <c r="M521" s="234"/>
      <c r="N521" s="235"/>
      <c r="O521" s="85"/>
      <c r="P521" s="85"/>
      <c r="Q521" s="85"/>
      <c r="R521" s="85"/>
      <c r="S521" s="85"/>
      <c r="T521" s="86"/>
      <c r="U521" s="39"/>
      <c r="V521" s="39"/>
      <c r="W521" s="39"/>
      <c r="X521" s="39"/>
      <c r="Y521" s="39"/>
      <c r="Z521" s="39"/>
      <c r="AA521" s="39"/>
      <c r="AB521" s="39"/>
      <c r="AC521" s="39"/>
      <c r="AD521" s="39"/>
      <c r="AE521" s="39"/>
      <c r="AT521" s="18" t="s">
        <v>179</v>
      </c>
      <c r="AU521" s="18" t="s">
        <v>87</v>
      </c>
    </row>
    <row r="522" s="13" customFormat="1">
      <c r="A522" s="13"/>
      <c r="B522" s="237"/>
      <c r="C522" s="238"/>
      <c r="D522" s="232" t="s">
        <v>181</v>
      </c>
      <c r="E522" s="239" t="s">
        <v>40</v>
      </c>
      <c r="F522" s="240" t="s">
        <v>509</v>
      </c>
      <c r="G522" s="238"/>
      <c r="H522" s="239" t="s">
        <v>40</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181</v>
      </c>
      <c r="AU522" s="246" t="s">
        <v>87</v>
      </c>
      <c r="AV522" s="13" t="s">
        <v>85</v>
      </c>
      <c r="AW522" s="13" t="s">
        <v>38</v>
      </c>
      <c r="AX522" s="13" t="s">
        <v>77</v>
      </c>
      <c r="AY522" s="246" t="s">
        <v>167</v>
      </c>
    </row>
    <row r="523" s="14" customFormat="1">
      <c r="A523" s="14"/>
      <c r="B523" s="247"/>
      <c r="C523" s="248"/>
      <c r="D523" s="232" t="s">
        <v>181</v>
      </c>
      <c r="E523" s="249" t="s">
        <v>40</v>
      </c>
      <c r="F523" s="250" t="s">
        <v>532</v>
      </c>
      <c r="G523" s="248"/>
      <c r="H523" s="251">
        <v>9.5999999999999996</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181</v>
      </c>
      <c r="AU523" s="257" t="s">
        <v>87</v>
      </c>
      <c r="AV523" s="14" t="s">
        <v>87</v>
      </c>
      <c r="AW523" s="14" t="s">
        <v>38</v>
      </c>
      <c r="AX523" s="14" t="s">
        <v>77</v>
      </c>
      <c r="AY523" s="257" t="s">
        <v>167</v>
      </c>
    </row>
    <row r="524" s="13" customFormat="1">
      <c r="A524" s="13"/>
      <c r="B524" s="237"/>
      <c r="C524" s="238"/>
      <c r="D524" s="232" t="s">
        <v>181</v>
      </c>
      <c r="E524" s="239" t="s">
        <v>40</v>
      </c>
      <c r="F524" s="240" t="s">
        <v>533</v>
      </c>
      <c r="G524" s="238"/>
      <c r="H524" s="239" t="s">
        <v>40</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181</v>
      </c>
      <c r="AU524" s="246" t="s">
        <v>87</v>
      </c>
      <c r="AV524" s="13" t="s">
        <v>85</v>
      </c>
      <c r="AW524" s="13" t="s">
        <v>38</v>
      </c>
      <c r="AX524" s="13" t="s">
        <v>77</v>
      </c>
      <c r="AY524" s="246" t="s">
        <v>167</v>
      </c>
    </row>
    <row r="525" s="14" customFormat="1">
      <c r="A525" s="14"/>
      <c r="B525" s="247"/>
      <c r="C525" s="248"/>
      <c r="D525" s="232" t="s">
        <v>181</v>
      </c>
      <c r="E525" s="249" t="s">
        <v>40</v>
      </c>
      <c r="F525" s="250" t="s">
        <v>534</v>
      </c>
      <c r="G525" s="248"/>
      <c r="H525" s="251">
        <v>4.5999999999999996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181</v>
      </c>
      <c r="AU525" s="257" t="s">
        <v>87</v>
      </c>
      <c r="AV525" s="14" t="s">
        <v>87</v>
      </c>
      <c r="AW525" s="14" t="s">
        <v>38</v>
      </c>
      <c r="AX525" s="14" t="s">
        <v>77</v>
      </c>
      <c r="AY525" s="257" t="s">
        <v>167</v>
      </c>
    </row>
    <row r="526" s="14" customFormat="1">
      <c r="A526" s="14"/>
      <c r="B526" s="247"/>
      <c r="C526" s="248"/>
      <c r="D526" s="232" t="s">
        <v>181</v>
      </c>
      <c r="E526" s="249" t="s">
        <v>40</v>
      </c>
      <c r="F526" s="250" t="s">
        <v>535</v>
      </c>
      <c r="G526" s="248"/>
      <c r="H526" s="251">
        <v>3.6000000000000001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181</v>
      </c>
      <c r="AU526" s="257" t="s">
        <v>87</v>
      </c>
      <c r="AV526" s="14" t="s">
        <v>87</v>
      </c>
      <c r="AW526" s="14" t="s">
        <v>38</v>
      </c>
      <c r="AX526" s="14" t="s">
        <v>77</v>
      </c>
      <c r="AY526" s="257" t="s">
        <v>167</v>
      </c>
    </row>
    <row r="527" s="14" customFormat="1">
      <c r="A527" s="14"/>
      <c r="B527" s="247"/>
      <c r="C527" s="248"/>
      <c r="D527" s="232" t="s">
        <v>181</v>
      </c>
      <c r="E527" s="249" t="s">
        <v>40</v>
      </c>
      <c r="F527" s="250" t="s">
        <v>536</v>
      </c>
      <c r="G527" s="248"/>
      <c r="H527" s="251">
        <v>0.59999999999999998</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181</v>
      </c>
      <c r="AU527" s="257" t="s">
        <v>87</v>
      </c>
      <c r="AV527" s="14" t="s">
        <v>87</v>
      </c>
      <c r="AW527" s="14" t="s">
        <v>38</v>
      </c>
      <c r="AX527" s="14" t="s">
        <v>77</v>
      </c>
      <c r="AY527" s="257" t="s">
        <v>167</v>
      </c>
    </row>
    <row r="528" s="15" customFormat="1">
      <c r="A528" s="15"/>
      <c r="B528" s="258"/>
      <c r="C528" s="259"/>
      <c r="D528" s="232" t="s">
        <v>181</v>
      </c>
      <c r="E528" s="260" t="s">
        <v>40</v>
      </c>
      <c r="F528" s="261" t="s">
        <v>184</v>
      </c>
      <c r="G528" s="259"/>
      <c r="H528" s="262">
        <v>18.399999999999999</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181</v>
      </c>
      <c r="AU528" s="268" t="s">
        <v>87</v>
      </c>
      <c r="AV528" s="15" t="s">
        <v>175</v>
      </c>
      <c r="AW528" s="15" t="s">
        <v>38</v>
      </c>
      <c r="AX528" s="15" t="s">
        <v>85</v>
      </c>
      <c r="AY528" s="268" t="s">
        <v>167</v>
      </c>
    </row>
    <row r="529" s="2" customFormat="1" ht="16.5" customHeight="1">
      <c r="A529" s="39"/>
      <c r="B529" s="40"/>
      <c r="C529" s="219" t="s">
        <v>594</v>
      </c>
      <c r="D529" s="219" t="s">
        <v>170</v>
      </c>
      <c r="E529" s="220" t="s">
        <v>595</v>
      </c>
      <c r="F529" s="221" t="s">
        <v>596</v>
      </c>
      <c r="G529" s="222" t="s">
        <v>187</v>
      </c>
      <c r="H529" s="223">
        <v>18.399999999999999</v>
      </c>
      <c r="I529" s="224"/>
      <c r="J529" s="225">
        <f>ROUND(I529*H529,2)</f>
        <v>0</v>
      </c>
      <c r="K529" s="221" t="s">
        <v>174</v>
      </c>
      <c r="L529" s="45"/>
      <c r="M529" s="226" t="s">
        <v>40</v>
      </c>
      <c r="N529" s="227" t="s">
        <v>48</v>
      </c>
      <c r="O529" s="85"/>
      <c r="P529" s="228">
        <f>O529*H529</f>
        <v>0</v>
      </c>
      <c r="Q529" s="228">
        <v>1.0000000000000001E-05</v>
      </c>
      <c r="R529" s="228">
        <f>Q529*H529</f>
        <v>0.000184</v>
      </c>
      <c r="S529" s="228">
        <v>0</v>
      </c>
      <c r="T529" s="229">
        <f>S529*H529</f>
        <v>0</v>
      </c>
      <c r="U529" s="39"/>
      <c r="V529" s="39"/>
      <c r="W529" s="39"/>
      <c r="X529" s="39"/>
      <c r="Y529" s="39"/>
      <c r="Z529" s="39"/>
      <c r="AA529" s="39"/>
      <c r="AB529" s="39"/>
      <c r="AC529" s="39"/>
      <c r="AD529" s="39"/>
      <c r="AE529" s="39"/>
      <c r="AR529" s="230" t="s">
        <v>301</v>
      </c>
      <c r="AT529" s="230" t="s">
        <v>170</v>
      </c>
      <c r="AU529" s="230" t="s">
        <v>87</v>
      </c>
      <c r="AY529" s="18" t="s">
        <v>167</v>
      </c>
      <c r="BE529" s="231">
        <f>IF(N529="základní",J529,0)</f>
        <v>0</v>
      </c>
      <c r="BF529" s="231">
        <f>IF(N529="snížená",J529,0)</f>
        <v>0</v>
      </c>
      <c r="BG529" s="231">
        <f>IF(N529="zákl. přenesená",J529,0)</f>
        <v>0</v>
      </c>
      <c r="BH529" s="231">
        <f>IF(N529="sníž. přenesená",J529,0)</f>
        <v>0</v>
      </c>
      <c r="BI529" s="231">
        <f>IF(N529="nulová",J529,0)</f>
        <v>0</v>
      </c>
      <c r="BJ529" s="18" t="s">
        <v>85</v>
      </c>
      <c r="BK529" s="231">
        <f>ROUND(I529*H529,2)</f>
        <v>0</v>
      </c>
      <c r="BL529" s="18" t="s">
        <v>301</v>
      </c>
      <c r="BM529" s="230" t="s">
        <v>597</v>
      </c>
    </row>
    <row r="530" s="2" customFormat="1">
      <c r="A530" s="39"/>
      <c r="B530" s="40"/>
      <c r="C530" s="41"/>
      <c r="D530" s="232" t="s">
        <v>177</v>
      </c>
      <c r="E530" s="41"/>
      <c r="F530" s="233" t="s">
        <v>598</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177</v>
      </c>
      <c r="AU530" s="18" t="s">
        <v>87</v>
      </c>
    </row>
    <row r="531" s="2" customFormat="1">
      <c r="A531" s="39"/>
      <c r="B531" s="40"/>
      <c r="C531" s="41"/>
      <c r="D531" s="232" t="s">
        <v>179</v>
      </c>
      <c r="E531" s="41"/>
      <c r="F531" s="236" t="s">
        <v>593</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179</v>
      </c>
      <c r="AU531" s="18" t="s">
        <v>87</v>
      </c>
    </row>
    <row r="532" s="13" customFormat="1">
      <c r="A532" s="13"/>
      <c r="B532" s="237"/>
      <c r="C532" s="238"/>
      <c r="D532" s="232" t="s">
        <v>181</v>
      </c>
      <c r="E532" s="239" t="s">
        <v>40</v>
      </c>
      <c r="F532" s="240" t="s">
        <v>509</v>
      </c>
      <c r="G532" s="238"/>
      <c r="H532" s="239" t="s">
        <v>40</v>
      </c>
      <c r="I532" s="241"/>
      <c r="J532" s="238"/>
      <c r="K532" s="238"/>
      <c r="L532" s="242"/>
      <c r="M532" s="243"/>
      <c r="N532" s="244"/>
      <c r="O532" s="244"/>
      <c r="P532" s="244"/>
      <c r="Q532" s="244"/>
      <c r="R532" s="244"/>
      <c r="S532" s="244"/>
      <c r="T532" s="245"/>
      <c r="U532" s="13"/>
      <c r="V532" s="13"/>
      <c r="W532" s="13"/>
      <c r="X532" s="13"/>
      <c r="Y532" s="13"/>
      <c r="Z532" s="13"/>
      <c r="AA532" s="13"/>
      <c r="AB532" s="13"/>
      <c r="AC532" s="13"/>
      <c r="AD532" s="13"/>
      <c r="AE532" s="13"/>
      <c r="AT532" s="246" t="s">
        <v>181</v>
      </c>
      <c r="AU532" s="246" t="s">
        <v>87</v>
      </c>
      <c r="AV532" s="13" t="s">
        <v>85</v>
      </c>
      <c r="AW532" s="13" t="s">
        <v>38</v>
      </c>
      <c r="AX532" s="13" t="s">
        <v>77</v>
      </c>
      <c r="AY532" s="246" t="s">
        <v>167</v>
      </c>
    </row>
    <row r="533" s="14" customFormat="1">
      <c r="A533" s="14"/>
      <c r="B533" s="247"/>
      <c r="C533" s="248"/>
      <c r="D533" s="232" t="s">
        <v>181</v>
      </c>
      <c r="E533" s="249" t="s">
        <v>40</v>
      </c>
      <c r="F533" s="250" t="s">
        <v>532</v>
      </c>
      <c r="G533" s="248"/>
      <c r="H533" s="251">
        <v>9.5999999999999996</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181</v>
      </c>
      <c r="AU533" s="257" t="s">
        <v>87</v>
      </c>
      <c r="AV533" s="14" t="s">
        <v>87</v>
      </c>
      <c r="AW533" s="14" t="s">
        <v>38</v>
      </c>
      <c r="AX533" s="14" t="s">
        <v>77</v>
      </c>
      <c r="AY533" s="257" t="s">
        <v>167</v>
      </c>
    </row>
    <row r="534" s="13" customFormat="1">
      <c r="A534" s="13"/>
      <c r="B534" s="237"/>
      <c r="C534" s="238"/>
      <c r="D534" s="232" t="s">
        <v>181</v>
      </c>
      <c r="E534" s="239" t="s">
        <v>40</v>
      </c>
      <c r="F534" s="240" t="s">
        <v>533</v>
      </c>
      <c r="G534" s="238"/>
      <c r="H534" s="239" t="s">
        <v>40</v>
      </c>
      <c r="I534" s="241"/>
      <c r="J534" s="238"/>
      <c r="K534" s="238"/>
      <c r="L534" s="242"/>
      <c r="M534" s="243"/>
      <c r="N534" s="244"/>
      <c r="O534" s="244"/>
      <c r="P534" s="244"/>
      <c r="Q534" s="244"/>
      <c r="R534" s="244"/>
      <c r="S534" s="244"/>
      <c r="T534" s="245"/>
      <c r="U534" s="13"/>
      <c r="V534" s="13"/>
      <c r="W534" s="13"/>
      <c r="X534" s="13"/>
      <c r="Y534" s="13"/>
      <c r="Z534" s="13"/>
      <c r="AA534" s="13"/>
      <c r="AB534" s="13"/>
      <c r="AC534" s="13"/>
      <c r="AD534" s="13"/>
      <c r="AE534" s="13"/>
      <c r="AT534" s="246" t="s">
        <v>181</v>
      </c>
      <c r="AU534" s="246" t="s">
        <v>87</v>
      </c>
      <c r="AV534" s="13" t="s">
        <v>85</v>
      </c>
      <c r="AW534" s="13" t="s">
        <v>38</v>
      </c>
      <c r="AX534" s="13" t="s">
        <v>77</v>
      </c>
      <c r="AY534" s="246" t="s">
        <v>167</v>
      </c>
    </row>
    <row r="535" s="14" customFormat="1">
      <c r="A535" s="14"/>
      <c r="B535" s="247"/>
      <c r="C535" s="248"/>
      <c r="D535" s="232" t="s">
        <v>181</v>
      </c>
      <c r="E535" s="249" t="s">
        <v>40</v>
      </c>
      <c r="F535" s="250" t="s">
        <v>534</v>
      </c>
      <c r="G535" s="248"/>
      <c r="H535" s="251">
        <v>4.5999999999999996</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181</v>
      </c>
      <c r="AU535" s="257" t="s">
        <v>87</v>
      </c>
      <c r="AV535" s="14" t="s">
        <v>87</v>
      </c>
      <c r="AW535" s="14" t="s">
        <v>38</v>
      </c>
      <c r="AX535" s="14" t="s">
        <v>77</v>
      </c>
      <c r="AY535" s="257" t="s">
        <v>167</v>
      </c>
    </row>
    <row r="536" s="14" customFormat="1">
      <c r="A536" s="14"/>
      <c r="B536" s="247"/>
      <c r="C536" s="248"/>
      <c r="D536" s="232" t="s">
        <v>181</v>
      </c>
      <c r="E536" s="249" t="s">
        <v>40</v>
      </c>
      <c r="F536" s="250" t="s">
        <v>535</v>
      </c>
      <c r="G536" s="248"/>
      <c r="H536" s="251">
        <v>3.6000000000000001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181</v>
      </c>
      <c r="AU536" s="257" t="s">
        <v>87</v>
      </c>
      <c r="AV536" s="14" t="s">
        <v>87</v>
      </c>
      <c r="AW536" s="14" t="s">
        <v>38</v>
      </c>
      <c r="AX536" s="14" t="s">
        <v>77</v>
      </c>
      <c r="AY536" s="257" t="s">
        <v>167</v>
      </c>
    </row>
    <row r="537" s="14" customFormat="1">
      <c r="A537" s="14"/>
      <c r="B537" s="247"/>
      <c r="C537" s="248"/>
      <c r="D537" s="232" t="s">
        <v>181</v>
      </c>
      <c r="E537" s="249" t="s">
        <v>40</v>
      </c>
      <c r="F537" s="250" t="s">
        <v>536</v>
      </c>
      <c r="G537" s="248"/>
      <c r="H537" s="251">
        <v>0.59999999999999998</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181</v>
      </c>
      <c r="AU537" s="257" t="s">
        <v>87</v>
      </c>
      <c r="AV537" s="14" t="s">
        <v>87</v>
      </c>
      <c r="AW537" s="14" t="s">
        <v>38</v>
      </c>
      <c r="AX537" s="14" t="s">
        <v>77</v>
      </c>
      <c r="AY537" s="257" t="s">
        <v>167</v>
      </c>
    </row>
    <row r="538" s="15" customFormat="1">
      <c r="A538" s="15"/>
      <c r="B538" s="258"/>
      <c r="C538" s="259"/>
      <c r="D538" s="232" t="s">
        <v>181</v>
      </c>
      <c r="E538" s="260" t="s">
        <v>40</v>
      </c>
      <c r="F538" s="261" t="s">
        <v>184</v>
      </c>
      <c r="G538" s="259"/>
      <c r="H538" s="262">
        <v>18.399999999999999</v>
      </c>
      <c r="I538" s="263"/>
      <c r="J538" s="259"/>
      <c r="K538" s="259"/>
      <c r="L538" s="264"/>
      <c r="M538" s="265"/>
      <c r="N538" s="266"/>
      <c r="O538" s="266"/>
      <c r="P538" s="266"/>
      <c r="Q538" s="266"/>
      <c r="R538" s="266"/>
      <c r="S538" s="266"/>
      <c r="T538" s="267"/>
      <c r="U538" s="15"/>
      <c r="V538" s="15"/>
      <c r="W538" s="15"/>
      <c r="X538" s="15"/>
      <c r="Y538" s="15"/>
      <c r="Z538" s="15"/>
      <c r="AA538" s="15"/>
      <c r="AB538" s="15"/>
      <c r="AC538" s="15"/>
      <c r="AD538" s="15"/>
      <c r="AE538" s="15"/>
      <c r="AT538" s="268" t="s">
        <v>181</v>
      </c>
      <c r="AU538" s="268" t="s">
        <v>87</v>
      </c>
      <c r="AV538" s="15" t="s">
        <v>175</v>
      </c>
      <c r="AW538" s="15" t="s">
        <v>38</v>
      </c>
      <c r="AX538" s="15" t="s">
        <v>85</v>
      </c>
      <c r="AY538" s="268" t="s">
        <v>167</v>
      </c>
    </row>
    <row r="539" s="2" customFormat="1" ht="24" customHeight="1">
      <c r="A539" s="39"/>
      <c r="B539" s="40"/>
      <c r="C539" s="219" t="s">
        <v>599</v>
      </c>
      <c r="D539" s="219" t="s">
        <v>170</v>
      </c>
      <c r="E539" s="220" t="s">
        <v>600</v>
      </c>
      <c r="F539" s="221" t="s">
        <v>601</v>
      </c>
      <c r="G539" s="222" t="s">
        <v>398</v>
      </c>
      <c r="H539" s="223">
        <v>8.7159999999999993</v>
      </c>
      <c r="I539" s="224"/>
      <c r="J539" s="225">
        <f>ROUND(I539*H539,2)</f>
        <v>0</v>
      </c>
      <c r="K539" s="221" t="s">
        <v>174</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301</v>
      </c>
      <c r="AT539" s="230" t="s">
        <v>170</v>
      </c>
      <c r="AU539" s="230" t="s">
        <v>87</v>
      </c>
      <c r="AY539" s="18" t="s">
        <v>167</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301</v>
      </c>
      <c r="BM539" s="230" t="s">
        <v>602</v>
      </c>
    </row>
    <row r="540" s="2" customFormat="1">
      <c r="A540" s="39"/>
      <c r="B540" s="40"/>
      <c r="C540" s="41"/>
      <c r="D540" s="232" t="s">
        <v>177</v>
      </c>
      <c r="E540" s="41"/>
      <c r="F540" s="233" t="s">
        <v>603</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177</v>
      </c>
      <c r="AU540" s="18" t="s">
        <v>87</v>
      </c>
    </row>
    <row r="541" s="2" customFormat="1" ht="24" customHeight="1">
      <c r="A541" s="39"/>
      <c r="B541" s="40"/>
      <c r="C541" s="219" t="s">
        <v>604</v>
      </c>
      <c r="D541" s="219" t="s">
        <v>170</v>
      </c>
      <c r="E541" s="220" t="s">
        <v>605</v>
      </c>
      <c r="F541" s="221" t="s">
        <v>606</v>
      </c>
      <c r="G541" s="222" t="s">
        <v>398</v>
      </c>
      <c r="H541" s="223">
        <v>0.032000000000000001</v>
      </c>
      <c r="I541" s="224"/>
      <c r="J541" s="225">
        <f>ROUND(I541*H541,2)</f>
        <v>0</v>
      </c>
      <c r="K541" s="221" t="s">
        <v>174</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301</v>
      </c>
      <c r="AT541" s="230" t="s">
        <v>170</v>
      </c>
      <c r="AU541" s="230" t="s">
        <v>87</v>
      </c>
      <c r="AY541" s="18" t="s">
        <v>167</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301</v>
      </c>
      <c r="BM541" s="230" t="s">
        <v>607</v>
      </c>
    </row>
    <row r="542" s="2" customFormat="1">
      <c r="A542" s="39"/>
      <c r="B542" s="40"/>
      <c r="C542" s="41"/>
      <c r="D542" s="232" t="s">
        <v>177</v>
      </c>
      <c r="E542" s="41"/>
      <c r="F542" s="233" t="s">
        <v>608</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177</v>
      </c>
      <c r="AU542" s="18" t="s">
        <v>87</v>
      </c>
    </row>
    <row r="543" s="2" customFormat="1">
      <c r="A543" s="39"/>
      <c r="B543" s="40"/>
      <c r="C543" s="41"/>
      <c r="D543" s="232" t="s">
        <v>179</v>
      </c>
      <c r="E543" s="41"/>
      <c r="F543" s="236" t="s">
        <v>609</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179</v>
      </c>
      <c r="AU543" s="18" t="s">
        <v>87</v>
      </c>
    </row>
    <row r="544" s="2" customFormat="1" ht="24" customHeight="1">
      <c r="A544" s="39"/>
      <c r="B544" s="40"/>
      <c r="C544" s="219" t="s">
        <v>610</v>
      </c>
      <c r="D544" s="219" t="s">
        <v>170</v>
      </c>
      <c r="E544" s="220" t="s">
        <v>611</v>
      </c>
      <c r="F544" s="221" t="s">
        <v>612</v>
      </c>
      <c r="G544" s="222" t="s">
        <v>398</v>
      </c>
      <c r="H544" s="223">
        <v>0.032000000000000001</v>
      </c>
      <c r="I544" s="224"/>
      <c r="J544" s="225">
        <f>ROUND(I544*H544,2)</f>
        <v>0</v>
      </c>
      <c r="K544" s="221" t="s">
        <v>174</v>
      </c>
      <c r="L544" s="45"/>
      <c r="M544" s="226" t="s">
        <v>40</v>
      </c>
      <c r="N544" s="227" t="s">
        <v>48</v>
      </c>
      <c r="O544" s="85"/>
      <c r="P544" s="228">
        <f>O544*H544</f>
        <v>0</v>
      </c>
      <c r="Q544" s="228">
        <v>0</v>
      </c>
      <c r="R544" s="228">
        <f>Q544*H544</f>
        <v>0</v>
      </c>
      <c r="S544" s="228">
        <v>0</v>
      </c>
      <c r="T544" s="229">
        <f>S544*H544</f>
        <v>0</v>
      </c>
      <c r="U544" s="39"/>
      <c r="V544" s="39"/>
      <c r="W544" s="39"/>
      <c r="X544" s="39"/>
      <c r="Y544" s="39"/>
      <c r="Z544" s="39"/>
      <c r="AA544" s="39"/>
      <c r="AB544" s="39"/>
      <c r="AC544" s="39"/>
      <c r="AD544" s="39"/>
      <c r="AE544" s="39"/>
      <c r="AR544" s="230" t="s">
        <v>301</v>
      </c>
      <c r="AT544" s="230" t="s">
        <v>170</v>
      </c>
      <c r="AU544" s="230" t="s">
        <v>87</v>
      </c>
      <c r="AY544" s="18" t="s">
        <v>167</v>
      </c>
      <c r="BE544" s="231">
        <f>IF(N544="základní",J544,0)</f>
        <v>0</v>
      </c>
      <c r="BF544" s="231">
        <f>IF(N544="snížená",J544,0)</f>
        <v>0</v>
      </c>
      <c r="BG544" s="231">
        <f>IF(N544="zákl. přenesená",J544,0)</f>
        <v>0</v>
      </c>
      <c r="BH544" s="231">
        <f>IF(N544="sníž. přenesená",J544,0)</f>
        <v>0</v>
      </c>
      <c r="BI544" s="231">
        <f>IF(N544="nulová",J544,0)</f>
        <v>0</v>
      </c>
      <c r="BJ544" s="18" t="s">
        <v>85</v>
      </c>
      <c r="BK544" s="231">
        <f>ROUND(I544*H544,2)</f>
        <v>0</v>
      </c>
      <c r="BL544" s="18" t="s">
        <v>301</v>
      </c>
      <c r="BM544" s="230" t="s">
        <v>613</v>
      </c>
    </row>
    <row r="545" s="2" customFormat="1">
      <c r="A545" s="39"/>
      <c r="B545" s="40"/>
      <c r="C545" s="41"/>
      <c r="D545" s="232" t="s">
        <v>177</v>
      </c>
      <c r="E545" s="41"/>
      <c r="F545" s="233" t="s">
        <v>614</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177</v>
      </c>
      <c r="AU545" s="18" t="s">
        <v>87</v>
      </c>
    </row>
    <row r="546" s="2" customFormat="1">
      <c r="A546" s="39"/>
      <c r="B546" s="40"/>
      <c r="C546" s="41"/>
      <c r="D546" s="232" t="s">
        <v>179</v>
      </c>
      <c r="E546" s="41"/>
      <c r="F546" s="236" t="s">
        <v>609</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179</v>
      </c>
      <c r="AU546" s="18" t="s">
        <v>87</v>
      </c>
    </row>
    <row r="547" s="12" customFormat="1" ht="22.8" customHeight="1">
      <c r="A547" s="12"/>
      <c r="B547" s="203"/>
      <c r="C547" s="204"/>
      <c r="D547" s="205" t="s">
        <v>76</v>
      </c>
      <c r="E547" s="217" t="s">
        <v>615</v>
      </c>
      <c r="F547" s="217" t="s">
        <v>616</v>
      </c>
      <c r="G547" s="204"/>
      <c r="H547" s="204"/>
      <c r="I547" s="207"/>
      <c r="J547" s="218">
        <f>BK547</f>
        <v>0</v>
      </c>
      <c r="K547" s="204"/>
      <c r="L547" s="209"/>
      <c r="M547" s="210"/>
      <c r="N547" s="211"/>
      <c r="O547" s="211"/>
      <c r="P547" s="212">
        <f>SUM(P548:P594)</f>
        <v>0</v>
      </c>
      <c r="Q547" s="211"/>
      <c r="R547" s="212">
        <f>SUM(R548:R594)</f>
        <v>0.11957000000000002</v>
      </c>
      <c r="S547" s="211"/>
      <c r="T547" s="213">
        <f>SUM(T548:T594)</f>
        <v>0.038790000000000005</v>
      </c>
      <c r="U547" s="12"/>
      <c r="V547" s="12"/>
      <c r="W547" s="12"/>
      <c r="X547" s="12"/>
      <c r="Y547" s="12"/>
      <c r="Z547" s="12"/>
      <c r="AA547" s="12"/>
      <c r="AB547" s="12"/>
      <c r="AC547" s="12"/>
      <c r="AD547" s="12"/>
      <c r="AE547" s="12"/>
      <c r="AR547" s="214" t="s">
        <v>87</v>
      </c>
      <c r="AT547" s="215" t="s">
        <v>76</v>
      </c>
      <c r="AU547" s="215" t="s">
        <v>85</v>
      </c>
      <c r="AY547" s="214" t="s">
        <v>167</v>
      </c>
      <c r="BK547" s="216">
        <f>SUM(BK548:BK594)</f>
        <v>0</v>
      </c>
    </row>
    <row r="548" s="2" customFormat="1" ht="16.5" customHeight="1">
      <c r="A548" s="39"/>
      <c r="B548" s="40"/>
      <c r="C548" s="219" t="s">
        <v>617</v>
      </c>
      <c r="D548" s="219" t="s">
        <v>170</v>
      </c>
      <c r="E548" s="220" t="s">
        <v>618</v>
      </c>
      <c r="F548" s="221" t="s">
        <v>619</v>
      </c>
      <c r="G548" s="222" t="s">
        <v>561</v>
      </c>
      <c r="H548" s="223">
        <v>1</v>
      </c>
      <c r="I548" s="224"/>
      <c r="J548" s="225">
        <f>ROUND(I548*H548,2)</f>
        <v>0</v>
      </c>
      <c r="K548" s="221" t="s">
        <v>174</v>
      </c>
      <c r="L548" s="45"/>
      <c r="M548" s="226" t="s">
        <v>40</v>
      </c>
      <c r="N548" s="227" t="s">
        <v>48</v>
      </c>
      <c r="O548" s="85"/>
      <c r="P548" s="228">
        <f>O548*H548</f>
        <v>0</v>
      </c>
      <c r="Q548" s="228">
        <v>0</v>
      </c>
      <c r="R548" s="228">
        <f>Q548*H548</f>
        <v>0</v>
      </c>
      <c r="S548" s="228">
        <v>0.01933</v>
      </c>
      <c r="T548" s="229">
        <f>S548*H548</f>
        <v>0.01933</v>
      </c>
      <c r="U548" s="39"/>
      <c r="V548" s="39"/>
      <c r="W548" s="39"/>
      <c r="X548" s="39"/>
      <c r="Y548" s="39"/>
      <c r="Z548" s="39"/>
      <c r="AA548" s="39"/>
      <c r="AB548" s="39"/>
      <c r="AC548" s="39"/>
      <c r="AD548" s="39"/>
      <c r="AE548" s="39"/>
      <c r="AR548" s="230" t="s">
        <v>301</v>
      </c>
      <c r="AT548" s="230" t="s">
        <v>170</v>
      </c>
      <c r="AU548" s="230" t="s">
        <v>87</v>
      </c>
      <c r="AY548" s="18" t="s">
        <v>167</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301</v>
      </c>
      <c r="BM548" s="230" t="s">
        <v>620</v>
      </c>
    </row>
    <row r="549" s="2" customFormat="1">
      <c r="A549" s="39"/>
      <c r="B549" s="40"/>
      <c r="C549" s="41"/>
      <c r="D549" s="232" t="s">
        <v>177</v>
      </c>
      <c r="E549" s="41"/>
      <c r="F549" s="233" t="s">
        <v>621</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177</v>
      </c>
      <c r="AU549" s="18" t="s">
        <v>87</v>
      </c>
    </row>
    <row r="550" s="2" customFormat="1" ht="24" customHeight="1">
      <c r="A550" s="39"/>
      <c r="B550" s="40"/>
      <c r="C550" s="219" t="s">
        <v>622</v>
      </c>
      <c r="D550" s="219" t="s">
        <v>170</v>
      </c>
      <c r="E550" s="220" t="s">
        <v>623</v>
      </c>
      <c r="F550" s="221" t="s">
        <v>624</v>
      </c>
      <c r="G550" s="222" t="s">
        <v>561</v>
      </c>
      <c r="H550" s="223">
        <v>1</v>
      </c>
      <c r="I550" s="224"/>
      <c r="J550" s="225">
        <f>ROUND(I550*H550,2)</f>
        <v>0</v>
      </c>
      <c r="K550" s="221" t="s">
        <v>174</v>
      </c>
      <c r="L550" s="45"/>
      <c r="M550" s="226" t="s">
        <v>40</v>
      </c>
      <c r="N550" s="227" t="s">
        <v>48</v>
      </c>
      <c r="O550" s="85"/>
      <c r="P550" s="228">
        <f>O550*H550</f>
        <v>0</v>
      </c>
      <c r="Q550" s="228">
        <v>0.023199999999999998</v>
      </c>
      <c r="R550" s="228">
        <f>Q550*H550</f>
        <v>0.023199999999999998</v>
      </c>
      <c r="S550" s="228">
        <v>0</v>
      </c>
      <c r="T550" s="229">
        <f>S550*H550</f>
        <v>0</v>
      </c>
      <c r="U550" s="39"/>
      <c r="V550" s="39"/>
      <c r="W550" s="39"/>
      <c r="X550" s="39"/>
      <c r="Y550" s="39"/>
      <c r="Z550" s="39"/>
      <c r="AA550" s="39"/>
      <c r="AB550" s="39"/>
      <c r="AC550" s="39"/>
      <c r="AD550" s="39"/>
      <c r="AE550" s="39"/>
      <c r="AR550" s="230" t="s">
        <v>301</v>
      </c>
      <c r="AT550" s="230" t="s">
        <v>170</v>
      </c>
      <c r="AU550" s="230" t="s">
        <v>87</v>
      </c>
      <c r="AY550" s="18" t="s">
        <v>167</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301</v>
      </c>
      <c r="BM550" s="230" t="s">
        <v>625</v>
      </c>
    </row>
    <row r="551" s="2" customFormat="1">
      <c r="A551" s="39"/>
      <c r="B551" s="40"/>
      <c r="C551" s="41"/>
      <c r="D551" s="232" t="s">
        <v>177</v>
      </c>
      <c r="E551" s="41"/>
      <c r="F551" s="233" t="s">
        <v>626</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177</v>
      </c>
      <c r="AU551" s="18" t="s">
        <v>87</v>
      </c>
    </row>
    <row r="552" s="2" customFormat="1">
      <c r="A552" s="39"/>
      <c r="B552" s="40"/>
      <c r="C552" s="41"/>
      <c r="D552" s="232" t="s">
        <v>179</v>
      </c>
      <c r="E552" s="41"/>
      <c r="F552" s="236" t="s">
        <v>627</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179</v>
      </c>
      <c r="AU552" s="18" t="s">
        <v>87</v>
      </c>
    </row>
    <row r="553" s="2" customFormat="1" ht="16.5" customHeight="1">
      <c r="A553" s="39"/>
      <c r="B553" s="40"/>
      <c r="C553" s="219" t="s">
        <v>628</v>
      </c>
      <c r="D553" s="219" t="s">
        <v>170</v>
      </c>
      <c r="E553" s="220" t="s">
        <v>629</v>
      </c>
      <c r="F553" s="221" t="s">
        <v>630</v>
      </c>
      <c r="G553" s="222" t="s">
        <v>561</v>
      </c>
      <c r="H553" s="223">
        <v>1</v>
      </c>
      <c r="I553" s="224"/>
      <c r="J553" s="225">
        <f>ROUND(I553*H553,2)</f>
        <v>0</v>
      </c>
      <c r="K553" s="221" t="s">
        <v>174</v>
      </c>
      <c r="L553" s="45"/>
      <c r="M553" s="226" t="s">
        <v>40</v>
      </c>
      <c r="N553" s="227" t="s">
        <v>48</v>
      </c>
      <c r="O553" s="85"/>
      <c r="P553" s="228">
        <f>O553*H553</f>
        <v>0</v>
      </c>
      <c r="Q553" s="228">
        <v>0</v>
      </c>
      <c r="R553" s="228">
        <f>Q553*H553</f>
        <v>0</v>
      </c>
      <c r="S553" s="228">
        <v>0.019460000000000002</v>
      </c>
      <c r="T553" s="229">
        <f>S553*H553</f>
        <v>0.019460000000000002</v>
      </c>
      <c r="U553" s="39"/>
      <c r="V553" s="39"/>
      <c r="W553" s="39"/>
      <c r="X553" s="39"/>
      <c r="Y553" s="39"/>
      <c r="Z553" s="39"/>
      <c r="AA553" s="39"/>
      <c r="AB553" s="39"/>
      <c r="AC553" s="39"/>
      <c r="AD553" s="39"/>
      <c r="AE553" s="39"/>
      <c r="AR553" s="230" t="s">
        <v>301</v>
      </c>
      <c r="AT553" s="230" t="s">
        <v>170</v>
      </c>
      <c r="AU553" s="230" t="s">
        <v>87</v>
      </c>
      <c r="AY553" s="18" t="s">
        <v>167</v>
      </c>
      <c r="BE553" s="231">
        <f>IF(N553="základní",J553,0)</f>
        <v>0</v>
      </c>
      <c r="BF553" s="231">
        <f>IF(N553="snížená",J553,0)</f>
        <v>0</v>
      </c>
      <c r="BG553" s="231">
        <f>IF(N553="zákl. přenesená",J553,0)</f>
        <v>0</v>
      </c>
      <c r="BH553" s="231">
        <f>IF(N553="sníž. přenesená",J553,0)</f>
        <v>0</v>
      </c>
      <c r="BI553" s="231">
        <f>IF(N553="nulová",J553,0)</f>
        <v>0</v>
      </c>
      <c r="BJ553" s="18" t="s">
        <v>85</v>
      </c>
      <c r="BK553" s="231">
        <f>ROUND(I553*H553,2)</f>
        <v>0</v>
      </c>
      <c r="BL553" s="18" t="s">
        <v>301</v>
      </c>
      <c r="BM553" s="230" t="s">
        <v>631</v>
      </c>
    </row>
    <row r="554" s="2" customFormat="1">
      <c r="A554" s="39"/>
      <c r="B554" s="40"/>
      <c r="C554" s="41"/>
      <c r="D554" s="232" t="s">
        <v>177</v>
      </c>
      <c r="E554" s="41"/>
      <c r="F554" s="233" t="s">
        <v>632</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177</v>
      </c>
      <c r="AU554" s="18" t="s">
        <v>87</v>
      </c>
    </row>
    <row r="555" s="2" customFormat="1" ht="24" customHeight="1">
      <c r="A555" s="39"/>
      <c r="B555" s="40"/>
      <c r="C555" s="219" t="s">
        <v>633</v>
      </c>
      <c r="D555" s="219" t="s">
        <v>170</v>
      </c>
      <c r="E555" s="220" t="s">
        <v>634</v>
      </c>
      <c r="F555" s="221" t="s">
        <v>635</v>
      </c>
      <c r="G555" s="222" t="s">
        <v>561</v>
      </c>
      <c r="H555" s="223">
        <v>1</v>
      </c>
      <c r="I555" s="224"/>
      <c r="J555" s="225">
        <f>ROUND(I555*H555,2)</f>
        <v>0</v>
      </c>
      <c r="K555" s="221" t="s">
        <v>174</v>
      </c>
      <c r="L555" s="45"/>
      <c r="M555" s="226" t="s">
        <v>40</v>
      </c>
      <c r="N555" s="227" t="s">
        <v>48</v>
      </c>
      <c r="O555" s="85"/>
      <c r="P555" s="228">
        <f>O555*H555</f>
        <v>0</v>
      </c>
      <c r="Q555" s="228">
        <v>0.02775</v>
      </c>
      <c r="R555" s="228">
        <f>Q555*H555</f>
        <v>0.02775</v>
      </c>
      <c r="S555" s="228">
        <v>0</v>
      </c>
      <c r="T555" s="229">
        <f>S555*H555</f>
        <v>0</v>
      </c>
      <c r="U555" s="39"/>
      <c r="V555" s="39"/>
      <c r="W555" s="39"/>
      <c r="X555" s="39"/>
      <c r="Y555" s="39"/>
      <c r="Z555" s="39"/>
      <c r="AA555" s="39"/>
      <c r="AB555" s="39"/>
      <c r="AC555" s="39"/>
      <c r="AD555" s="39"/>
      <c r="AE555" s="39"/>
      <c r="AR555" s="230" t="s">
        <v>301</v>
      </c>
      <c r="AT555" s="230" t="s">
        <v>170</v>
      </c>
      <c r="AU555" s="230" t="s">
        <v>87</v>
      </c>
      <c r="AY555" s="18" t="s">
        <v>167</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301</v>
      </c>
      <c r="BM555" s="230" t="s">
        <v>636</v>
      </c>
    </row>
    <row r="556" s="2" customFormat="1">
      <c r="A556" s="39"/>
      <c r="B556" s="40"/>
      <c r="C556" s="41"/>
      <c r="D556" s="232" t="s">
        <v>177</v>
      </c>
      <c r="E556" s="41"/>
      <c r="F556" s="233" t="s">
        <v>637</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177</v>
      </c>
      <c r="AU556" s="18" t="s">
        <v>87</v>
      </c>
    </row>
    <row r="557" s="2" customFormat="1">
      <c r="A557" s="39"/>
      <c r="B557" s="40"/>
      <c r="C557" s="41"/>
      <c r="D557" s="232" t="s">
        <v>179</v>
      </c>
      <c r="E557" s="41"/>
      <c r="F557" s="236" t="s">
        <v>638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179</v>
      </c>
      <c r="AU557" s="18" t="s">
        <v>87</v>
      </c>
    </row>
    <row r="558" s="2" customFormat="1" ht="16.5" customHeight="1">
      <c r="A558" s="39"/>
      <c r="B558" s="40"/>
      <c r="C558" s="219" t="s">
        <v>639</v>
      </c>
      <c r="D558" s="219" t="s">
        <v>170</v>
      </c>
      <c r="E558" s="220" t="s">
        <v>640</v>
      </c>
      <c r="F558" s="221" t="s">
        <v>641</v>
      </c>
      <c r="G558" s="222" t="s">
        <v>561</v>
      </c>
      <c r="H558" s="223">
        <v>1</v>
      </c>
      <c r="I558" s="224"/>
      <c r="J558" s="225">
        <f>ROUND(I558*H558,2)</f>
        <v>0</v>
      </c>
      <c r="K558" s="221" t="s">
        <v>174</v>
      </c>
      <c r="L558" s="45"/>
      <c r="M558" s="226" t="s">
        <v>40</v>
      </c>
      <c r="N558" s="227" t="s">
        <v>48</v>
      </c>
      <c r="O558" s="85"/>
      <c r="P558" s="228">
        <f>O558*H558</f>
        <v>0</v>
      </c>
      <c r="Q558" s="228">
        <v>0.01452</v>
      </c>
      <c r="R558" s="228">
        <f>Q558*H558</f>
        <v>0.01452</v>
      </c>
      <c r="S558" s="228">
        <v>0</v>
      </c>
      <c r="T558" s="229">
        <f>S558*H558</f>
        <v>0</v>
      </c>
      <c r="U558" s="39"/>
      <c r="V558" s="39"/>
      <c r="W558" s="39"/>
      <c r="X558" s="39"/>
      <c r="Y558" s="39"/>
      <c r="Z558" s="39"/>
      <c r="AA558" s="39"/>
      <c r="AB558" s="39"/>
      <c r="AC558" s="39"/>
      <c r="AD558" s="39"/>
      <c r="AE558" s="39"/>
      <c r="AR558" s="230" t="s">
        <v>301</v>
      </c>
      <c r="AT558" s="230" t="s">
        <v>170</v>
      </c>
      <c r="AU558" s="230" t="s">
        <v>87</v>
      </c>
      <c r="AY558" s="18" t="s">
        <v>167</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301</v>
      </c>
      <c r="BM558" s="230" t="s">
        <v>642</v>
      </c>
    </row>
    <row r="559" s="2" customFormat="1">
      <c r="A559" s="39"/>
      <c r="B559" s="40"/>
      <c r="C559" s="41"/>
      <c r="D559" s="232" t="s">
        <v>177</v>
      </c>
      <c r="E559" s="41"/>
      <c r="F559" s="233" t="s">
        <v>643</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177</v>
      </c>
      <c r="AU559" s="18" t="s">
        <v>87</v>
      </c>
    </row>
    <row r="560" s="2" customFormat="1">
      <c r="A560" s="39"/>
      <c r="B560" s="40"/>
      <c r="C560" s="41"/>
      <c r="D560" s="232" t="s">
        <v>179</v>
      </c>
      <c r="E560" s="41"/>
      <c r="F560" s="236" t="s">
        <v>644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179</v>
      </c>
      <c r="AU560" s="18" t="s">
        <v>87</v>
      </c>
    </row>
    <row r="561" s="2" customFormat="1" ht="24" customHeight="1">
      <c r="A561" s="39"/>
      <c r="B561" s="40"/>
      <c r="C561" s="219" t="s">
        <v>645</v>
      </c>
      <c r="D561" s="219" t="s">
        <v>170</v>
      </c>
      <c r="E561" s="220" t="s">
        <v>646</v>
      </c>
      <c r="F561" s="221" t="s">
        <v>647</v>
      </c>
      <c r="G561" s="222" t="s">
        <v>561</v>
      </c>
      <c r="H561" s="223">
        <v>1</v>
      </c>
      <c r="I561" s="224"/>
      <c r="J561" s="225">
        <f>ROUND(I561*H561,2)</f>
        <v>0</v>
      </c>
      <c r="K561" s="221" t="s">
        <v>174</v>
      </c>
      <c r="L561" s="45"/>
      <c r="M561" s="226" t="s">
        <v>40</v>
      </c>
      <c r="N561" s="227" t="s">
        <v>48</v>
      </c>
      <c r="O561" s="85"/>
      <c r="P561" s="228">
        <f>O561*H561</f>
        <v>0</v>
      </c>
      <c r="Q561" s="228">
        <v>0.034209999999999997</v>
      </c>
      <c r="R561" s="228">
        <f>Q561*H561</f>
        <v>0.034209999999999997</v>
      </c>
      <c r="S561" s="228">
        <v>0</v>
      </c>
      <c r="T561" s="229">
        <f>S561*H561</f>
        <v>0</v>
      </c>
      <c r="U561" s="39"/>
      <c r="V561" s="39"/>
      <c r="W561" s="39"/>
      <c r="X561" s="39"/>
      <c r="Y561" s="39"/>
      <c r="Z561" s="39"/>
      <c r="AA561" s="39"/>
      <c r="AB561" s="39"/>
      <c r="AC561" s="39"/>
      <c r="AD561" s="39"/>
      <c r="AE561" s="39"/>
      <c r="AR561" s="230" t="s">
        <v>301</v>
      </c>
      <c r="AT561" s="230" t="s">
        <v>170</v>
      </c>
      <c r="AU561" s="230" t="s">
        <v>87</v>
      </c>
      <c r="AY561" s="18" t="s">
        <v>167</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301</v>
      </c>
      <c r="BM561" s="230" t="s">
        <v>648</v>
      </c>
    </row>
    <row r="562" s="2" customFormat="1">
      <c r="A562" s="39"/>
      <c r="B562" s="40"/>
      <c r="C562" s="41"/>
      <c r="D562" s="232" t="s">
        <v>177</v>
      </c>
      <c r="E562" s="41"/>
      <c r="F562" s="233" t="s">
        <v>649</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177</v>
      </c>
      <c r="AU562" s="18" t="s">
        <v>87</v>
      </c>
    </row>
    <row r="563" s="2" customFormat="1">
      <c r="A563" s="39"/>
      <c r="B563" s="40"/>
      <c r="C563" s="41"/>
      <c r="D563" s="232" t="s">
        <v>179</v>
      </c>
      <c r="E563" s="41"/>
      <c r="F563" s="236" t="s">
        <v>650</v>
      </c>
      <c r="G563" s="41"/>
      <c r="H563" s="41"/>
      <c r="I563" s="137"/>
      <c r="J563" s="41"/>
      <c r="K563" s="41"/>
      <c r="L563" s="45"/>
      <c r="M563" s="234"/>
      <c r="N563" s="235"/>
      <c r="O563" s="85"/>
      <c r="P563" s="85"/>
      <c r="Q563" s="85"/>
      <c r="R563" s="85"/>
      <c r="S563" s="85"/>
      <c r="T563" s="86"/>
      <c r="U563" s="39"/>
      <c r="V563" s="39"/>
      <c r="W563" s="39"/>
      <c r="X563" s="39"/>
      <c r="Y563" s="39"/>
      <c r="Z563" s="39"/>
      <c r="AA563" s="39"/>
      <c r="AB563" s="39"/>
      <c r="AC563" s="39"/>
      <c r="AD563" s="39"/>
      <c r="AE563" s="39"/>
      <c r="AT563" s="18" t="s">
        <v>179</v>
      </c>
      <c r="AU563" s="18" t="s">
        <v>87</v>
      </c>
    </row>
    <row r="564" s="2" customFormat="1" ht="24" customHeight="1">
      <c r="A564" s="39"/>
      <c r="B564" s="40"/>
      <c r="C564" s="219" t="s">
        <v>651</v>
      </c>
      <c r="D564" s="219" t="s">
        <v>170</v>
      </c>
      <c r="E564" s="220" t="s">
        <v>652</v>
      </c>
      <c r="F564" s="221" t="s">
        <v>653</v>
      </c>
      <c r="G564" s="222" t="s">
        <v>561</v>
      </c>
      <c r="H564" s="223">
        <v>1</v>
      </c>
      <c r="I564" s="224"/>
      <c r="J564" s="225">
        <f>ROUND(I564*H564,2)</f>
        <v>0</v>
      </c>
      <c r="K564" s="221" t="s">
        <v>174</v>
      </c>
      <c r="L564" s="45"/>
      <c r="M564" s="226" t="s">
        <v>40</v>
      </c>
      <c r="N564" s="227" t="s">
        <v>48</v>
      </c>
      <c r="O564" s="85"/>
      <c r="P564" s="228">
        <f>O564*H564</f>
        <v>0</v>
      </c>
      <c r="Q564" s="228">
        <v>0.0024199999999999998</v>
      </c>
      <c r="R564" s="228">
        <f>Q564*H564</f>
        <v>0.0024199999999999998</v>
      </c>
      <c r="S564" s="228">
        <v>0</v>
      </c>
      <c r="T564" s="229">
        <f>S564*H564</f>
        <v>0</v>
      </c>
      <c r="U564" s="39"/>
      <c r="V564" s="39"/>
      <c r="W564" s="39"/>
      <c r="X564" s="39"/>
      <c r="Y564" s="39"/>
      <c r="Z564" s="39"/>
      <c r="AA564" s="39"/>
      <c r="AB564" s="39"/>
      <c r="AC564" s="39"/>
      <c r="AD564" s="39"/>
      <c r="AE564" s="39"/>
      <c r="AR564" s="230" t="s">
        <v>301</v>
      </c>
      <c r="AT564" s="230" t="s">
        <v>170</v>
      </c>
      <c r="AU564" s="230" t="s">
        <v>87</v>
      </c>
      <c r="AY564" s="18" t="s">
        <v>167</v>
      </c>
      <c r="BE564" s="231">
        <f>IF(N564="základní",J564,0)</f>
        <v>0</v>
      </c>
      <c r="BF564" s="231">
        <f>IF(N564="snížená",J564,0)</f>
        <v>0</v>
      </c>
      <c r="BG564" s="231">
        <f>IF(N564="zákl. přenesená",J564,0)</f>
        <v>0</v>
      </c>
      <c r="BH564" s="231">
        <f>IF(N564="sníž. přenesená",J564,0)</f>
        <v>0</v>
      </c>
      <c r="BI564" s="231">
        <f>IF(N564="nulová",J564,0)</f>
        <v>0</v>
      </c>
      <c r="BJ564" s="18" t="s">
        <v>85</v>
      </c>
      <c r="BK564" s="231">
        <f>ROUND(I564*H564,2)</f>
        <v>0</v>
      </c>
      <c r="BL564" s="18" t="s">
        <v>301</v>
      </c>
      <c r="BM564" s="230" t="s">
        <v>654</v>
      </c>
    </row>
    <row r="565" s="2" customFormat="1">
      <c r="A565" s="39"/>
      <c r="B565" s="40"/>
      <c r="C565" s="41"/>
      <c r="D565" s="232" t="s">
        <v>177</v>
      </c>
      <c r="E565" s="41"/>
      <c r="F565" s="233" t="s">
        <v>653</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177</v>
      </c>
      <c r="AU565" s="18" t="s">
        <v>87</v>
      </c>
    </row>
    <row r="566" s="2" customFormat="1" ht="24" customHeight="1">
      <c r="A566" s="39"/>
      <c r="B566" s="40"/>
      <c r="C566" s="219" t="s">
        <v>655</v>
      </c>
      <c r="D566" s="219" t="s">
        <v>170</v>
      </c>
      <c r="E566" s="220" t="s">
        <v>656</v>
      </c>
      <c r="F566" s="221" t="s">
        <v>657</v>
      </c>
      <c r="G566" s="222" t="s">
        <v>561</v>
      </c>
      <c r="H566" s="223">
        <v>1</v>
      </c>
      <c r="I566" s="224"/>
      <c r="J566" s="225">
        <f>ROUND(I566*H566,2)</f>
        <v>0</v>
      </c>
      <c r="K566" s="221" t="s">
        <v>174</v>
      </c>
      <c r="L566" s="45"/>
      <c r="M566" s="226" t="s">
        <v>40</v>
      </c>
      <c r="N566" s="227" t="s">
        <v>48</v>
      </c>
      <c r="O566" s="85"/>
      <c r="P566" s="228">
        <f>O566*H566</f>
        <v>0</v>
      </c>
      <c r="Q566" s="228">
        <v>0.00051999999999999995</v>
      </c>
      <c r="R566" s="228">
        <f>Q566*H566</f>
        <v>0.00051999999999999995</v>
      </c>
      <c r="S566" s="228">
        <v>0</v>
      </c>
      <c r="T566" s="229">
        <f>S566*H566</f>
        <v>0</v>
      </c>
      <c r="U566" s="39"/>
      <c r="V566" s="39"/>
      <c r="W566" s="39"/>
      <c r="X566" s="39"/>
      <c r="Y566" s="39"/>
      <c r="Z566" s="39"/>
      <c r="AA566" s="39"/>
      <c r="AB566" s="39"/>
      <c r="AC566" s="39"/>
      <c r="AD566" s="39"/>
      <c r="AE566" s="39"/>
      <c r="AR566" s="230" t="s">
        <v>301</v>
      </c>
      <c r="AT566" s="230" t="s">
        <v>170</v>
      </c>
      <c r="AU566" s="230" t="s">
        <v>87</v>
      </c>
      <c r="AY566" s="18" t="s">
        <v>167</v>
      </c>
      <c r="BE566" s="231">
        <f>IF(N566="základní",J566,0)</f>
        <v>0</v>
      </c>
      <c r="BF566" s="231">
        <f>IF(N566="snížená",J566,0)</f>
        <v>0</v>
      </c>
      <c r="BG566" s="231">
        <f>IF(N566="zákl. přenesená",J566,0)</f>
        <v>0</v>
      </c>
      <c r="BH566" s="231">
        <f>IF(N566="sníž. přenesená",J566,0)</f>
        <v>0</v>
      </c>
      <c r="BI566" s="231">
        <f>IF(N566="nulová",J566,0)</f>
        <v>0</v>
      </c>
      <c r="BJ566" s="18" t="s">
        <v>85</v>
      </c>
      <c r="BK566" s="231">
        <f>ROUND(I566*H566,2)</f>
        <v>0</v>
      </c>
      <c r="BL566" s="18" t="s">
        <v>301</v>
      </c>
      <c r="BM566" s="230" t="s">
        <v>658</v>
      </c>
    </row>
    <row r="567" s="2" customFormat="1">
      <c r="A567" s="39"/>
      <c r="B567" s="40"/>
      <c r="C567" s="41"/>
      <c r="D567" s="232" t="s">
        <v>177</v>
      </c>
      <c r="E567" s="41"/>
      <c r="F567" s="233" t="s">
        <v>659</v>
      </c>
      <c r="G567" s="41"/>
      <c r="H567" s="41"/>
      <c r="I567" s="137"/>
      <c r="J567" s="41"/>
      <c r="K567" s="41"/>
      <c r="L567" s="45"/>
      <c r="M567" s="234"/>
      <c r="N567" s="235"/>
      <c r="O567" s="85"/>
      <c r="P567" s="85"/>
      <c r="Q567" s="85"/>
      <c r="R567" s="85"/>
      <c r="S567" s="85"/>
      <c r="T567" s="86"/>
      <c r="U567" s="39"/>
      <c r="V567" s="39"/>
      <c r="W567" s="39"/>
      <c r="X567" s="39"/>
      <c r="Y567" s="39"/>
      <c r="Z567" s="39"/>
      <c r="AA567" s="39"/>
      <c r="AB567" s="39"/>
      <c r="AC567" s="39"/>
      <c r="AD567" s="39"/>
      <c r="AE567" s="39"/>
      <c r="AT567" s="18" t="s">
        <v>177</v>
      </c>
      <c r="AU567" s="18" t="s">
        <v>87</v>
      </c>
    </row>
    <row r="568" s="2" customFormat="1" ht="24" customHeight="1">
      <c r="A568" s="39"/>
      <c r="B568" s="40"/>
      <c r="C568" s="219" t="s">
        <v>660</v>
      </c>
      <c r="D568" s="219" t="s">
        <v>170</v>
      </c>
      <c r="E568" s="220" t="s">
        <v>661</v>
      </c>
      <c r="F568" s="221" t="s">
        <v>662</v>
      </c>
      <c r="G568" s="222" t="s">
        <v>561</v>
      </c>
      <c r="H568" s="223">
        <v>1</v>
      </c>
      <c r="I568" s="224"/>
      <c r="J568" s="225">
        <f>ROUND(I568*H568,2)</f>
        <v>0</v>
      </c>
      <c r="K568" s="221" t="s">
        <v>174</v>
      </c>
      <c r="L568" s="45"/>
      <c r="M568" s="226" t="s">
        <v>40</v>
      </c>
      <c r="N568" s="227" t="s">
        <v>48</v>
      </c>
      <c r="O568" s="85"/>
      <c r="P568" s="228">
        <f>O568*H568</f>
        <v>0</v>
      </c>
      <c r="Q568" s="228">
        <v>0.0011000000000000001</v>
      </c>
      <c r="R568" s="228">
        <f>Q568*H568</f>
        <v>0.0011000000000000001</v>
      </c>
      <c r="S568" s="228">
        <v>0</v>
      </c>
      <c r="T568" s="229">
        <f>S568*H568</f>
        <v>0</v>
      </c>
      <c r="U568" s="39"/>
      <c r="V568" s="39"/>
      <c r="W568" s="39"/>
      <c r="X568" s="39"/>
      <c r="Y568" s="39"/>
      <c r="Z568" s="39"/>
      <c r="AA568" s="39"/>
      <c r="AB568" s="39"/>
      <c r="AC568" s="39"/>
      <c r="AD568" s="39"/>
      <c r="AE568" s="39"/>
      <c r="AR568" s="230" t="s">
        <v>301</v>
      </c>
      <c r="AT568" s="230" t="s">
        <v>170</v>
      </c>
      <c r="AU568" s="230" t="s">
        <v>87</v>
      </c>
      <c r="AY568" s="18" t="s">
        <v>167</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301</v>
      </c>
      <c r="BM568" s="230" t="s">
        <v>663</v>
      </c>
    </row>
    <row r="569" s="2" customFormat="1">
      <c r="A569" s="39"/>
      <c r="B569" s="40"/>
      <c r="C569" s="41"/>
      <c r="D569" s="232" t="s">
        <v>177</v>
      </c>
      <c r="E569" s="41"/>
      <c r="F569" s="233" t="s">
        <v>662</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177</v>
      </c>
      <c r="AU569" s="18" t="s">
        <v>87</v>
      </c>
    </row>
    <row r="570" s="2" customFormat="1" ht="16.5" customHeight="1">
      <c r="A570" s="39"/>
      <c r="B570" s="40"/>
      <c r="C570" s="219" t="s">
        <v>664</v>
      </c>
      <c r="D570" s="219" t="s">
        <v>170</v>
      </c>
      <c r="E570" s="220" t="s">
        <v>665</v>
      </c>
      <c r="F570" s="221" t="s">
        <v>666</v>
      </c>
      <c r="G570" s="222" t="s">
        <v>561</v>
      </c>
      <c r="H570" s="223">
        <v>2</v>
      </c>
      <c r="I570" s="224"/>
      <c r="J570" s="225">
        <f>ROUND(I570*H570,2)</f>
        <v>0</v>
      </c>
      <c r="K570" s="221" t="s">
        <v>174</v>
      </c>
      <c r="L570" s="45"/>
      <c r="M570" s="226" t="s">
        <v>40</v>
      </c>
      <c r="N570" s="227" t="s">
        <v>48</v>
      </c>
      <c r="O570" s="85"/>
      <c r="P570" s="228">
        <f>O570*H570</f>
        <v>0</v>
      </c>
      <c r="Q570" s="228">
        <v>0.00189</v>
      </c>
      <c r="R570" s="228">
        <f>Q570*H570</f>
        <v>0.0037799999999999999</v>
      </c>
      <c r="S570" s="228">
        <v>0</v>
      </c>
      <c r="T570" s="229">
        <f>S570*H570</f>
        <v>0</v>
      </c>
      <c r="U570" s="39"/>
      <c r="V570" s="39"/>
      <c r="W570" s="39"/>
      <c r="X570" s="39"/>
      <c r="Y570" s="39"/>
      <c r="Z570" s="39"/>
      <c r="AA570" s="39"/>
      <c r="AB570" s="39"/>
      <c r="AC570" s="39"/>
      <c r="AD570" s="39"/>
      <c r="AE570" s="39"/>
      <c r="AR570" s="230" t="s">
        <v>301</v>
      </c>
      <c r="AT570" s="230" t="s">
        <v>170</v>
      </c>
      <c r="AU570" s="230" t="s">
        <v>87</v>
      </c>
      <c r="AY570" s="18" t="s">
        <v>167</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301</v>
      </c>
      <c r="BM570" s="230" t="s">
        <v>667</v>
      </c>
    </row>
    <row r="571" s="2" customFormat="1">
      <c r="A571" s="39"/>
      <c r="B571" s="40"/>
      <c r="C571" s="41"/>
      <c r="D571" s="232" t="s">
        <v>177</v>
      </c>
      <c r="E571" s="41"/>
      <c r="F571" s="233" t="s">
        <v>668</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177</v>
      </c>
      <c r="AU571" s="18" t="s">
        <v>87</v>
      </c>
    </row>
    <row r="572" s="14" customFormat="1">
      <c r="A572" s="14"/>
      <c r="B572" s="247"/>
      <c r="C572" s="248"/>
      <c r="D572" s="232" t="s">
        <v>181</v>
      </c>
      <c r="E572" s="249" t="s">
        <v>40</v>
      </c>
      <c r="F572" s="250" t="s">
        <v>87</v>
      </c>
      <c r="G572" s="248"/>
      <c r="H572" s="251">
        <v>2</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181</v>
      </c>
      <c r="AU572" s="257" t="s">
        <v>87</v>
      </c>
      <c r="AV572" s="14" t="s">
        <v>87</v>
      </c>
      <c r="AW572" s="14" t="s">
        <v>38</v>
      </c>
      <c r="AX572" s="14" t="s">
        <v>77</v>
      </c>
      <c r="AY572" s="257" t="s">
        <v>167</v>
      </c>
    </row>
    <row r="573" s="15" customFormat="1">
      <c r="A573" s="15"/>
      <c r="B573" s="258"/>
      <c r="C573" s="259"/>
      <c r="D573" s="232" t="s">
        <v>181</v>
      </c>
      <c r="E573" s="260" t="s">
        <v>40</v>
      </c>
      <c r="F573" s="261" t="s">
        <v>184</v>
      </c>
      <c r="G573" s="259"/>
      <c r="H573" s="262">
        <v>2</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181</v>
      </c>
      <c r="AU573" s="268" t="s">
        <v>87</v>
      </c>
      <c r="AV573" s="15" t="s">
        <v>175</v>
      </c>
      <c r="AW573" s="15" t="s">
        <v>38</v>
      </c>
      <c r="AX573" s="15" t="s">
        <v>85</v>
      </c>
      <c r="AY573" s="268" t="s">
        <v>167</v>
      </c>
    </row>
    <row r="574" s="2" customFormat="1" ht="24" customHeight="1">
      <c r="A574" s="39"/>
      <c r="B574" s="40"/>
      <c r="C574" s="219" t="s">
        <v>669</v>
      </c>
      <c r="D574" s="219" t="s">
        <v>170</v>
      </c>
      <c r="E574" s="220" t="s">
        <v>670</v>
      </c>
      <c r="F574" s="221" t="s">
        <v>671</v>
      </c>
      <c r="G574" s="222" t="s">
        <v>561</v>
      </c>
      <c r="H574" s="223">
        <v>1</v>
      </c>
      <c r="I574" s="224"/>
      <c r="J574" s="225">
        <f>ROUND(I574*H574,2)</f>
        <v>0</v>
      </c>
      <c r="K574" s="221" t="s">
        <v>174</v>
      </c>
      <c r="L574" s="45"/>
      <c r="M574" s="226" t="s">
        <v>40</v>
      </c>
      <c r="N574" s="227" t="s">
        <v>48</v>
      </c>
      <c r="O574" s="85"/>
      <c r="P574" s="228">
        <f>O574*H574</f>
        <v>0</v>
      </c>
      <c r="Q574" s="228">
        <v>0.0019599999999999999</v>
      </c>
      <c r="R574" s="228">
        <f>Q574*H574</f>
        <v>0.0019599999999999999</v>
      </c>
      <c r="S574" s="228">
        <v>0</v>
      </c>
      <c r="T574" s="229">
        <f>S574*H574</f>
        <v>0</v>
      </c>
      <c r="U574" s="39"/>
      <c r="V574" s="39"/>
      <c r="W574" s="39"/>
      <c r="X574" s="39"/>
      <c r="Y574" s="39"/>
      <c r="Z574" s="39"/>
      <c r="AA574" s="39"/>
      <c r="AB574" s="39"/>
      <c r="AC574" s="39"/>
      <c r="AD574" s="39"/>
      <c r="AE574" s="39"/>
      <c r="AR574" s="230" t="s">
        <v>301</v>
      </c>
      <c r="AT574" s="230" t="s">
        <v>170</v>
      </c>
      <c r="AU574" s="230" t="s">
        <v>87</v>
      </c>
      <c r="AY574" s="18" t="s">
        <v>167</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301</v>
      </c>
      <c r="BM574" s="230" t="s">
        <v>672</v>
      </c>
    </row>
    <row r="575" s="2" customFormat="1">
      <c r="A575" s="39"/>
      <c r="B575" s="40"/>
      <c r="C575" s="41"/>
      <c r="D575" s="232" t="s">
        <v>177</v>
      </c>
      <c r="E575" s="41"/>
      <c r="F575" s="233" t="s">
        <v>673</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177</v>
      </c>
      <c r="AU575" s="18" t="s">
        <v>87</v>
      </c>
    </row>
    <row r="576" s="2" customFormat="1">
      <c r="A576" s="39"/>
      <c r="B576" s="40"/>
      <c r="C576" s="41"/>
      <c r="D576" s="232" t="s">
        <v>179</v>
      </c>
      <c r="E576" s="41"/>
      <c r="F576" s="236" t="s">
        <v>674</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179</v>
      </c>
      <c r="AU576" s="18" t="s">
        <v>87</v>
      </c>
    </row>
    <row r="577" s="2" customFormat="1" ht="16.5" customHeight="1">
      <c r="A577" s="39"/>
      <c r="B577" s="40"/>
      <c r="C577" s="219" t="s">
        <v>675</v>
      </c>
      <c r="D577" s="219" t="s">
        <v>170</v>
      </c>
      <c r="E577" s="220" t="s">
        <v>676</v>
      </c>
      <c r="F577" s="221" t="s">
        <v>677</v>
      </c>
      <c r="G577" s="222" t="s">
        <v>561</v>
      </c>
      <c r="H577" s="223">
        <v>1</v>
      </c>
      <c r="I577" s="224"/>
      <c r="J577" s="225">
        <f>ROUND(I577*H577,2)</f>
        <v>0</v>
      </c>
      <c r="K577" s="221" t="s">
        <v>174</v>
      </c>
      <c r="L577" s="45"/>
      <c r="M577" s="226" t="s">
        <v>40</v>
      </c>
      <c r="N577" s="227" t="s">
        <v>48</v>
      </c>
      <c r="O577" s="85"/>
      <c r="P577" s="228">
        <f>O577*H577</f>
        <v>0</v>
      </c>
      <c r="Q577" s="228">
        <v>0.0018400000000000001</v>
      </c>
      <c r="R577" s="228">
        <f>Q577*H577</f>
        <v>0.0018400000000000001</v>
      </c>
      <c r="S577" s="228">
        <v>0</v>
      </c>
      <c r="T577" s="229">
        <f>S577*H577</f>
        <v>0</v>
      </c>
      <c r="U577" s="39"/>
      <c r="V577" s="39"/>
      <c r="W577" s="39"/>
      <c r="X577" s="39"/>
      <c r="Y577" s="39"/>
      <c r="Z577" s="39"/>
      <c r="AA577" s="39"/>
      <c r="AB577" s="39"/>
      <c r="AC577" s="39"/>
      <c r="AD577" s="39"/>
      <c r="AE577" s="39"/>
      <c r="AR577" s="230" t="s">
        <v>301</v>
      </c>
      <c r="AT577" s="230" t="s">
        <v>170</v>
      </c>
      <c r="AU577" s="230" t="s">
        <v>87</v>
      </c>
      <c r="AY577" s="18" t="s">
        <v>167</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301</v>
      </c>
      <c r="BM577" s="230" t="s">
        <v>678</v>
      </c>
    </row>
    <row r="578" s="2" customFormat="1">
      <c r="A578" s="39"/>
      <c r="B578" s="40"/>
      <c r="C578" s="41"/>
      <c r="D578" s="232" t="s">
        <v>177</v>
      </c>
      <c r="E578" s="41"/>
      <c r="F578" s="233" t="s">
        <v>679</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177</v>
      </c>
      <c r="AU578" s="18" t="s">
        <v>87</v>
      </c>
    </row>
    <row r="579" s="2" customFormat="1">
      <c r="A579" s="39"/>
      <c r="B579" s="40"/>
      <c r="C579" s="41"/>
      <c r="D579" s="232" t="s">
        <v>179</v>
      </c>
      <c r="E579" s="41"/>
      <c r="F579" s="236" t="s">
        <v>680</v>
      </c>
      <c r="G579" s="41"/>
      <c r="H579" s="41"/>
      <c r="I579" s="137"/>
      <c r="J579" s="41"/>
      <c r="K579" s="41"/>
      <c r="L579" s="45"/>
      <c r="M579" s="234"/>
      <c r="N579" s="235"/>
      <c r="O579" s="85"/>
      <c r="P579" s="85"/>
      <c r="Q579" s="85"/>
      <c r="R579" s="85"/>
      <c r="S579" s="85"/>
      <c r="T579" s="86"/>
      <c r="U579" s="39"/>
      <c r="V579" s="39"/>
      <c r="W579" s="39"/>
      <c r="X579" s="39"/>
      <c r="Y579" s="39"/>
      <c r="Z579" s="39"/>
      <c r="AA579" s="39"/>
      <c r="AB579" s="39"/>
      <c r="AC579" s="39"/>
      <c r="AD579" s="39"/>
      <c r="AE579" s="39"/>
      <c r="AT579" s="18" t="s">
        <v>179</v>
      </c>
      <c r="AU579" s="18" t="s">
        <v>87</v>
      </c>
    </row>
    <row r="580" s="2" customFormat="1" ht="24" customHeight="1">
      <c r="A580" s="39"/>
      <c r="B580" s="40"/>
      <c r="C580" s="219" t="s">
        <v>681</v>
      </c>
      <c r="D580" s="219" t="s">
        <v>170</v>
      </c>
      <c r="E580" s="220" t="s">
        <v>682</v>
      </c>
      <c r="F580" s="221" t="s">
        <v>683</v>
      </c>
      <c r="G580" s="222" t="s">
        <v>561</v>
      </c>
      <c r="H580" s="223">
        <v>1</v>
      </c>
      <c r="I580" s="224"/>
      <c r="J580" s="225">
        <f>ROUND(I580*H580,2)</f>
        <v>0</v>
      </c>
      <c r="K580" s="221" t="s">
        <v>174</v>
      </c>
      <c r="L580" s="45"/>
      <c r="M580" s="226" t="s">
        <v>40</v>
      </c>
      <c r="N580" s="227" t="s">
        <v>48</v>
      </c>
      <c r="O580" s="85"/>
      <c r="P580" s="228">
        <f>O580*H580</f>
        <v>0</v>
      </c>
      <c r="Q580" s="228">
        <v>0.0019599999999999999</v>
      </c>
      <c r="R580" s="228">
        <f>Q580*H580</f>
        <v>0.0019599999999999999</v>
      </c>
      <c r="S580" s="228">
        <v>0</v>
      </c>
      <c r="T580" s="229">
        <f>S580*H580</f>
        <v>0</v>
      </c>
      <c r="U580" s="39"/>
      <c r="V580" s="39"/>
      <c r="W580" s="39"/>
      <c r="X580" s="39"/>
      <c r="Y580" s="39"/>
      <c r="Z580" s="39"/>
      <c r="AA580" s="39"/>
      <c r="AB580" s="39"/>
      <c r="AC580" s="39"/>
      <c r="AD580" s="39"/>
      <c r="AE580" s="39"/>
      <c r="AR580" s="230" t="s">
        <v>301</v>
      </c>
      <c r="AT580" s="230" t="s">
        <v>170</v>
      </c>
      <c r="AU580" s="230" t="s">
        <v>87</v>
      </c>
      <c r="AY580" s="18" t="s">
        <v>167</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301</v>
      </c>
      <c r="BM580" s="230" t="s">
        <v>684</v>
      </c>
    </row>
    <row r="581" s="2" customFormat="1">
      <c r="A581" s="39"/>
      <c r="B581" s="40"/>
      <c r="C581" s="41"/>
      <c r="D581" s="232" t="s">
        <v>177</v>
      </c>
      <c r="E581" s="41"/>
      <c r="F581" s="233" t="s">
        <v>685</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177</v>
      </c>
      <c r="AU581" s="18" t="s">
        <v>87</v>
      </c>
    </row>
    <row r="582" s="2" customFormat="1" ht="16.5" customHeight="1">
      <c r="A582" s="39"/>
      <c r="B582" s="40"/>
      <c r="C582" s="219" t="s">
        <v>686</v>
      </c>
      <c r="D582" s="219" t="s">
        <v>170</v>
      </c>
      <c r="E582" s="220" t="s">
        <v>687</v>
      </c>
      <c r="F582" s="221" t="s">
        <v>688</v>
      </c>
      <c r="G582" s="222" t="s">
        <v>291</v>
      </c>
      <c r="H582" s="223">
        <v>1</v>
      </c>
      <c r="I582" s="224"/>
      <c r="J582" s="225">
        <f>ROUND(I582*H582,2)</f>
        <v>0</v>
      </c>
      <c r="K582" s="221" t="s">
        <v>174</v>
      </c>
      <c r="L582" s="45"/>
      <c r="M582" s="226" t="s">
        <v>40</v>
      </c>
      <c r="N582" s="227" t="s">
        <v>48</v>
      </c>
      <c r="O582" s="85"/>
      <c r="P582" s="228">
        <f>O582*H582</f>
        <v>0</v>
      </c>
      <c r="Q582" s="228">
        <v>0.00031</v>
      </c>
      <c r="R582" s="228">
        <f>Q582*H582</f>
        <v>0.00031</v>
      </c>
      <c r="S582" s="228">
        <v>0</v>
      </c>
      <c r="T582" s="229">
        <f>S582*H582</f>
        <v>0</v>
      </c>
      <c r="U582" s="39"/>
      <c r="V582" s="39"/>
      <c r="W582" s="39"/>
      <c r="X582" s="39"/>
      <c r="Y582" s="39"/>
      <c r="Z582" s="39"/>
      <c r="AA582" s="39"/>
      <c r="AB582" s="39"/>
      <c r="AC582" s="39"/>
      <c r="AD582" s="39"/>
      <c r="AE582" s="39"/>
      <c r="AR582" s="230" t="s">
        <v>301</v>
      </c>
      <c r="AT582" s="230" t="s">
        <v>170</v>
      </c>
      <c r="AU582" s="230" t="s">
        <v>87</v>
      </c>
      <c r="AY582" s="18" t="s">
        <v>167</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301</v>
      </c>
      <c r="BM582" s="230" t="s">
        <v>689</v>
      </c>
    </row>
    <row r="583" s="2" customFormat="1">
      <c r="A583" s="39"/>
      <c r="B583" s="40"/>
      <c r="C583" s="41"/>
      <c r="D583" s="232" t="s">
        <v>177</v>
      </c>
      <c r="E583" s="41"/>
      <c r="F583" s="233" t="s">
        <v>688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177</v>
      </c>
      <c r="AU583" s="18" t="s">
        <v>87</v>
      </c>
    </row>
    <row r="584" s="2" customFormat="1" ht="24" customHeight="1">
      <c r="A584" s="39"/>
      <c r="B584" s="40"/>
      <c r="C584" s="269" t="s">
        <v>690</v>
      </c>
      <c r="D584" s="269" t="s">
        <v>297</v>
      </c>
      <c r="E584" s="270" t="s">
        <v>691</v>
      </c>
      <c r="F584" s="271" t="s">
        <v>692</v>
      </c>
      <c r="G584" s="272" t="s">
        <v>291</v>
      </c>
      <c r="H584" s="273">
        <v>1</v>
      </c>
      <c r="I584" s="274"/>
      <c r="J584" s="275">
        <f>ROUND(I584*H584,2)</f>
        <v>0</v>
      </c>
      <c r="K584" s="271" t="s">
        <v>174</v>
      </c>
      <c r="L584" s="276"/>
      <c r="M584" s="277" t="s">
        <v>40</v>
      </c>
      <c r="N584" s="278" t="s">
        <v>48</v>
      </c>
      <c r="O584" s="85"/>
      <c r="P584" s="228">
        <f>O584*H584</f>
        <v>0</v>
      </c>
      <c r="Q584" s="228">
        <v>0.0060000000000000001</v>
      </c>
      <c r="R584" s="228">
        <f>Q584*H584</f>
        <v>0.0060000000000000001</v>
      </c>
      <c r="S584" s="228">
        <v>0</v>
      </c>
      <c r="T584" s="229">
        <f>S584*H584</f>
        <v>0</v>
      </c>
      <c r="U584" s="39"/>
      <c r="V584" s="39"/>
      <c r="W584" s="39"/>
      <c r="X584" s="39"/>
      <c r="Y584" s="39"/>
      <c r="Z584" s="39"/>
      <c r="AA584" s="39"/>
      <c r="AB584" s="39"/>
      <c r="AC584" s="39"/>
      <c r="AD584" s="39"/>
      <c r="AE584" s="39"/>
      <c r="AR584" s="230" t="s">
        <v>407</v>
      </c>
      <c r="AT584" s="230" t="s">
        <v>297</v>
      </c>
      <c r="AU584" s="230" t="s">
        <v>87</v>
      </c>
      <c r="AY584" s="18" t="s">
        <v>167</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301</v>
      </c>
      <c r="BM584" s="230" t="s">
        <v>693</v>
      </c>
    </row>
    <row r="585" s="2" customFormat="1">
      <c r="A585" s="39"/>
      <c r="B585" s="40"/>
      <c r="C585" s="41"/>
      <c r="D585" s="232" t="s">
        <v>177</v>
      </c>
      <c r="E585" s="41"/>
      <c r="F585" s="233" t="s">
        <v>692</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177</v>
      </c>
      <c r="AU585" s="18" t="s">
        <v>87</v>
      </c>
    </row>
    <row r="586" s="2" customFormat="1" ht="24" customHeight="1">
      <c r="A586" s="39"/>
      <c r="B586" s="40"/>
      <c r="C586" s="219" t="s">
        <v>694</v>
      </c>
      <c r="D586" s="219" t="s">
        <v>170</v>
      </c>
      <c r="E586" s="220" t="s">
        <v>695</v>
      </c>
      <c r="F586" s="221" t="s">
        <v>696</v>
      </c>
      <c r="G586" s="222" t="s">
        <v>398</v>
      </c>
      <c r="H586" s="223">
        <v>0.12</v>
      </c>
      <c r="I586" s="224"/>
      <c r="J586" s="225">
        <f>ROUND(I586*H586,2)</f>
        <v>0</v>
      </c>
      <c r="K586" s="221" t="s">
        <v>174</v>
      </c>
      <c r="L586" s="45"/>
      <c r="M586" s="226" t="s">
        <v>40</v>
      </c>
      <c r="N586" s="227" t="s">
        <v>48</v>
      </c>
      <c r="O586" s="85"/>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301</v>
      </c>
      <c r="AT586" s="230" t="s">
        <v>170</v>
      </c>
      <c r="AU586" s="230" t="s">
        <v>87</v>
      </c>
      <c r="AY586" s="18" t="s">
        <v>167</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301</v>
      </c>
      <c r="BM586" s="230" t="s">
        <v>697</v>
      </c>
    </row>
    <row r="587" s="2" customFormat="1">
      <c r="A587" s="39"/>
      <c r="B587" s="40"/>
      <c r="C587" s="41"/>
      <c r="D587" s="232" t="s">
        <v>177</v>
      </c>
      <c r="E587" s="41"/>
      <c r="F587" s="233" t="s">
        <v>698</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177</v>
      </c>
      <c r="AU587" s="18" t="s">
        <v>87</v>
      </c>
    </row>
    <row r="588" s="2" customFormat="1">
      <c r="A588" s="39"/>
      <c r="B588" s="40"/>
      <c r="C588" s="41"/>
      <c r="D588" s="232" t="s">
        <v>179</v>
      </c>
      <c r="E588" s="41"/>
      <c r="F588" s="236" t="s">
        <v>699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179</v>
      </c>
      <c r="AU588" s="18" t="s">
        <v>87</v>
      </c>
    </row>
    <row r="589" s="2" customFormat="1" ht="24" customHeight="1">
      <c r="A589" s="39"/>
      <c r="B589" s="40"/>
      <c r="C589" s="219" t="s">
        <v>700</v>
      </c>
      <c r="D589" s="219" t="s">
        <v>170</v>
      </c>
      <c r="E589" s="220" t="s">
        <v>701</v>
      </c>
      <c r="F589" s="221" t="s">
        <v>702</v>
      </c>
      <c r="G589" s="222" t="s">
        <v>398</v>
      </c>
      <c r="H589" s="223">
        <v>0.12</v>
      </c>
      <c r="I589" s="224"/>
      <c r="J589" s="225">
        <f>ROUND(I589*H589,2)</f>
        <v>0</v>
      </c>
      <c r="K589" s="221" t="s">
        <v>174</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301</v>
      </c>
      <c r="AT589" s="230" t="s">
        <v>170</v>
      </c>
      <c r="AU589" s="230" t="s">
        <v>87</v>
      </c>
      <c r="AY589" s="18" t="s">
        <v>167</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301</v>
      </c>
      <c r="BM589" s="230" t="s">
        <v>703</v>
      </c>
    </row>
    <row r="590" s="2" customFormat="1">
      <c r="A590" s="39"/>
      <c r="B590" s="40"/>
      <c r="C590" s="41"/>
      <c r="D590" s="232" t="s">
        <v>177</v>
      </c>
      <c r="E590" s="41"/>
      <c r="F590" s="233" t="s">
        <v>704</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177</v>
      </c>
      <c r="AU590" s="18" t="s">
        <v>87</v>
      </c>
    </row>
    <row r="591" s="2" customFormat="1">
      <c r="A591" s="39"/>
      <c r="B591" s="40"/>
      <c r="C591" s="41"/>
      <c r="D591" s="232" t="s">
        <v>179</v>
      </c>
      <c r="E591" s="41"/>
      <c r="F591" s="236" t="s">
        <v>699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179</v>
      </c>
      <c r="AU591" s="18" t="s">
        <v>87</v>
      </c>
    </row>
    <row r="592" s="2" customFormat="1" ht="24" customHeight="1">
      <c r="A592" s="39"/>
      <c r="B592" s="40"/>
      <c r="C592" s="219" t="s">
        <v>705</v>
      </c>
      <c r="D592" s="219" t="s">
        <v>170</v>
      </c>
      <c r="E592" s="220" t="s">
        <v>706</v>
      </c>
      <c r="F592" s="221" t="s">
        <v>707</v>
      </c>
      <c r="G592" s="222" t="s">
        <v>398</v>
      </c>
      <c r="H592" s="223">
        <v>0.12</v>
      </c>
      <c r="I592" s="224"/>
      <c r="J592" s="225">
        <f>ROUND(I592*H592,2)</f>
        <v>0</v>
      </c>
      <c r="K592" s="221" t="s">
        <v>174</v>
      </c>
      <c r="L592" s="45"/>
      <c r="M592" s="226" t="s">
        <v>40</v>
      </c>
      <c r="N592" s="227" t="s">
        <v>48</v>
      </c>
      <c r="O592" s="85"/>
      <c r="P592" s="228">
        <f>O592*H592</f>
        <v>0</v>
      </c>
      <c r="Q592" s="228">
        <v>0</v>
      </c>
      <c r="R592" s="228">
        <f>Q592*H592</f>
        <v>0</v>
      </c>
      <c r="S592" s="228">
        <v>0</v>
      </c>
      <c r="T592" s="229">
        <f>S592*H592</f>
        <v>0</v>
      </c>
      <c r="U592" s="39"/>
      <c r="V592" s="39"/>
      <c r="W592" s="39"/>
      <c r="X592" s="39"/>
      <c r="Y592" s="39"/>
      <c r="Z592" s="39"/>
      <c r="AA592" s="39"/>
      <c r="AB592" s="39"/>
      <c r="AC592" s="39"/>
      <c r="AD592" s="39"/>
      <c r="AE592" s="39"/>
      <c r="AR592" s="230" t="s">
        <v>301</v>
      </c>
      <c r="AT592" s="230" t="s">
        <v>170</v>
      </c>
      <c r="AU592" s="230" t="s">
        <v>87</v>
      </c>
      <c r="AY592" s="18" t="s">
        <v>167</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301</v>
      </c>
      <c r="BM592" s="230" t="s">
        <v>708</v>
      </c>
    </row>
    <row r="593" s="2" customFormat="1">
      <c r="A593" s="39"/>
      <c r="B593" s="40"/>
      <c r="C593" s="41"/>
      <c r="D593" s="232" t="s">
        <v>177</v>
      </c>
      <c r="E593" s="41"/>
      <c r="F593" s="233" t="s">
        <v>709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177</v>
      </c>
      <c r="AU593" s="18" t="s">
        <v>87</v>
      </c>
    </row>
    <row r="594" s="2" customFormat="1">
      <c r="A594" s="39"/>
      <c r="B594" s="40"/>
      <c r="C594" s="41"/>
      <c r="D594" s="232" t="s">
        <v>179</v>
      </c>
      <c r="E594" s="41"/>
      <c r="F594" s="236" t="s">
        <v>699</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179</v>
      </c>
      <c r="AU594" s="18" t="s">
        <v>87</v>
      </c>
    </row>
    <row r="595" s="12" customFormat="1" ht="22.8" customHeight="1">
      <c r="A595" s="12"/>
      <c r="B595" s="203"/>
      <c r="C595" s="204"/>
      <c r="D595" s="205" t="s">
        <v>76</v>
      </c>
      <c r="E595" s="217" t="s">
        <v>710</v>
      </c>
      <c r="F595" s="217" t="s">
        <v>711</v>
      </c>
      <c r="G595" s="204"/>
      <c r="H595" s="204"/>
      <c r="I595" s="207"/>
      <c r="J595" s="218">
        <f>BK595</f>
        <v>0</v>
      </c>
      <c r="K595" s="204"/>
      <c r="L595" s="209"/>
      <c r="M595" s="210"/>
      <c r="N595" s="211"/>
      <c r="O595" s="211"/>
      <c r="P595" s="212">
        <f>SUM(P596:P622)</f>
        <v>0</v>
      </c>
      <c r="Q595" s="211"/>
      <c r="R595" s="212">
        <f>SUM(R596:R622)</f>
        <v>0.013397999999999999</v>
      </c>
      <c r="S595" s="211"/>
      <c r="T595" s="213">
        <f>SUM(T596:T622)</f>
        <v>0.044195999999999999</v>
      </c>
      <c r="U595" s="12"/>
      <c r="V595" s="12"/>
      <c r="W595" s="12"/>
      <c r="X595" s="12"/>
      <c r="Y595" s="12"/>
      <c r="Z595" s="12"/>
      <c r="AA595" s="12"/>
      <c r="AB595" s="12"/>
      <c r="AC595" s="12"/>
      <c r="AD595" s="12"/>
      <c r="AE595" s="12"/>
      <c r="AR595" s="214" t="s">
        <v>87</v>
      </c>
      <c r="AT595" s="215" t="s">
        <v>76</v>
      </c>
      <c r="AU595" s="215" t="s">
        <v>85</v>
      </c>
      <c r="AY595" s="214" t="s">
        <v>167</v>
      </c>
      <c r="BK595" s="216">
        <f>SUM(BK596:BK622)</f>
        <v>0</v>
      </c>
    </row>
    <row r="596" s="2" customFormat="1" ht="16.5" customHeight="1">
      <c r="A596" s="39"/>
      <c r="B596" s="40"/>
      <c r="C596" s="219" t="s">
        <v>712</v>
      </c>
      <c r="D596" s="219" t="s">
        <v>170</v>
      </c>
      <c r="E596" s="220" t="s">
        <v>713</v>
      </c>
      <c r="F596" s="221" t="s">
        <v>714</v>
      </c>
      <c r="G596" s="222" t="s">
        <v>187</v>
      </c>
      <c r="H596" s="223">
        <v>17.399999999999999</v>
      </c>
      <c r="I596" s="224"/>
      <c r="J596" s="225">
        <f>ROUND(I596*H596,2)</f>
        <v>0</v>
      </c>
      <c r="K596" s="221" t="s">
        <v>174</v>
      </c>
      <c r="L596" s="45"/>
      <c r="M596" s="226" t="s">
        <v>40</v>
      </c>
      <c r="N596" s="227" t="s">
        <v>48</v>
      </c>
      <c r="O596" s="85"/>
      <c r="P596" s="228">
        <f>O596*H596</f>
        <v>0</v>
      </c>
      <c r="Q596" s="228">
        <v>4.0000000000000003E-05</v>
      </c>
      <c r="R596" s="228">
        <f>Q596*H596</f>
        <v>0.000696</v>
      </c>
      <c r="S596" s="228">
        <v>0.0025400000000000002</v>
      </c>
      <c r="T596" s="229">
        <f>S596*H596</f>
        <v>0.044195999999999999</v>
      </c>
      <c r="U596" s="39"/>
      <c r="V596" s="39"/>
      <c r="W596" s="39"/>
      <c r="X596" s="39"/>
      <c r="Y596" s="39"/>
      <c r="Z596" s="39"/>
      <c r="AA596" s="39"/>
      <c r="AB596" s="39"/>
      <c r="AC596" s="39"/>
      <c r="AD596" s="39"/>
      <c r="AE596" s="39"/>
      <c r="AR596" s="230" t="s">
        <v>301</v>
      </c>
      <c r="AT596" s="230" t="s">
        <v>170</v>
      </c>
      <c r="AU596" s="230" t="s">
        <v>87</v>
      </c>
      <c r="AY596" s="18" t="s">
        <v>167</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301</v>
      </c>
      <c r="BM596" s="230" t="s">
        <v>715</v>
      </c>
    </row>
    <row r="597" s="2" customFormat="1">
      <c r="A597" s="39"/>
      <c r="B597" s="40"/>
      <c r="C597" s="41"/>
      <c r="D597" s="232" t="s">
        <v>177</v>
      </c>
      <c r="E597" s="41"/>
      <c r="F597" s="233" t="s">
        <v>716</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177</v>
      </c>
      <c r="AU597" s="18" t="s">
        <v>87</v>
      </c>
    </row>
    <row r="598" s="14" customFormat="1">
      <c r="A598" s="14"/>
      <c r="B598" s="247"/>
      <c r="C598" s="248"/>
      <c r="D598" s="232" t="s">
        <v>181</v>
      </c>
      <c r="E598" s="249" t="s">
        <v>40</v>
      </c>
      <c r="F598" s="250" t="s">
        <v>717</v>
      </c>
      <c r="G598" s="248"/>
      <c r="H598" s="251">
        <v>11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181</v>
      </c>
      <c r="AU598" s="257" t="s">
        <v>87</v>
      </c>
      <c r="AV598" s="14" t="s">
        <v>87</v>
      </c>
      <c r="AW598" s="14" t="s">
        <v>38</v>
      </c>
      <c r="AX598" s="14" t="s">
        <v>77</v>
      </c>
      <c r="AY598" s="257" t="s">
        <v>167</v>
      </c>
    </row>
    <row r="599" s="14" customFormat="1">
      <c r="A599" s="14"/>
      <c r="B599" s="247"/>
      <c r="C599" s="248"/>
      <c r="D599" s="232" t="s">
        <v>181</v>
      </c>
      <c r="E599" s="249" t="s">
        <v>40</v>
      </c>
      <c r="F599" s="250" t="s">
        <v>480</v>
      </c>
      <c r="G599" s="248"/>
      <c r="H599" s="251">
        <v>6.4000000000000004</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181</v>
      </c>
      <c r="AU599" s="257" t="s">
        <v>87</v>
      </c>
      <c r="AV599" s="14" t="s">
        <v>87</v>
      </c>
      <c r="AW599" s="14" t="s">
        <v>38</v>
      </c>
      <c r="AX599" s="14" t="s">
        <v>77</v>
      </c>
      <c r="AY599" s="257" t="s">
        <v>167</v>
      </c>
    </row>
    <row r="600" s="15" customFormat="1">
      <c r="A600" s="15"/>
      <c r="B600" s="258"/>
      <c r="C600" s="259"/>
      <c r="D600" s="232" t="s">
        <v>181</v>
      </c>
      <c r="E600" s="260" t="s">
        <v>40</v>
      </c>
      <c r="F600" s="261" t="s">
        <v>184</v>
      </c>
      <c r="G600" s="259"/>
      <c r="H600" s="262">
        <v>17.399999999999999</v>
      </c>
      <c r="I600" s="263"/>
      <c r="J600" s="259"/>
      <c r="K600" s="259"/>
      <c r="L600" s="264"/>
      <c r="M600" s="265"/>
      <c r="N600" s="266"/>
      <c r="O600" s="266"/>
      <c r="P600" s="266"/>
      <c r="Q600" s="266"/>
      <c r="R600" s="266"/>
      <c r="S600" s="266"/>
      <c r="T600" s="267"/>
      <c r="U600" s="15"/>
      <c r="V600" s="15"/>
      <c r="W600" s="15"/>
      <c r="X600" s="15"/>
      <c r="Y600" s="15"/>
      <c r="Z600" s="15"/>
      <c r="AA600" s="15"/>
      <c r="AB600" s="15"/>
      <c r="AC600" s="15"/>
      <c r="AD600" s="15"/>
      <c r="AE600" s="15"/>
      <c r="AT600" s="268" t="s">
        <v>181</v>
      </c>
      <c r="AU600" s="268" t="s">
        <v>87</v>
      </c>
      <c r="AV600" s="15" t="s">
        <v>175</v>
      </c>
      <c r="AW600" s="15" t="s">
        <v>38</v>
      </c>
      <c r="AX600" s="15" t="s">
        <v>85</v>
      </c>
      <c r="AY600" s="268" t="s">
        <v>167</v>
      </c>
    </row>
    <row r="601" s="2" customFormat="1" ht="24" customHeight="1">
      <c r="A601" s="39"/>
      <c r="B601" s="40"/>
      <c r="C601" s="219" t="s">
        <v>718</v>
      </c>
      <c r="D601" s="219" t="s">
        <v>170</v>
      </c>
      <c r="E601" s="220" t="s">
        <v>719</v>
      </c>
      <c r="F601" s="221" t="s">
        <v>720</v>
      </c>
      <c r="G601" s="222" t="s">
        <v>187</v>
      </c>
      <c r="H601" s="223">
        <v>17.399999999999999</v>
      </c>
      <c r="I601" s="224"/>
      <c r="J601" s="225">
        <f>ROUND(I601*H601,2)</f>
        <v>0</v>
      </c>
      <c r="K601" s="221" t="s">
        <v>174</v>
      </c>
      <c r="L601" s="45"/>
      <c r="M601" s="226" t="s">
        <v>40</v>
      </c>
      <c r="N601" s="227" t="s">
        <v>48</v>
      </c>
      <c r="O601" s="85"/>
      <c r="P601" s="228">
        <f>O601*H601</f>
        <v>0</v>
      </c>
      <c r="Q601" s="228">
        <v>0.00056999999999999998</v>
      </c>
      <c r="R601" s="228">
        <f>Q601*H601</f>
        <v>0.009917999999999998</v>
      </c>
      <c r="S601" s="228">
        <v>0</v>
      </c>
      <c r="T601" s="229">
        <f>S601*H601</f>
        <v>0</v>
      </c>
      <c r="U601" s="39"/>
      <c r="V601" s="39"/>
      <c r="W601" s="39"/>
      <c r="X601" s="39"/>
      <c r="Y601" s="39"/>
      <c r="Z601" s="39"/>
      <c r="AA601" s="39"/>
      <c r="AB601" s="39"/>
      <c r="AC601" s="39"/>
      <c r="AD601" s="39"/>
      <c r="AE601" s="39"/>
      <c r="AR601" s="230" t="s">
        <v>301</v>
      </c>
      <c r="AT601" s="230" t="s">
        <v>170</v>
      </c>
      <c r="AU601" s="230" t="s">
        <v>87</v>
      </c>
      <c r="AY601" s="18" t="s">
        <v>167</v>
      </c>
      <c r="BE601" s="231">
        <f>IF(N601="základní",J601,0)</f>
        <v>0</v>
      </c>
      <c r="BF601" s="231">
        <f>IF(N601="snížená",J601,0)</f>
        <v>0</v>
      </c>
      <c r="BG601" s="231">
        <f>IF(N601="zákl. přenesená",J601,0)</f>
        <v>0</v>
      </c>
      <c r="BH601" s="231">
        <f>IF(N601="sníž. přenesená",J601,0)</f>
        <v>0</v>
      </c>
      <c r="BI601" s="231">
        <f>IF(N601="nulová",J601,0)</f>
        <v>0</v>
      </c>
      <c r="BJ601" s="18" t="s">
        <v>85</v>
      </c>
      <c r="BK601" s="231">
        <f>ROUND(I601*H601,2)</f>
        <v>0</v>
      </c>
      <c r="BL601" s="18" t="s">
        <v>301</v>
      </c>
      <c r="BM601" s="230" t="s">
        <v>721</v>
      </c>
    </row>
    <row r="602" s="2" customFormat="1">
      <c r="A602" s="39"/>
      <c r="B602" s="40"/>
      <c r="C602" s="41"/>
      <c r="D602" s="232" t="s">
        <v>177</v>
      </c>
      <c r="E602" s="41"/>
      <c r="F602" s="233" t="s">
        <v>722</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177</v>
      </c>
      <c r="AU602" s="18" t="s">
        <v>87</v>
      </c>
    </row>
    <row r="603" s="14" customFormat="1">
      <c r="A603" s="14"/>
      <c r="B603" s="247"/>
      <c r="C603" s="248"/>
      <c r="D603" s="232" t="s">
        <v>181</v>
      </c>
      <c r="E603" s="249" t="s">
        <v>40</v>
      </c>
      <c r="F603" s="250" t="s">
        <v>717</v>
      </c>
      <c r="G603" s="248"/>
      <c r="H603" s="251">
        <v>11</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181</v>
      </c>
      <c r="AU603" s="257" t="s">
        <v>87</v>
      </c>
      <c r="AV603" s="14" t="s">
        <v>87</v>
      </c>
      <c r="AW603" s="14" t="s">
        <v>38</v>
      </c>
      <c r="AX603" s="14" t="s">
        <v>77</v>
      </c>
      <c r="AY603" s="257" t="s">
        <v>167</v>
      </c>
    </row>
    <row r="604" s="14" customFormat="1">
      <c r="A604" s="14"/>
      <c r="B604" s="247"/>
      <c r="C604" s="248"/>
      <c r="D604" s="232" t="s">
        <v>181</v>
      </c>
      <c r="E604" s="249" t="s">
        <v>40</v>
      </c>
      <c r="F604" s="250" t="s">
        <v>480</v>
      </c>
      <c r="G604" s="248"/>
      <c r="H604" s="251">
        <v>6.4000000000000004</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181</v>
      </c>
      <c r="AU604" s="257" t="s">
        <v>87</v>
      </c>
      <c r="AV604" s="14" t="s">
        <v>87</v>
      </c>
      <c r="AW604" s="14" t="s">
        <v>38</v>
      </c>
      <c r="AX604" s="14" t="s">
        <v>77</v>
      </c>
      <c r="AY604" s="257" t="s">
        <v>167</v>
      </c>
    </row>
    <row r="605" s="15" customFormat="1">
      <c r="A605" s="15"/>
      <c r="B605" s="258"/>
      <c r="C605" s="259"/>
      <c r="D605" s="232" t="s">
        <v>181</v>
      </c>
      <c r="E605" s="260" t="s">
        <v>40</v>
      </c>
      <c r="F605" s="261" t="s">
        <v>184</v>
      </c>
      <c r="G605" s="259"/>
      <c r="H605" s="262">
        <v>17.399999999999999</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181</v>
      </c>
      <c r="AU605" s="268" t="s">
        <v>87</v>
      </c>
      <c r="AV605" s="15" t="s">
        <v>175</v>
      </c>
      <c r="AW605" s="15" t="s">
        <v>38</v>
      </c>
      <c r="AX605" s="15" t="s">
        <v>85</v>
      </c>
      <c r="AY605" s="268" t="s">
        <v>167</v>
      </c>
    </row>
    <row r="606" s="2" customFormat="1" ht="16.5" customHeight="1">
      <c r="A606" s="39"/>
      <c r="B606" s="40"/>
      <c r="C606" s="219" t="s">
        <v>723</v>
      </c>
      <c r="D606" s="219" t="s">
        <v>170</v>
      </c>
      <c r="E606" s="220" t="s">
        <v>724</v>
      </c>
      <c r="F606" s="221" t="s">
        <v>725</v>
      </c>
      <c r="G606" s="222" t="s">
        <v>187</v>
      </c>
      <c r="H606" s="223">
        <v>17.399999999999999</v>
      </c>
      <c r="I606" s="224"/>
      <c r="J606" s="225">
        <f>ROUND(I606*H606,2)</f>
        <v>0</v>
      </c>
      <c r="K606" s="221" t="s">
        <v>174</v>
      </c>
      <c r="L606" s="45"/>
      <c r="M606" s="226" t="s">
        <v>40</v>
      </c>
      <c r="N606" s="227" t="s">
        <v>48</v>
      </c>
      <c r="O606" s="85"/>
      <c r="P606" s="228">
        <f>O606*H606</f>
        <v>0</v>
      </c>
      <c r="Q606" s="228">
        <v>0</v>
      </c>
      <c r="R606" s="228">
        <f>Q606*H606</f>
        <v>0</v>
      </c>
      <c r="S606" s="228">
        <v>0</v>
      </c>
      <c r="T606" s="229">
        <f>S606*H606</f>
        <v>0</v>
      </c>
      <c r="U606" s="39"/>
      <c r="V606" s="39"/>
      <c r="W606" s="39"/>
      <c r="X606" s="39"/>
      <c r="Y606" s="39"/>
      <c r="Z606" s="39"/>
      <c r="AA606" s="39"/>
      <c r="AB606" s="39"/>
      <c r="AC606" s="39"/>
      <c r="AD606" s="39"/>
      <c r="AE606" s="39"/>
      <c r="AR606" s="230" t="s">
        <v>301</v>
      </c>
      <c r="AT606" s="230" t="s">
        <v>170</v>
      </c>
      <c r="AU606" s="230" t="s">
        <v>87</v>
      </c>
      <c r="AY606" s="18" t="s">
        <v>167</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301</v>
      </c>
      <c r="BM606" s="230" t="s">
        <v>726</v>
      </c>
    </row>
    <row r="607" s="2" customFormat="1">
      <c r="A607" s="39"/>
      <c r="B607" s="40"/>
      <c r="C607" s="41"/>
      <c r="D607" s="232" t="s">
        <v>177</v>
      </c>
      <c r="E607" s="41"/>
      <c r="F607" s="233" t="s">
        <v>727</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177</v>
      </c>
      <c r="AU607" s="18" t="s">
        <v>87</v>
      </c>
    </row>
    <row r="608" s="14" customFormat="1">
      <c r="A608" s="14"/>
      <c r="B608" s="247"/>
      <c r="C608" s="248"/>
      <c r="D608" s="232" t="s">
        <v>181</v>
      </c>
      <c r="E608" s="249" t="s">
        <v>40</v>
      </c>
      <c r="F608" s="250" t="s">
        <v>717</v>
      </c>
      <c r="G608" s="248"/>
      <c r="H608" s="251">
        <v>11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181</v>
      </c>
      <c r="AU608" s="257" t="s">
        <v>87</v>
      </c>
      <c r="AV608" s="14" t="s">
        <v>87</v>
      </c>
      <c r="AW608" s="14" t="s">
        <v>38</v>
      </c>
      <c r="AX608" s="14" t="s">
        <v>77</v>
      </c>
      <c r="AY608" s="257" t="s">
        <v>167</v>
      </c>
    </row>
    <row r="609" s="14" customFormat="1">
      <c r="A609" s="14"/>
      <c r="B609" s="247"/>
      <c r="C609" s="248"/>
      <c r="D609" s="232" t="s">
        <v>181</v>
      </c>
      <c r="E609" s="249" t="s">
        <v>40</v>
      </c>
      <c r="F609" s="250" t="s">
        <v>480</v>
      </c>
      <c r="G609" s="248"/>
      <c r="H609" s="251">
        <v>6.4000000000000004</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181</v>
      </c>
      <c r="AU609" s="257" t="s">
        <v>87</v>
      </c>
      <c r="AV609" s="14" t="s">
        <v>87</v>
      </c>
      <c r="AW609" s="14" t="s">
        <v>38</v>
      </c>
      <c r="AX609" s="14" t="s">
        <v>77</v>
      </c>
      <c r="AY609" s="257" t="s">
        <v>167</v>
      </c>
    </row>
    <row r="610" s="15" customFormat="1">
      <c r="A610" s="15"/>
      <c r="B610" s="258"/>
      <c r="C610" s="259"/>
      <c r="D610" s="232" t="s">
        <v>181</v>
      </c>
      <c r="E610" s="260" t="s">
        <v>40</v>
      </c>
      <c r="F610" s="261" t="s">
        <v>184</v>
      </c>
      <c r="G610" s="259"/>
      <c r="H610" s="262">
        <v>17.399999999999999</v>
      </c>
      <c r="I610" s="263"/>
      <c r="J610" s="259"/>
      <c r="K610" s="259"/>
      <c r="L610" s="264"/>
      <c r="M610" s="265"/>
      <c r="N610" s="266"/>
      <c r="O610" s="266"/>
      <c r="P610" s="266"/>
      <c r="Q610" s="266"/>
      <c r="R610" s="266"/>
      <c r="S610" s="266"/>
      <c r="T610" s="267"/>
      <c r="U610" s="15"/>
      <c r="V610" s="15"/>
      <c r="W610" s="15"/>
      <c r="X610" s="15"/>
      <c r="Y610" s="15"/>
      <c r="Z610" s="15"/>
      <c r="AA610" s="15"/>
      <c r="AB610" s="15"/>
      <c r="AC610" s="15"/>
      <c r="AD610" s="15"/>
      <c r="AE610" s="15"/>
      <c r="AT610" s="268" t="s">
        <v>181</v>
      </c>
      <c r="AU610" s="268" t="s">
        <v>87</v>
      </c>
      <c r="AV610" s="15" t="s">
        <v>175</v>
      </c>
      <c r="AW610" s="15" t="s">
        <v>38</v>
      </c>
      <c r="AX610" s="15" t="s">
        <v>85</v>
      </c>
      <c r="AY610" s="268" t="s">
        <v>167</v>
      </c>
    </row>
    <row r="611" s="2" customFormat="1" ht="24" customHeight="1">
      <c r="A611" s="39"/>
      <c r="B611" s="40"/>
      <c r="C611" s="219" t="s">
        <v>728</v>
      </c>
      <c r="D611" s="219" t="s">
        <v>170</v>
      </c>
      <c r="E611" s="220" t="s">
        <v>729</v>
      </c>
      <c r="F611" s="221" t="s">
        <v>730</v>
      </c>
      <c r="G611" s="222" t="s">
        <v>187</v>
      </c>
      <c r="H611" s="223">
        <v>17.399999999999999</v>
      </c>
      <c r="I611" s="224"/>
      <c r="J611" s="225">
        <f>ROUND(I611*H611,2)</f>
        <v>0</v>
      </c>
      <c r="K611" s="221" t="s">
        <v>174</v>
      </c>
      <c r="L611" s="45"/>
      <c r="M611" s="226" t="s">
        <v>40</v>
      </c>
      <c r="N611" s="227" t="s">
        <v>48</v>
      </c>
      <c r="O611" s="85"/>
      <c r="P611" s="228">
        <f>O611*H611</f>
        <v>0</v>
      </c>
      <c r="Q611" s="228">
        <v>0.00016000000000000001</v>
      </c>
      <c r="R611" s="228">
        <f>Q611*H611</f>
        <v>0.002784</v>
      </c>
      <c r="S611" s="228">
        <v>0</v>
      </c>
      <c r="T611" s="229">
        <f>S611*H611</f>
        <v>0</v>
      </c>
      <c r="U611" s="39"/>
      <c r="V611" s="39"/>
      <c r="W611" s="39"/>
      <c r="X611" s="39"/>
      <c r="Y611" s="39"/>
      <c r="Z611" s="39"/>
      <c r="AA611" s="39"/>
      <c r="AB611" s="39"/>
      <c r="AC611" s="39"/>
      <c r="AD611" s="39"/>
      <c r="AE611" s="39"/>
      <c r="AR611" s="230" t="s">
        <v>301</v>
      </c>
      <c r="AT611" s="230" t="s">
        <v>170</v>
      </c>
      <c r="AU611" s="230" t="s">
        <v>87</v>
      </c>
      <c r="AY611" s="18" t="s">
        <v>167</v>
      </c>
      <c r="BE611" s="231">
        <f>IF(N611="základní",J611,0)</f>
        <v>0</v>
      </c>
      <c r="BF611" s="231">
        <f>IF(N611="snížená",J611,0)</f>
        <v>0</v>
      </c>
      <c r="BG611" s="231">
        <f>IF(N611="zákl. přenesená",J611,0)</f>
        <v>0</v>
      </c>
      <c r="BH611" s="231">
        <f>IF(N611="sníž. přenesená",J611,0)</f>
        <v>0</v>
      </c>
      <c r="BI611" s="231">
        <f>IF(N611="nulová",J611,0)</f>
        <v>0</v>
      </c>
      <c r="BJ611" s="18" t="s">
        <v>85</v>
      </c>
      <c r="BK611" s="231">
        <f>ROUND(I611*H611,2)</f>
        <v>0</v>
      </c>
      <c r="BL611" s="18" t="s">
        <v>301</v>
      </c>
      <c r="BM611" s="230" t="s">
        <v>731</v>
      </c>
    </row>
    <row r="612" s="2" customFormat="1">
      <c r="A612" s="39"/>
      <c r="B612" s="40"/>
      <c r="C612" s="41"/>
      <c r="D612" s="232" t="s">
        <v>177</v>
      </c>
      <c r="E612" s="41"/>
      <c r="F612" s="233" t="s">
        <v>732</v>
      </c>
      <c r="G612" s="41"/>
      <c r="H612" s="41"/>
      <c r="I612" s="137"/>
      <c r="J612" s="41"/>
      <c r="K612" s="41"/>
      <c r="L612" s="45"/>
      <c r="M612" s="234"/>
      <c r="N612" s="235"/>
      <c r="O612" s="85"/>
      <c r="P612" s="85"/>
      <c r="Q612" s="85"/>
      <c r="R612" s="85"/>
      <c r="S612" s="85"/>
      <c r="T612" s="86"/>
      <c r="U612" s="39"/>
      <c r="V612" s="39"/>
      <c r="W612" s="39"/>
      <c r="X612" s="39"/>
      <c r="Y612" s="39"/>
      <c r="Z612" s="39"/>
      <c r="AA612" s="39"/>
      <c r="AB612" s="39"/>
      <c r="AC612" s="39"/>
      <c r="AD612" s="39"/>
      <c r="AE612" s="39"/>
      <c r="AT612" s="18" t="s">
        <v>177</v>
      </c>
      <c r="AU612" s="18" t="s">
        <v>87</v>
      </c>
    </row>
    <row r="613" s="2" customFormat="1">
      <c r="A613" s="39"/>
      <c r="B613" s="40"/>
      <c r="C613" s="41"/>
      <c r="D613" s="232" t="s">
        <v>179</v>
      </c>
      <c r="E613" s="41"/>
      <c r="F613" s="236" t="s">
        <v>570</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179</v>
      </c>
      <c r="AU613" s="18" t="s">
        <v>87</v>
      </c>
    </row>
    <row r="614" s="14" customFormat="1">
      <c r="A614" s="14"/>
      <c r="B614" s="247"/>
      <c r="C614" s="248"/>
      <c r="D614" s="232" t="s">
        <v>181</v>
      </c>
      <c r="E614" s="249" t="s">
        <v>40</v>
      </c>
      <c r="F614" s="250" t="s">
        <v>717</v>
      </c>
      <c r="G614" s="248"/>
      <c r="H614" s="251">
        <v>11</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181</v>
      </c>
      <c r="AU614" s="257" t="s">
        <v>87</v>
      </c>
      <c r="AV614" s="14" t="s">
        <v>87</v>
      </c>
      <c r="AW614" s="14" t="s">
        <v>38</v>
      </c>
      <c r="AX614" s="14" t="s">
        <v>77</v>
      </c>
      <c r="AY614" s="257" t="s">
        <v>167</v>
      </c>
    </row>
    <row r="615" s="14" customFormat="1">
      <c r="A615" s="14"/>
      <c r="B615" s="247"/>
      <c r="C615" s="248"/>
      <c r="D615" s="232" t="s">
        <v>181</v>
      </c>
      <c r="E615" s="249" t="s">
        <v>40</v>
      </c>
      <c r="F615" s="250" t="s">
        <v>480</v>
      </c>
      <c r="G615" s="248"/>
      <c r="H615" s="251">
        <v>6.4000000000000004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181</v>
      </c>
      <c r="AU615" s="257" t="s">
        <v>87</v>
      </c>
      <c r="AV615" s="14" t="s">
        <v>87</v>
      </c>
      <c r="AW615" s="14" t="s">
        <v>38</v>
      </c>
      <c r="AX615" s="14" t="s">
        <v>77</v>
      </c>
      <c r="AY615" s="257" t="s">
        <v>167</v>
      </c>
    </row>
    <row r="616" s="15" customFormat="1">
      <c r="A616" s="15"/>
      <c r="B616" s="258"/>
      <c r="C616" s="259"/>
      <c r="D616" s="232" t="s">
        <v>181</v>
      </c>
      <c r="E616" s="260" t="s">
        <v>40</v>
      </c>
      <c r="F616" s="261" t="s">
        <v>184</v>
      </c>
      <c r="G616" s="259"/>
      <c r="H616" s="262">
        <v>17.399999999999999</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181</v>
      </c>
      <c r="AU616" s="268" t="s">
        <v>87</v>
      </c>
      <c r="AV616" s="15" t="s">
        <v>175</v>
      </c>
      <c r="AW616" s="15" t="s">
        <v>38</v>
      </c>
      <c r="AX616" s="15" t="s">
        <v>85</v>
      </c>
      <c r="AY616" s="268" t="s">
        <v>167</v>
      </c>
    </row>
    <row r="617" s="2" customFormat="1" ht="24" customHeight="1">
      <c r="A617" s="39"/>
      <c r="B617" s="40"/>
      <c r="C617" s="219" t="s">
        <v>733</v>
      </c>
      <c r="D617" s="219" t="s">
        <v>170</v>
      </c>
      <c r="E617" s="220" t="s">
        <v>734</v>
      </c>
      <c r="F617" s="221" t="s">
        <v>735</v>
      </c>
      <c r="G617" s="222" t="s">
        <v>398</v>
      </c>
      <c r="H617" s="223">
        <v>0.012999999999999999</v>
      </c>
      <c r="I617" s="224"/>
      <c r="J617" s="225">
        <f>ROUND(I617*H617,2)</f>
        <v>0</v>
      </c>
      <c r="K617" s="221" t="s">
        <v>174</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301</v>
      </c>
      <c r="AT617" s="230" t="s">
        <v>170</v>
      </c>
      <c r="AU617" s="230" t="s">
        <v>87</v>
      </c>
      <c r="AY617" s="18" t="s">
        <v>167</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301</v>
      </c>
      <c r="BM617" s="230" t="s">
        <v>736</v>
      </c>
    </row>
    <row r="618" s="2" customFormat="1">
      <c r="A618" s="39"/>
      <c r="B618" s="40"/>
      <c r="C618" s="41"/>
      <c r="D618" s="232" t="s">
        <v>177</v>
      </c>
      <c r="E618" s="41"/>
      <c r="F618" s="233" t="s">
        <v>737</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177</v>
      </c>
      <c r="AU618" s="18" t="s">
        <v>87</v>
      </c>
    </row>
    <row r="619" s="2" customFormat="1">
      <c r="A619" s="39"/>
      <c r="B619" s="40"/>
      <c r="C619" s="41"/>
      <c r="D619" s="232" t="s">
        <v>179</v>
      </c>
      <c r="E619" s="41"/>
      <c r="F619" s="236" t="s">
        <v>472</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179</v>
      </c>
      <c r="AU619" s="18" t="s">
        <v>87</v>
      </c>
    </row>
    <row r="620" s="2" customFormat="1" ht="24" customHeight="1">
      <c r="A620" s="39"/>
      <c r="B620" s="40"/>
      <c r="C620" s="219" t="s">
        <v>738</v>
      </c>
      <c r="D620" s="219" t="s">
        <v>170</v>
      </c>
      <c r="E620" s="220" t="s">
        <v>739</v>
      </c>
      <c r="F620" s="221" t="s">
        <v>740</v>
      </c>
      <c r="G620" s="222" t="s">
        <v>398</v>
      </c>
      <c r="H620" s="223">
        <v>0.012999999999999999</v>
      </c>
      <c r="I620" s="224"/>
      <c r="J620" s="225">
        <f>ROUND(I620*H620,2)</f>
        <v>0</v>
      </c>
      <c r="K620" s="221" t="s">
        <v>174</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301</v>
      </c>
      <c r="AT620" s="230" t="s">
        <v>170</v>
      </c>
      <c r="AU620" s="230" t="s">
        <v>87</v>
      </c>
      <c r="AY620" s="18" t="s">
        <v>167</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301</v>
      </c>
      <c r="BM620" s="230" t="s">
        <v>741</v>
      </c>
    </row>
    <row r="621" s="2" customFormat="1">
      <c r="A621" s="39"/>
      <c r="B621" s="40"/>
      <c r="C621" s="41"/>
      <c r="D621" s="232" t="s">
        <v>177</v>
      </c>
      <c r="E621" s="41"/>
      <c r="F621" s="233" t="s">
        <v>742</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177</v>
      </c>
      <c r="AU621" s="18" t="s">
        <v>87</v>
      </c>
    </row>
    <row r="622" s="2" customFormat="1">
      <c r="A622" s="39"/>
      <c r="B622" s="40"/>
      <c r="C622" s="41"/>
      <c r="D622" s="232" t="s">
        <v>179</v>
      </c>
      <c r="E622" s="41"/>
      <c r="F622" s="236" t="s">
        <v>472</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179</v>
      </c>
      <c r="AU622" s="18" t="s">
        <v>87</v>
      </c>
    </row>
    <row r="623" s="12" customFormat="1" ht="22.8" customHeight="1">
      <c r="A623" s="12"/>
      <c r="B623" s="203"/>
      <c r="C623" s="204"/>
      <c r="D623" s="205" t="s">
        <v>76</v>
      </c>
      <c r="E623" s="217" t="s">
        <v>743</v>
      </c>
      <c r="F623" s="217" t="s">
        <v>744</v>
      </c>
      <c r="G623" s="204"/>
      <c r="H623" s="204"/>
      <c r="I623" s="207"/>
      <c r="J623" s="218">
        <f>BK623</f>
        <v>0</v>
      </c>
      <c r="K623" s="204"/>
      <c r="L623" s="209"/>
      <c r="M623" s="210"/>
      <c r="N623" s="211"/>
      <c r="O623" s="211"/>
      <c r="P623" s="212">
        <f>SUM(P624:P632)</f>
        <v>0</v>
      </c>
      <c r="Q623" s="211"/>
      <c r="R623" s="212">
        <f>SUM(R624:R632)</f>
        <v>0.00066</v>
      </c>
      <c r="S623" s="211"/>
      <c r="T623" s="213">
        <f>SUM(T624:T632)</f>
        <v>0</v>
      </c>
      <c r="U623" s="12"/>
      <c r="V623" s="12"/>
      <c r="W623" s="12"/>
      <c r="X623" s="12"/>
      <c r="Y623" s="12"/>
      <c r="Z623" s="12"/>
      <c r="AA623" s="12"/>
      <c r="AB623" s="12"/>
      <c r="AC623" s="12"/>
      <c r="AD623" s="12"/>
      <c r="AE623" s="12"/>
      <c r="AR623" s="214" t="s">
        <v>87</v>
      </c>
      <c r="AT623" s="215" t="s">
        <v>76</v>
      </c>
      <c r="AU623" s="215" t="s">
        <v>85</v>
      </c>
      <c r="AY623" s="214" t="s">
        <v>167</v>
      </c>
      <c r="BK623" s="216">
        <f>SUM(BK624:BK632)</f>
        <v>0</v>
      </c>
    </row>
    <row r="624" s="2" customFormat="1" ht="24" customHeight="1">
      <c r="A624" s="39"/>
      <c r="B624" s="40"/>
      <c r="C624" s="219" t="s">
        <v>745</v>
      </c>
      <c r="D624" s="219" t="s">
        <v>170</v>
      </c>
      <c r="E624" s="220" t="s">
        <v>746</v>
      </c>
      <c r="F624" s="221" t="s">
        <v>747</v>
      </c>
      <c r="G624" s="222" t="s">
        <v>291</v>
      </c>
      <c r="H624" s="223">
        <v>2</v>
      </c>
      <c r="I624" s="224"/>
      <c r="J624" s="225">
        <f>ROUND(I624*H624,2)</f>
        <v>0</v>
      </c>
      <c r="K624" s="221" t="s">
        <v>458</v>
      </c>
      <c r="L624" s="45"/>
      <c r="M624" s="226" t="s">
        <v>40</v>
      </c>
      <c r="N624" s="227" t="s">
        <v>48</v>
      </c>
      <c r="O624" s="85"/>
      <c r="P624" s="228">
        <f>O624*H624</f>
        <v>0</v>
      </c>
      <c r="Q624" s="228">
        <v>0.00023000000000000001</v>
      </c>
      <c r="R624" s="228">
        <f>Q624*H624</f>
        <v>0.00046000000000000001</v>
      </c>
      <c r="S624" s="228">
        <v>0</v>
      </c>
      <c r="T624" s="229">
        <f>S624*H624</f>
        <v>0</v>
      </c>
      <c r="U624" s="39"/>
      <c r="V624" s="39"/>
      <c r="W624" s="39"/>
      <c r="X624" s="39"/>
      <c r="Y624" s="39"/>
      <c r="Z624" s="39"/>
      <c r="AA624" s="39"/>
      <c r="AB624" s="39"/>
      <c r="AC624" s="39"/>
      <c r="AD624" s="39"/>
      <c r="AE624" s="39"/>
      <c r="AR624" s="230" t="s">
        <v>301</v>
      </c>
      <c r="AT624" s="230" t="s">
        <v>170</v>
      </c>
      <c r="AU624" s="230" t="s">
        <v>87</v>
      </c>
      <c r="AY624" s="18" t="s">
        <v>167</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301</v>
      </c>
      <c r="BM624" s="230" t="s">
        <v>1445</v>
      </c>
    </row>
    <row r="625" s="2" customFormat="1">
      <c r="A625" s="39"/>
      <c r="B625" s="40"/>
      <c r="C625" s="41"/>
      <c r="D625" s="232" t="s">
        <v>177</v>
      </c>
      <c r="E625" s="41"/>
      <c r="F625" s="233" t="s">
        <v>749</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177</v>
      </c>
      <c r="AU625" s="18" t="s">
        <v>87</v>
      </c>
    </row>
    <row r="626" s="2" customFormat="1">
      <c r="A626" s="39"/>
      <c r="B626" s="40"/>
      <c r="C626" s="41"/>
      <c r="D626" s="232" t="s">
        <v>179</v>
      </c>
      <c r="E626" s="41"/>
      <c r="F626" s="236" t="s">
        <v>750</v>
      </c>
      <c r="G626" s="41"/>
      <c r="H626" s="41"/>
      <c r="I626" s="137"/>
      <c r="J626" s="41"/>
      <c r="K626" s="41"/>
      <c r="L626" s="45"/>
      <c r="M626" s="234"/>
      <c r="N626" s="235"/>
      <c r="O626" s="85"/>
      <c r="P626" s="85"/>
      <c r="Q626" s="85"/>
      <c r="R626" s="85"/>
      <c r="S626" s="85"/>
      <c r="T626" s="86"/>
      <c r="U626" s="39"/>
      <c r="V626" s="39"/>
      <c r="W626" s="39"/>
      <c r="X626" s="39"/>
      <c r="Y626" s="39"/>
      <c r="Z626" s="39"/>
      <c r="AA626" s="39"/>
      <c r="AB626" s="39"/>
      <c r="AC626" s="39"/>
      <c r="AD626" s="39"/>
      <c r="AE626" s="39"/>
      <c r="AT626" s="18" t="s">
        <v>179</v>
      </c>
      <c r="AU626" s="18" t="s">
        <v>87</v>
      </c>
    </row>
    <row r="627" s="2" customFormat="1" ht="24" customHeight="1">
      <c r="A627" s="39"/>
      <c r="B627" s="40"/>
      <c r="C627" s="219" t="s">
        <v>751</v>
      </c>
      <c r="D627" s="219" t="s">
        <v>170</v>
      </c>
      <c r="E627" s="220" t="s">
        <v>752</v>
      </c>
      <c r="F627" s="221" t="s">
        <v>753</v>
      </c>
      <c r="G627" s="222" t="s">
        <v>291</v>
      </c>
      <c r="H627" s="223">
        <v>2</v>
      </c>
      <c r="I627" s="224"/>
      <c r="J627" s="225">
        <f>ROUND(I627*H627,2)</f>
        <v>0</v>
      </c>
      <c r="K627" s="221" t="s">
        <v>458</v>
      </c>
      <c r="L627" s="45"/>
      <c r="M627" s="226" t="s">
        <v>40</v>
      </c>
      <c r="N627" s="227" t="s">
        <v>48</v>
      </c>
      <c r="O627" s="85"/>
      <c r="P627" s="228">
        <f>O627*H627</f>
        <v>0</v>
      </c>
      <c r="Q627" s="228">
        <v>0.00010000000000000001</v>
      </c>
      <c r="R627" s="228">
        <f>Q627*H627</f>
        <v>0.00020000000000000001</v>
      </c>
      <c r="S627" s="228">
        <v>0</v>
      </c>
      <c r="T627" s="229">
        <f>S627*H627</f>
        <v>0</v>
      </c>
      <c r="U627" s="39"/>
      <c r="V627" s="39"/>
      <c r="W627" s="39"/>
      <c r="X627" s="39"/>
      <c r="Y627" s="39"/>
      <c r="Z627" s="39"/>
      <c r="AA627" s="39"/>
      <c r="AB627" s="39"/>
      <c r="AC627" s="39"/>
      <c r="AD627" s="39"/>
      <c r="AE627" s="39"/>
      <c r="AR627" s="230" t="s">
        <v>301</v>
      </c>
      <c r="AT627" s="230" t="s">
        <v>170</v>
      </c>
      <c r="AU627" s="230" t="s">
        <v>87</v>
      </c>
      <c r="AY627" s="18" t="s">
        <v>167</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301</v>
      </c>
      <c r="BM627" s="230" t="s">
        <v>1446</v>
      </c>
    </row>
    <row r="628" s="2" customFormat="1">
      <c r="A628" s="39"/>
      <c r="B628" s="40"/>
      <c r="C628" s="41"/>
      <c r="D628" s="232" t="s">
        <v>177</v>
      </c>
      <c r="E628" s="41"/>
      <c r="F628" s="233" t="s">
        <v>755</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177</v>
      </c>
      <c r="AU628" s="18" t="s">
        <v>87</v>
      </c>
    </row>
    <row r="629" s="2" customFormat="1">
      <c r="A629" s="39"/>
      <c r="B629" s="40"/>
      <c r="C629" s="41"/>
      <c r="D629" s="232" t="s">
        <v>179</v>
      </c>
      <c r="E629" s="41"/>
      <c r="F629" s="236" t="s">
        <v>756</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179</v>
      </c>
      <c r="AU629" s="18" t="s">
        <v>87</v>
      </c>
    </row>
    <row r="630" s="2" customFormat="1" ht="24" customHeight="1">
      <c r="A630" s="39"/>
      <c r="B630" s="40"/>
      <c r="C630" s="219" t="s">
        <v>757</v>
      </c>
      <c r="D630" s="219" t="s">
        <v>170</v>
      </c>
      <c r="E630" s="220" t="s">
        <v>758</v>
      </c>
      <c r="F630" s="221" t="s">
        <v>759</v>
      </c>
      <c r="G630" s="222" t="s">
        <v>398</v>
      </c>
      <c r="H630" s="223">
        <v>0.001</v>
      </c>
      <c r="I630" s="224"/>
      <c r="J630" s="225">
        <f>ROUND(I630*H630,2)</f>
        <v>0</v>
      </c>
      <c r="K630" s="221" t="s">
        <v>458</v>
      </c>
      <c r="L630" s="45"/>
      <c r="M630" s="226" t="s">
        <v>40</v>
      </c>
      <c r="N630" s="227" t="s">
        <v>48</v>
      </c>
      <c r="O630" s="85"/>
      <c r="P630" s="228">
        <f>O630*H630</f>
        <v>0</v>
      </c>
      <c r="Q630" s="228">
        <v>0</v>
      </c>
      <c r="R630" s="228">
        <f>Q630*H630</f>
        <v>0</v>
      </c>
      <c r="S630" s="228">
        <v>0</v>
      </c>
      <c r="T630" s="229">
        <f>S630*H630</f>
        <v>0</v>
      </c>
      <c r="U630" s="39"/>
      <c r="V630" s="39"/>
      <c r="W630" s="39"/>
      <c r="X630" s="39"/>
      <c r="Y630" s="39"/>
      <c r="Z630" s="39"/>
      <c r="AA630" s="39"/>
      <c r="AB630" s="39"/>
      <c r="AC630" s="39"/>
      <c r="AD630" s="39"/>
      <c r="AE630" s="39"/>
      <c r="AR630" s="230" t="s">
        <v>301</v>
      </c>
      <c r="AT630" s="230" t="s">
        <v>170</v>
      </c>
      <c r="AU630" s="230" t="s">
        <v>87</v>
      </c>
      <c r="AY630" s="18" t="s">
        <v>167</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301</v>
      </c>
      <c r="BM630" s="230" t="s">
        <v>1447</v>
      </c>
    </row>
    <row r="631" s="2" customFormat="1">
      <c r="A631" s="39"/>
      <c r="B631" s="40"/>
      <c r="C631" s="41"/>
      <c r="D631" s="232" t="s">
        <v>177</v>
      </c>
      <c r="E631" s="41"/>
      <c r="F631" s="233" t="s">
        <v>761</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177</v>
      </c>
      <c r="AU631" s="18" t="s">
        <v>87</v>
      </c>
    </row>
    <row r="632" s="2" customFormat="1">
      <c r="A632" s="39"/>
      <c r="B632" s="40"/>
      <c r="C632" s="41"/>
      <c r="D632" s="232" t="s">
        <v>179</v>
      </c>
      <c r="E632" s="41"/>
      <c r="F632" s="236" t="s">
        <v>762</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179</v>
      </c>
      <c r="AU632" s="18" t="s">
        <v>87</v>
      </c>
    </row>
    <row r="633" s="12" customFormat="1" ht="22.8" customHeight="1">
      <c r="A633" s="12"/>
      <c r="B633" s="203"/>
      <c r="C633" s="204"/>
      <c r="D633" s="205" t="s">
        <v>76</v>
      </c>
      <c r="E633" s="217" t="s">
        <v>763</v>
      </c>
      <c r="F633" s="217" t="s">
        <v>764</v>
      </c>
      <c r="G633" s="204"/>
      <c r="H633" s="204"/>
      <c r="I633" s="207"/>
      <c r="J633" s="218">
        <f>BK633</f>
        <v>0</v>
      </c>
      <c r="K633" s="204"/>
      <c r="L633" s="209"/>
      <c r="M633" s="210"/>
      <c r="N633" s="211"/>
      <c r="O633" s="211"/>
      <c r="P633" s="212">
        <f>SUM(P634:P647)</f>
        <v>0</v>
      </c>
      <c r="Q633" s="211"/>
      <c r="R633" s="212">
        <f>SUM(R634:R647)</f>
        <v>0.073840000000000003</v>
      </c>
      <c r="S633" s="211"/>
      <c r="T633" s="213">
        <f>SUM(T634:T647)</f>
        <v>0.039983999999999999</v>
      </c>
      <c r="U633" s="12"/>
      <c r="V633" s="12"/>
      <c r="W633" s="12"/>
      <c r="X633" s="12"/>
      <c r="Y633" s="12"/>
      <c r="Z633" s="12"/>
      <c r="AA633" s="12"/>
      <c r="AB633" s="12"/>
      <c r="AC633" s="12"/>
      <c r="AD633" s="12"/>
      <c r="AE633" s="12"/>
      <c r="AR633" s="214" t="s">
        <v>87</v>
      </c>
      <c r="AT633" s="215" t="s">
        <v>76</v>
      </c>
      <c r="AU633" s="215" t="s">
        <v>85</v>
      </c>
      <c r="AY633" s="214" t="s">
        <v>167</v>
      </c>
      <c r="BK633" s="216">
        <f>SUM(BK634:BK647)</f>
        <v>0</v>
      </c>
    </row>
    <row r="634" s="2" customFormat="1" ht="16.5" customHeight="1">
      <c r="A634" s="39"/>
      <c r="B634" s="40"/>
      <c r="C634" s="219" t="s">
        <v>765</v>
      </c>
      <c r="D634" s="219" t="s">
        <v>170</v>
      </c>
      <c r="E634" s="220" t="s">
        <v>766</v>
      </c>
      <c r="F634" s="221" t="s">
        <v>767</v>
      </c>
      <c r="G634" s="222" t="s">
        <v>173</v>
      </c>
      <c r="H634" s="223">
        <v>1.6799999999999999</v>
      </c>
      <c r="I634" s="224"/>
      <c r="J634" s="225">
        <f>ROUND(I634*H634,2)</f>
        <v>0</v>
      </c>
      <c r="K634" s="221" t="s">
        <v>174</v>
      </c>
      <c r="L634" s="45"/>
      <c r="M634" s="226" t="s">
        <v>40</v>
      </c>
      <c r="N634" s="227" t="s">
        <v>48</v>
      </c>
      <c r="O634" s="85"/>
      <c r="P634" s="228">
        <f>O634*H634</f>
        <v>0</v>
      </c>
      <c r="Q634" s="228">
        <v>0</v>
      </c>
      <c r="R634" s="228">
        <f>Q634*H634</f>
        <v>0</v>
      </c>
      <c r="S634" s="228">
        <v>0.023800000000000002</v>
      </c>
      <c r="T634" s="229">
        <f>S634*H634</f>
        <v>0.039983999999999999</v>
      </c>
      <c r="U634" s="39"/>
      <c r="V634" s="39"/>
      <c r="W634" s="39"/>
      <c r="X634" s="39"/>
      <c r="Y634" s="39"/>
      <c r="Z634" s="39"/>
      <c r="AA634" s="39"/>
      <c r="AB634" s="39"/>
      <c r="AC634" s="39"/>
      <c r="AD634" s="39"/>
      <c r="AE634" s="39"/>
      <c r="AR634" s="230" t="s">
        <v>301</v>
      </c>
      <c r="AT634" s="230" t="s">
        <v>170</v>
      </c>
      <c r="AU634" s="230" t="s">
        <v>87</v>
      </c>
      <c r="AY634" s="18" t="s">
        <v>167</v>
      </c>
      <c r="BE634" s="231">
        <f>IF(N634="základní",J634,0)</f>
        <v>0</v>
      </c>
      <c r="BF634" s="231">
        <f>IF(N634="snížená",J634,0)</f>
        <v>0</v>
      </c>
      <c r="BG634" s="231">
        <f>IF(N634="zákl. přenesená",J634,0)</f>
        <v>0</v>
      </c>
      <c r="BH634" s="231">
        <f>IF(N634="sníž. přenesená",J634,0)</f>
        <v>0</v>
      </c>
      <c r="BI634" s="231">
        <f>IF(N634="nulová",J634,0)</f>
        <v>0</v>
      </c>
      <c r="BJ634" s="18" t="s">
        <v>85</v>
      </c>
      <c r="BK634" s="231">
        <f>ROUND(I634*H634,2)</f>
        <v>0</v>
      </c>
      <c r="BL634" s="18" t="s">
        <v>301</v>
      </c>
      <c r="BM634" s="230" t="s">
        <v>768</v>
      </c>
    </row>
    <row r="635" s="2" customFormat="1">
      <c r="A635" s="39"/>
      <c r="B635" s="40"/>
      <c r="C635" s="41"/>
      <c r="D635" s="232" t="s">
        <v>177</v>
      </c>
      <c r="E635" s="41"/>
      <c r="F635" s="233" t="s">
        <v>769</v>
      </c>
      <c r="G635" s="41"/>
      <c r="H635" s="41"/>
      <c r="I635" s="137"/>
      <c r="J635" s="41"/>
      <c r="K635" s="41"/>
      <c r="L635" s="45"/>
      <c r="M635" s="234"/>
      <c r="N635" s="235"/>
      <c r="O635" s="85"/>
      <c r="P635" s="85"/>
      <c r="Q635" s="85"/>
      <c r="R635" s="85"/>
      <c r="S635" s="85"/>
      <c r="T635" s="86"/>
      <c r="U635" s="39"/>
      <c r="V635" s="39"/>
      <c r="W635" s="39"/>
      <c r="X635" s="39"/>
      <c r="Y635" s="39"/>
      <c r="Z635" s="39"/>
      <c r="AA635" s="39"/>
      <c r="AB635" s="39"/>
      <c r="AC635" s="39"/>
      <c r="AD635" s="39"/>
      <c r="AE635" s="39"/>
      <c r="AT635" s="18" t="s">
        <v>177</v>
      </c>
      <c r="AU635" s="18" t="s">
        <v>87</v>
      </c>
    </row>
    <row r="636" s="14" customFormat="1">
      <c r="A636" s="14"/>
      <c r="B636" s="247"/>
      <c r="C636" s="248"/>
      <c r="D636" s="232" t="s">
        <v>181</v>
      </c>
      <c r="E636" s="249" t="s">
        <v>40</v>
      </c>
      <c r="F636" s="250" t="s">
        <v>770</v>
      </c>
      <c r="G636" s="248"/>
      <c r="H636" s="251">
        <v>1.6799999999999999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181</v>
      </c>
      <c r="AU636" s="257" t="s">
        <v>87</v>
      </c>
      <c r="AV636" s="14" t="s">
        <v>87</v>
      </c>
      <c r="AW636" s="14" t="s">
        <v>38</v>
      </c>
      <c r="AX636" s="14" t="s">
        <v>77</v>
      </c>
      <c r="AY636" s="257" t="s">
        <v>167</v>
      </c>
    </row>
    <row r="637" s="15" customFormat="1">
      <c r="A637" s="15"/>
      <c r="B637" s="258"/>
      <c r="C637" s="259"/>
      <c r="D637" s="232" t="s">
        <v>181</v>
      </c>
      <c r="E637" s="260" t="s">
        <v>40</v>
      </c>
      <c r="F637" s="261" t="s">
        <v>184</v>
      </c>
      <c r="G637" s="259"/>
      <c r="H637" s="262">
        <v>1.6799999999999999</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181</v>
      </c>
      <c r="AU637" s="268" t="s">
        <v>87</v>
      </c>
      <c r="AV637" s="15" t="s">
        <v>175</v>
      </c>
      <c r="AW637" s="15" t="s">
        <v>38</v>
      </c>
      <c r="AX637" s="15" t="s">
        <v>85</v>
      </c>
      <c r="AY637" s="268" t="s">
        <v>167</v>
      </c>
    </row>
    <row r="638" s="2" customFormat="1" ht="36" customHeight="1">
      <c r="A638" s="39"/>
      <c r="B638" s="40"/>
      <c r="C638" s="219" t="s">
        <v>771</v>
      </c>
      <c r="D638" s="219" t="s">
        <v>170</v>
      </c>
      <c r="E638" s="220" t="s">
        <v>772</v>
      </c>
      <c r="F638" s="221" t="s">
        <v>773</v>
      </c>
      <c r="G638" s="222" t="s">
        <v>291</v>
      </c>
      <c r="H638" s="223">
        <v>2</v>
      </c>
      <c r="I638" s="224"/>
      <c r="J638" s="225">
        <f>ROUND(I638*H638,2)</f>
        <v>0</v>
      </c>
      <c r="K638" s="221" t="s">
        <v>174</v>
      </c>
      <c r="L638" s="45"/>
      <c r="M638" s="226" t="s">
        <v>40</v>
      </c>
      <c r="N638" s="227" t="s">
        <v>48</v>
      </c>
      <c r="O638" s="85"/>
      <c r="P638" s="228">
        <f>O638*H638</f>
        <v>0</v>
      </c>
      <c r="Q638" s="228">
        <v>0.036920000000000001</v>
      </c>
      <c r="R638" s="228">
        <f>Q638*H638</f>
        <v>0.073840000000000003</v>
      </c>
      <c r="S638" s="228">
        <v>0</v>
      </c>
      <c r="T638" s="229">
        <f>S638*H638</f>
        <v>0</v>
      </c>
      <c r="U638" s="39"/>
      <c r="V638" s="39"/>
      <c r="W638" s="39"/>
      <c r="X638" s="39"/>
      <c r="Y638" s="39"/>
      <c r="Z638" s="39"/>
      <c r="AA638" s="39"/>
      <c r="AB638" s="39"/>
      <c r="AC638" s="39"/>
      <c r="AD638" s="39"/>
      <c r="AE638" s="39"/>
      <c r="AR638" s="230" t="s">
        <v>301</v>
      </c>
      <c r="AT638" s="230" t="s">
        <v>170</v>
      </c>
      <c r="AU638" s="230" t="s">
        <v>87</v>
      </c>
      <c r="AY638" s="18" t="s">
        <v>167</v>
      </c>
      <c r="BE638" s="231">
        <f>IF(N638="základní",J638,0)</f>
        <v>0</v>
      </c>
      <c r="BF638" s="231">
        <f>IF(N638="snížená",J638,0)</f>
        <v>0</v>
      </c>
      <c r="BG638" s="231">
        <f>IF(N638="zákl. přenesená",J638,0)</f>
        <v>0</v>
      </c>
      <c r="BH638" s="231">
        <f>IF(N638="sníž. přenesená",J638,0)</f>
        <v>0</v>
      </c>
      <c r="BI638" s="231">
        <f>IF(N638="nulová",J638,0)</f>
        <v>0</v>
      </c>
      <c r="BJ638" s="18" t="s">
        <v>85</v>
      </c>
      <c r="BK638" s="231">
        <f>ROUND(I638*H638,2)</f>
        <v>0</v>
      </c>
      <c r="BL638" s="18" t="s">
        <v>301</v>
      </c>
      <c r="BM638" s="230" t="s">
        <v>774</v>
      </c>
    </row>
    <row r="639" s="2" customFormat="1">
      <c r="A639" s="39"/>
      <c r="B639" s="40"/>
      <c r="C639" s="41"/>
      <c r="D639" s="232" t="s">
        <v>177</v>
      </c>
      <c r="E639" s="41"/>
      <c r="F639" s="233" t="s">
        <v>775</v>
      </c>
      <c r="G639" s="41"/>
      <c r="H639" s="41"/>
      <c r="I639" s="137"/>
      <c r="J639" s="41"/>
      <c r="K639" s="41"/>
      <c r="L639" s="45"/>
      <c r="M639" s="234"/>
      <c r="N639" s="235"/>
      <c r="O639" s="85"/>
      <c r="P639" s="85"/>
      <c r="Q639" s="85"/>
      <c r="R639" s="85"/>
      <c r="S639" s="85"/>
      <c r="T639" s="86"/>
      <c r="U639" s="39"/>
      <c r="V639" s="39"/>
      <c r="W639" s="39"/>
      <c r="X639" s="39"/>
      <c r="Y639" s="39"/>
      <c r="Z639" s="39"/>
      <c r="AA639" s="39"/>
      <c r="AB639" s="39"/>
      <c r="AC639" s="39"/>
      <c r="AD639" s="39"/>
      <c r="AE639" s="39"/>
      <c r="AT639" s="18" t="s">
        <v>177</v>
      </c>
      <c r="AU639" s="18" t="s">
        <v>87</v>
      </c>
    </row>
    <row r="640" s="14" customFormat="1">
      <c r="A640" s="14"/>
      <c r="B640" s="247"/>
      <c r="C640" s="248"/>
      <c r="D640" s="232" t="s">
        <v>181</v>
      </c>
      <c r="E640" s="249" t="s">
        <v>40</v>
      </c>
      <c r="F640" s="250" t="s">
        <v>87</v>
      </c>
      <c r="G640" s="248"/>
      <c r="H640" s="251">
        <v>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181</v>
      </c>
      <c r="AU640" s="257" t="s">
        <v>87</v>
      </c>
      <c r="AV640" s="14" t="s">
        <v>87</v>
      </c>
      <c r="AW640" s="14" t="s">
        <v>38</v>
      </c>
      <c r="AX640" s="14" t="s">
        <v>77</v>
      </c>
      <c r="AY640" s="257" t="s">
        <v>167</v>
      </c>
    </row>
    <row r="641" s="15" customFormat="1">
      <c r="A641" s="15"/>
      <c r="B641" s="258"/>
      <c r="C641" s="259"/>
      <c r="D641" s="232" t="s">
        <v>181</v>
      </c>
      <c r="E641" s="260" t="s">
        <v>40</v>
      </c>
      <c r="F641" s="261" t="s">
        <v>184</v>
      </c>
      <c r="G641" s="259"/>
      <c r="H641" s="262">
        <v>2</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181</v>
      </c>
      <c r="AU641" s="268" t="s">
        <v>87</v>
      </c>
      <c r="AV641" s="15" t="s">
        <v>175</v>
      </c>
      <c r="AW641" s="15" t="s">
        <v>38</v>
      </c>
      <c r="AX641" s="15" t="s">
        <v>85</v>
      </c>
      <c r="AY641" s="268" t="s">
        <v>167</v>
      </c>
    </row>
    <row r="642" s="2" customFormat="1" ht="24" customHeight="1">
      <c r="A642" s="39"/>
      <c r="B642" s="40"/>
      <c r="C642" s="219" t="s">
        <v>776</v>
      </c>
      <c r="D642" s="219" t="s">
        <v>170</v>
      </c>
      <c r="E642" s="220" t="s">
        <v>777</v>
      </c>
      <c r="F642" s="221" t="s">
        <v>778</v>
      </c>
      <c r="G642" s="222" t="s">
        <v>398</v>
      </c>
      <c r="H642" s="223">
        <v>0.073999999999999996</v>
      </c>
      <c r="I642" s="224"/>
      <c r="J642" s="225">
        <f>ROUND(I642*H642,2)</f>
        <v>0</v>
      </c>
      <c r="K642" s="221" t="s">
        <v>174</v>
      </c>
      <c r="L642" s="45"/>
      <c r="M642" s="226" t="s">
        <v>40</v>
      </c>
      <c r="N642" s="227" t="s">
        <v>48</v>
      </c>
      <c r="O642" s="85"/>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301</v>
      </c>
      <c r="AT642" s="230" t="s">
        <v>170</v>
      </c>
      <c r="AU642" s="230" t="s">
        <v>87</v>
      </c>
      <c r="AY642" s="18" t="s">
        <v>167</v>
      </c>
      <c r="BE642" s="231">
        <f>IF(N642="základní",J642,0)</f>
        <v>0</v>
      </c>
      <c r="BF642" s="231">
        <f>IF(N642="snížená",J642,0)</f>
        <v>0</v>
      </c>
      <c r="BG642" s="231">
        <f>IF(N642="zákl. přenesená",J642,0)</f>
        <v>0</v>
      </c>
      <c r="BH642" s="231">
        <f>IF(N642="sníž. přenesená",J642,0)</f>
        <v>0</v>
      </c>
      <c r="BI642" s="231">
        <f>IF(N642="nulová",J642,0)</f>
        <v>0</v>
      </c>
      <c r="BJ642" s="18" t="s">
        <v>85</v>
      </c>
      <c r="BK642" s="231">
        <f>ROUND(I642*H642,2)</f>
        <v>0</v>
      </c>
      <c r="BL642" s="18" t="s">
        <v>301</v>
      </c>
      <c r="BM642" s="230" t="s">
        <v>779</v>
      </c>
    </row>
    <row r="643" s="2" customFormat="1">
      <c r="A643" s="39"/>
      <c r="B643" s="40"/>
      <c r="C643" s="41"/>
      <c r="D643" s="232" t="s">
        <v>177</v>
      </c>
      <c r="E643" s="41"/>
      <c r="F643" s="233" t="s">
        <v>780</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177</v>
      </c>
      <c r="AU643" s="18" t="s">
        <v>87</v>
      </c>
    </row>
    <row r="644" s="2" customFormat="1">
      <c r="A644" s="39"/>
      <c r="B644" s="40"/>
      <c r="C644" s="41"/>
      <c r="D644" s="232" t="s">
        <v>179</v>
      </c>
      <c r="E644" s="41"/>
      <c r="F644" s="236" t="s">
        <v>699</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179</v>
      </c>
      <c r="AU644" s="18" t="s">
        <v>87</v>
      </c>
    </row>
    <row r="645" s="2" customFormat="1" ht="24" customHeight="1">
      <c r="A645" s="39"/>
      <c r="B645" s="40"/>
      <c r="C645" s="219" t="s">
        <v>781</v>
      </c>
      <c r="D645" s="219" t="s">
        <v>170</v>
      </c>
      <c r="E645" s="220" t="s">
        <v>782</v>
      </c>
      <c r="F645" s="221" t="s">
        <v>783</v>
      </c>
      <c r="G645" s="222" t="s">
        <v>398</v>
      </c>
      <c r="H645" s="223">
        <v>0.073999999999999996</v>
      </c>
      <c r="I645" s="224"/>
      <c r="J645" s="225">
        <f>ROUND(I645*H645,2)</f>
        <v>0</v>
      </c>
      <c r="K645" s="221" t="s">
        <v>174</v>
      </c>
      <c r="L645" s="45"/>
      <c r="M645" s="226" t="s">
        <v>40</v>
      </c>
      <c r="N645" s="227" t="s">
        <v>48</v>
      </c>
      <c r="O645" s="85"/>
      <c r="P645" s="228">
        <f>O645*H645</f>
        <v>0</v>
      </c>
      <c r="Q645" s="228">
        <v>0</v>
      </c>
      <c r="R645" s="228">
        <f>Q645*H645</f>
        <v>0</v>
      </c>
      <c r="S645" s="228">
        <v>0</v>
      </c>
      <c r="T645" s="229">
        <f>S645*H645</f>
        <v>0</v>
      </c>
      <c r="U645" s="39"/>
      <c r="V645" s="39"/>
      <c r="W645" s="39"/>
      <c r="X645" s="39"/>
      <c r="Y645" s="39"/>
      <c r="Z645" s="39"/>
      <c r="AA645" s="39"/>
      <c r="AB645" s="39"/>
      <c r="AC645" s="39"/>
      <c r="AD645" s="39"/>
      <c r="AE645" s="39"/>
      <c r="AR645" s="230" t="s">
        <v>301</v>
      </c>
      <c r="AT645" s="230" t="s">
        <v>170</v>
      </c>
      <c r="AU645" s="230" t="s">
        <v>87</v>
      </c>
      <c r="AY645" s="18" t="s">
        <v>167</v>
      </c>
      <c r="BE645" s="231">
        <f>IF(N645="základní",J645,0)</f>
        <v>0</v>
      </c>
      <c r="BF645" s="231">
        <f>IF(N645="snížená",J645,0)</f>
        <v>0</v>
      </c>
      <c r="BG645" s="231">
        <f>IF(N645="zákl. přenesená",J645,0)</f>
        <v>0</v>
      </c>
      <c r="BH645" s="231">
        <f>IF(N645="sníž. přenesená",J645,0)</f>
        <v>0</v>
      </c>
      <c r="BI645" s="231">
        <f>IF(N645="nulová",J645,0)</f>
        <v>0</v>
      </c>
      <c r="BJ645" s="18" t="s">
        <v>85</v>
      </c>
      <c r="BK645" s="231">
        <f>ROUND(I645*H645,2)</f>
        <v>0</v>
      </c>
      <c r="BL645" s="18" t="s">
        <v>301</v>
      </c>
      <c r="BM645" s="230" t="s">
        <v>784</v>
      </c>
    </row>
    <row r="646" s="2" customFormat="1">
      <c r="A646" s="39"/>
      <c r="B646" s="40"/>
      <c r="C646" s="41"/>
      <c r="D646" s="232" t="s">
        <v>177</v>
      </c>
      <c r="E646" s="41"/>
      <c r="F646" s="233" t="s">
        <v>785</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177</v>
      </c>
      <c r="AU646" s="18" t="s">
        <v>87</v>
      </c>
    </row>
    <row r="647" s="2" customFormat="1">
      <c r="A647" s="39"/>
      <c r="B647" s="40"/>
      <c r="C647" s="41"/>
      <c r="D647" s="232" t="s">
        <v>179</v>
      </c>
      <c r="E647" s="41"/>
      <c r="F647" s="236" t="s">
        <v>699</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179</v>
      </c>
      <c r="AU647" s="18" t="s">
        <v>87</v>
      </c>
    </row>
    <row r="648" s="12" customFormat="1" ht="22.8" customHeight="1">
      <c r="A648" s="12"/>
      <c r="B648" s="203"/>
      <c r="C648" s="204"/>
      <c r="D648" s="205" t="s">
        <v>76</v>
      </c>
      <c r="E648" s="217" t="s">
        <v>786</v>
      </c>
      <c r="F648" s="217" t="s">
        <v>787</v>
      </c>
      <c r="G648" s="204"/>
      <c r="H648" s="204"/>
      <c r="I648" s="207"/>
      <c r="J648" s="218">
        <f>BK648</f>
        <v>0</v>
      </c>
      <c r="K648" s="204"/>
      <c r="L648" s="209"/>
      <c r="M648" s="210"/>
      <c r="N648" s="211"/>
      <c r="O648" s="211"/>
      <c r="P648" s="212">
        <f>SUM(P649:P683)</f>
        <v>0</v>
      </c>
      <c r="Q648" s="211"/>
      <c r="R648" s="212">
        <f>SUM(R649:R683)</f>
        <v>0.069640000000000007</v>
      </c>
      <c r="S648" s="211"/>
      <c r="T648" s="213">
        <f>SUM(T649:T683)</f>
        <v>0</v>
      </c>
      <c r="U648" s="12"/>
      <c r="V648" s="12"/>
      <c r="W648" s="12"/>
      <c r="X648" s="12"/>
      <c r="Y648" s="12"/>
      <c r="Z648" s="12"/>
      <c r="AA648" s="12"/>
      <c r="AB648" s="12"/>
      <c r="AC648" s="12"/>
      <c r="AD648" s="12"/>
      <c r="AE648" s="12"/>
      <c r="AR648" s="214" t="s">
        <v>87</v>
      </c>
      <c r="AT648" s="215" t="s">
        <v>76</v>
      </c>
      <c r="AU648" s="215" t="s">
        <v>85</v>
      </c>
      <c r="AY648" s="214" t="s">
        <v>167</v>
      </c>
      <c r="BK648" s="216">
        <f>SUM(BK649:BK683)</f>
        <v>0</v>
      </c>
    </row>
    <row r="649" s="2" customFormat="1" ht="24" customHeight="1">
      <c r="A649" s="39"/>
      <c r="B649" s="40"/>
      <c r="C649" s="219" t="s">
        <v>788</v>
      </c>
      <c r="D649" s="219" t="s">
        <v>170</v>
      </c>
      <c r="E649" s="220" t="s">
        <v>789</v>
      </c>
      <c r="F649" s="221" t="s">
        <v>790</v>
      </c>
      <c r="G649" s="222" t="s">
        <v>187</v>
      </c>
      <c r="H649" s="223">
        <v>54</v>
      </c>
      <c r="I649" s="224"/>
      <c r="J649" s="225">
        <f>ROUND(I649*H649,2)</f>
        <v>0</v>
      </c>
      <c r="K649" s="221" t="s">
        <v>174</v>
      </c>
      <c r="L649" s="45"/>
      <c r="M649" s="226" t="s">
        <v>40</v>
      </c>
      <c r="N649" s="227" t="s">
        <v>48</v>
      </c>
      <c r="O649" s="85"/>
      <c r="P649" s="228">
        <f>O649*H649</f>
        <v>0</v>
      </c>
      <c r="Q649" s="228">
        <v>0</v>
      </c>
      <c r="R649" s="228">
        <f>Q649*H649</f>
        <v>0</v>
      </c>
      <c r="S649" s="228">
        <v>0</v>
      </c>
      <c r="T649" s="229">
        <f>S649*H649</f>
        <v>0</v>
      </c>
      <c r="U649" s="39"/>
      <c r="V649" s="39"/>
      <c r="W649" s="39"/>
      <c r="X649" s="39"/>
      <c r="Y649" s="39"/>
      <c r="Z649" s="39"/>
      <c r="AA649" s="39"/>
      <c r="AB649" s="39"/>
      <c r="AC649" s="39"/>
      <c r="AD649" s="39"/>
      <c r="AE649" s="39"/>
      <c r="AR649" s="230" t="s">
        <v>301</v>
      </c>
      <c r="AT649" s="230" t="s">
        <v>170</v>
      </c>
      <c r="AU649" s="230" t="s">
        <v>87</v>
      </c>
      <c r="AY649" s="18" t="s">
        <v>167</v>
      </c>
      <c r="BE649" s="231">
        <f>IF(N649="základní",J649,0)</f>
        <v>0</v>
      </c>
      <c r="BF649" s="231">
        <f>IF(N649="snížená",J649,0)</f>
        <v>0</v>
      </c>
      <c r="BG649" s="231">
        <f>IF(N649="zákl. přenesená",J649,0)</f>
        <v>0</v>
      </c>
      <c r="BH649" s="231">
        <f>IF(N649="sníž. přenesená",J649,0)</f>
        <v>0</v>
      </c>
      <c r="BI649" s="231">
        <f>IF(N649="nulová",J649,0)</f>
        <v>0</v>
      </c>
      <c r="BJ649" s="18" t="s">
        <v>85</v>
      </c>
      <c r="BK649" s="231">
        <f>ROUND(I649*H649,2)</f>
        <v>0</v>
      </c>
      <c r="BL649" s="18" t="s">
        <v>301</v>
      </c>
      <c r="BM649" s="230" t="s">
        <v>791</v>
      </c>
    </row>
    <row r="650" s="2" customFormat="1">
      <c r="A650" s="39"/>
      <c r="B650" s="40"/>
      <c r="C650" s="41"/>
      <c r="D650" s="232" t="s">
        <v>177</v>
      </c>
      <c r="E650" s="41"/>
      <c r="F650" s="233" t="s">
        <v>792</v>
      </c>
      <c r="G650" s="41"/>
      <c r="H650" s="41"/>
      <c r="I650" s="137"/>
      <c r="J650" s="41"/>
      <c r="K650" s="41"/>
      <c r="L650" s="45"/>
      <c r="M650" s="234"/>
      <c r="N650" s="235"/>
      <c r="O650" s="85"/>
      <c r="P650" s="85"/>
      <c r="Q650" s="85"/>
      <c r="R650" s="85"/>
      <c r="S650" s="85"/>
      <c r="T650" s="86"/>
      <c r="U650" s="39"/>
      <c r="V650" s="39"/>
      <c r="W650" s="39"/>
      <c r="X650" s="39"/>
      <c r="Y650" s="39"/>
      <c r="Z650" s="39"/>
      <c r="AA650" s="39"/>
      <c r="AB650" s="39"/>
      <c r="AC650" s="39"/>
      <c r="AD650" s="39"/>
      <c r="AE650" s="39"/>
      <c r="AT650" s="18" t="s">
        <v>177</v>
      </c>
      <c r="AU650" s="18" t="s">
        <v>87</v>
      </c>
    </row>
    <row r="651" s="14" customFormat="1">
      <c r="A651" s="14"/>
      <c r="B651" s="247"/>
      <c r="C651" s="248"/>
      <c r="D651" s="232" t="s">
        <v>181</v>
      </c>
      <c r="E651" s="249" t="s">
        <v>40</v>
      </c>
      <c r="F651" s="250" t="s">
        <v>552</v>
      </c>
      <c r="G651" s="248"/>
      <c r="H651" s="251">
        <v>54</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181</v>
      </c>
      <c r="AU651" s="257" t="s">
        <v>87</v>
      </c>
      <c r="AV651" s="14" t="s">
        <v>87</v>
      </c>
      <c r="AW651" s="14" t="s">
        <v>38</v>
      </c>
      <c r="AX651" s="14" t="s">
        <v>77</v>
      </c>
      <c r="AY651" s="257" t="s">
        <v>167</v>
      </c>
    </row>
    <row r="652" s="15" customFormat="1">
      <c r="A652" s="15"/>
      <c r="B652" s="258"/>
      <c r="C652" s="259"/>
      <c r="D652" s="232" t="s">
        <v>181</v>
      </c>
      <c r="E652" s="260" t="s">
        <v>40</v>
      </c>
      <c r="F652" s="261" t="s">
        <v>184</v>
      </c>
      <c r="G652" s="259"/>
      <c r="H652" s="262">
        <v>54</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181</v>
      </c>
      <c r="AU652" s="268" t="s">
        <v>87</v>
      </c>
      <c r="AV652" s="15" t="s">
        <v>175</v>
      </c>
      <c r="AW652" s="15" t="s">
        <v>38</v>
      </c>
      <c r="AX652" s="15" t="s">
        <v>85</v>
      </c>
      <c r="AY652" s="268" t="s">
        <v>167</v>
      </c>
    </row>
    <row r="653" s="2" customFormat="1" ht="24" customHeight="1">
      <c r="A653" s="39"/>
      <c r="B653" s="40"/>
      <c r="C653" s="269" t="s">
        <v>793</v>
      </c>
      <c r="D653" s="269" t="s">
        <v>297</v>
      </c>
      <c r="E653" s="270" t="s">
        <v>794</v>
      </c>
      <c r="F653" s="271" t="s">
        <v>795</v>
      </c>
      <c r="G653" s="272" t="s">
        <v>187</v>
      </c>
      <c r="H653" s="273">
        <v>54</v>
      </c>
      <c r="I653" s="274"/>
      <c r="J653" s="275">
        <f>ROUND(I653*H653,2)</f>
        <v>0</v>
      </c>
      <c r="K653" s="271" t="s">
        <v>174</v>
      </c>
      <c r="L653" s="276"/>
      <c r="M653" s="277" t="s">
        <v>40</v>
      </c>
      <c r="N653" s="278" t="s">
        <v>48</v>
      </c>
      <c r="O653" s="85"/>
      <c r="P653" s="228">
        <f>O653*H653</f>
        <v>0</v>
      </c>
      <c r="Q653" s="228">
        <v>0.00012999999999999999</v>
      </c>
      <c r="R653" s="228">
        <f>Q653*H653</f>
        <v>0.0070199999999999993</v>
      </c>
      <c r="S653" s="228">
        <v>0</v>
      </c>
      <c r="T653" s="229">
        <f>S653*H653</f>
        <v>0</v>
      </c>
      <c r="U653" s="39"/>
      <c r="V653" s="39"/>
      <c r="W653" s="39"/>
      <c r="X653" s="39"/>
      <c r="Y653" s="39"/>
      <c r="Z653" s="39"/>
      <c r="AA653" s="39"/>
      <c r="AB653" s="39"/>
      <c r="AC653" s="39"/>
      <c r="AD653" s="39"/>
      <c r="AE653" s="39"/>
      <c r="AR653" s="230" t="s">
        <v>407</v>
      </c>
      <c r="AT653" s="230" t="s">
        <v>297</v>
      </c>
      <c r="AU653" s="230" t="s">
        <v>87</v>
      </c>
      <c r="AY653" s="18" t="s">
        <v>167</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301</v>
      </c>
      <c r="BM653" s="230" t="s">
        <v>796</v>
      </c>
    </row>
    <row r="654" s="2" customFormat="1">
      <c r="A654" s="39"/>
      <c r="B654" s="40"/>
      <c r="C654" s="41"/>
      <c r="D654" s="232" t="s">
        <v>177</v>
      </c>
      <c r="E654" s="41"/>
      <c r="F654" s="233" t="s">
        <v>795</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177</v>
      </c>
      <c r="AU654" s="18" t="s">
        <v>87</v>
      </c>
    </row>
    <row r="655" s="2" customFormat="1" ht="24" customHeight="1">
      <c r="A655" s="39"/>
      <c r="B655" s="40"/>
      <c r="C655" s="219" t="s">
        <v>797</v>
      </c>
      <c r="D655" s="219" t="s">
        <v>170</v>
      </c>
      <c r="E655" s="220" t="s">
        <v>798</v>
      </c>
      <c r="F655" s="221" t="s">
        <v>799</v>
      </c>
      <c r="G655" s="222" t="s">
        <v>291</v>
      </c>
      <c r="H655" s="223">
        <v>24</v>
      </c>
      <c r="I655" s="224"/>
      <c r="J655" s="225">
        <f>ROUND(I655*H655,2)</f>
        <v>0</v>
      </c>
      <c r="K655" s="221" t="s">
        <v>174</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301</v>
      </c>
      <c r="AT655" s="230" t="s">
        <v>170</v>
      </c>
      <c r="AU655" s="230" t="s">
        <v>87</v>
      </c>
      <c r="AY655" s="18" t="s">
        <v>167</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301</v>
      </c>
      <c r="BM655" s="230" t="s">
        <v>800</v>
      </c>
    </row>
    <row r="656" s="2" customFormat="1">
      <c r="A656" s="39"/>
      <c r="B656" s="40"/>
      <c r="C656" s="41"/>
      <c r="D656" s="232" t="s">
        <v>177</v>
      </c>
      <c r="E656" s="41"/>
      <c r="F656" s="233" t="s">
        <v>801</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177</v>
      </c>
      <c r="AU656" s="18" t="s">
        <v>87</v>
      </c>
    </row>
    <row r="657" s="14" customFormat="1">
      <c r="A657" s="14"/>
      <c r="B657" s="247"/>
      <c r="C657" s="248"/>
      <c r="D657" s="232" t="s">
        <v>181</v>
      </c>
      <c r="E657" s="249" t="s">
        <v>40</v>
      </c>
      <c r="F657" s="250" t="s">
        <v>345</v>
      </c>
      <c r="G657" s="248"/>
      <c r="H657" s="251">
        <v>24</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181</v>
      </c>
      <c r="AU657" s="257" t="s">
        <v>87</v>
      </c>
      <c r="AV657" s="14" t="s">
        <v>87</v>
      </c>
      <c r="AW657" s="14" t="s">
        <v>38</v>
      </c>
      <c r="AX657" s="14" t="s">
        <v>77</v>
      </c>
      <c r="AY657" s="257" t="s">
        <v>167</v>
      </c>
    </row>
    <row r="658" s="15" customFormat="1">
      <c r="A658" s="15"/>
      <c r="B658" s="258"/>
      <c r="C658" s="259"/>
      <c r="D658" s="232" t="s">
        <v>181</v>
      </c>
      <c r="E658" s="260" t="s">
        <v>40</v>
      </c>
      <c r="F658" s="261" t="s">
        <v>184</v>
      </c>
      <c r="G658" s="259"/>
      <c r="H658" s="262">
        <v>24</v>
      </c>
      <c r="I658" s="263"/>
      <c r="J658" s="259"/>
      <c r="K658" s="259"/>
      <c r="L658" s="264"/>
      <c r="M658" s="265"/>
      <c r="N658" s="266"/>
      <c r="O658" s="266"/>
      <c r="P658" s="266"/>
      <c r="Q658" s="266"/>
      <c r="R658" s="266"/>
      <c r="S658" s="266"/>
      <c r="T658" s="267"/>
      <c r="U658" s="15"/>
      <c r="V658" s="15"/>
      <c r="W658" s="15"/>
      <c r="X658" s="15"/>
      <c r="Y658" s="15"/>
      <c r="Z658" s="15"/>
      <c r="AA658" s="15"/>
      <c r="AB658" s="15"/>
      <c r="AC658" s="15"/>
      <c r="AD658" s="15"/>
      <c r="AE658" s="15"/>
      <c r="AT658" s="268" t="s">
        <v>181</v>
      </c>
      <c r="AU658" s="268" t="s">
        <v>87</v>
      </c>
      <c r="AV658" s="15" t="s">
        <v>175</v>
      </c>
      <c r="AW658" s="15" t="s">
        <v>38</v>
      </c>
      <c r="AX658" s="15" t="s">
        <v>85</v>
      </c>
      <c r="AY658" s="268" t="s">
        <v>167</v>
      </c>
    </row>
    <row r="659" s="2" customFormat="1" ht="24" customHeight="1">
      <c r="A659" s="39"/>
      <c r="B659" s="40"/>
      <c r="C659" s="219" t="s">
        <v>802</v>
      </c>
      <c r="D659" s="219" t="s">
        <v>170</v>
      </c>
      <c r="E659" s="220" t="s">
        <v>803</v>
      </c>
      <c r="F659" s="221" t="s">
        <v>804</v>
      </c>
      <c r="G659" s="222" t="s">
        <v>291</v>
      </c>
      <c r="H659" s="223">
        <v>1</v>
      </c>
      <c r="I659" s="224"/>
      <c r="J659" s="225">
        <f>ROUND(I659*H659,2)</f>
        <v>0</v>
      </c>
      <c r="K659" s="221" t="s">
        <v>174</v>
      </c>
      <c r="L659" s="45"/>
      <c r="M659" s="226" t="s">
        <v>40</v>
      </c>
      <c r="N659" s="227" t="s">
        <v>48</v>
      </c>
      <c r="O659" s="85"/>
      <c r="P659" s="228">
        <f>O659*H659</f>
        <v>0</v>
      </c>
      <c r="Q659" s="228">
        <v>0</v>
      </c>
      <c r="R659" s="228">
        <f>Q659*H659</f>
        <v>0</v>
      </c>
      <c r="S659" s="228">
        <v>0</v>
      </c>
      <c r="T659" s="229">
        <f>S659*H659</f>
        <v>0</v>
      </c>
      <c r="U659" s="39"/>
      <c r="V659" s="39"/>
      <c r="W659" s="39"/>
      <c r="X659" s="39"/>
      <c r="Y659" s="39"/>
      <c r="Z659" s="39"/>
      <c r="AA659" s="39"/>
      <c r="AB659" s="39"/>
      <c r="AC659" s="39"/>
      <c r="AD659" s="39"/>
      <c r="AE659" s="39"/>
      <c r="AR659" s="230" t="s">
        <v>301</v>
      </c>
      <c r="AT659" s="230" t="s">
        <v>170</v>
      </c>
      <c r="AU659" s="230" t="s">
        <v>87</v>
      </c>
      <c r="AY659" s="18" t="s">
        <v>167</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301</v>
      </c>
      <c r="BM659" s="230" t="s">
        <v>805</v>
      </c>
    </row>
    <row r="660" s="2" customFormat="1">
      <c r="A660" s="39"/>
      <c r="B660" s="40"/>
      <c r="C660" s="41"/>
      <c r="D660" s="232" t="s">
        <v>177</v>
      </c>
      <c r="E660" s="41"/>
      <c r="F660" s="233" t="s">
        <v>806</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177</v>
      </c>
      <c r="AU660" s="18" t="s">
        <v>87</v>
      </c>
    </row>
    <row r="661" s="2" customFormat="1" ht="24" customHeight="1">
      <c r="A661" s="39"/>
      <c r="B661" s="40"/>
      <c r="C661" s="269" t="s">
        <v>807</v>
      </c>
      <c r="D661" s="269" t="s">
        <v>297</v>
      </c>
      <c r="E661" s="270" t="s">
        <v>808</v>
      </c>
      <c r="F661" s="271" t="s">
        <v>809</v>
      </c>
      <c r="G661" s="272" t="s">
        <v>291</v>
      </c>
      <c r="H661" s="273">
        <v>1</v>
      </c>
      <c r="I661" s="274"/>
      <c r="J661" s="275">
        <f>ROUND(I661*H661,2)</f>
        <v>0</v>
      </c>
      <c r="K661" s="271" t="s">
        <v>174</v>
      </c>
      <c r="L661" s="276"/>
      <c r="M661" s="277" t="s">
        <v>40</v>
      </c>
      <c r="N661" s="278" t="s">
        <v>48</v>
      </c>
      <c r="O661" s="85"/>
      <c r="P661" s="228">
        <f>O661*H661</f>
        <v>0</v>
      </c>
      <c r="Q661" s="228">
        <v>0.00282</v>
      </c>
      <c r="R661" s="228">
        <f>Q661*H661</f>
        <v>0.00282</v>
      </c>
      <c r="S661" s="228">
        <v>0</v>
      </c>
      <c r="T661" s="229">
        <f>S661*H661</f>
        <v>0</v>
      </c>
      <c r="U661" s="39"/>
      <c r="V661" s="39"/>
      <c r="W661" s="39"/>
      <c r="X661" s="39"/>
      <c r="Y661" s="39"/>
      <c r="Z661" s="39"/>
      <c r="AA661" s="39"/>
      <c r="AB661" s="39"/>
      <c r="AC661" s="39"/>
      <c r="AD661" s="39"/>
      <c r="AE661" s="39"/>
      <c r="AR661" s="230" t="s">
        <v>407</v>
      </c>
      <c r="AT661" s="230" t="s">
        <v>297</v>
      </c>
      <c r="AU661" s="230" t="s">
        <v>87</v>
      </c>
      <c r="AY661" s="18" t="s">
        <v>167</v>
      </c>
      <c r="BE661" s="231">
        <f>IF(N661="základní",J661,0)</f>
        <v>0</v>
      </c>
      <c r="BF661" s="231">
        <f>IF(N661="snížená",J661,0)</f>
        <v>0</v>
      </c>
      <c r="BG661" s="231">
        <f>IF(N661="zákl. přenesená",J661,0)</f>
        <v>0</v>
      </c>
      <c r="BH661" s="231">
        <f>IF(N661="sníž. přenesená",J661,0)</f>
        <v>0</v>
      </c>
      <c r="BI661" s="231">
        <f>IF(N661="nulová",J661,0)</f>
        <v>0</v>
      </c>
      <c r="BJ661" s="18" t="s">
        <v>85</v>
      </c>
      <c r="BK661" s="231">
        <f>ROUND(I661*H661,2)</f>
        <v>0</v>
      </c>
      <c r="BL661" s="18" t="s">
        <v>301</v>
      </c>
      <c r="BM661" s="230" t="s">
        <v>810</v>
      </c>
    </row>
    <row r="662" s="2" customFormat="1">
      <c r="A662" s="39"/>
      <c r="B662" s="40"/>
      <c r="C662" s="41"/>
      <c r="D662" s="232" t="s">
        <v>177</v>
      </c>
      <c r="E662" s="41"/>
      <c r="F662" s="233" t="s">
        <v>809</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177</v>
      </c>
      <c r="AU662" s="18" t="s">
        <v>87</v>
      </c>
    </row>
    <row r="663" s="2" customFormat="1" ht="24" customHeight="1">
      <c r="A663" s="39"/>
      <c r="B663" s="40"/>
      <c r="C663" s="219" t="s">
        <v>811</v>
      </c>
      <c r="D663" s="219" t="s">
        <v>170</v>
      </c>
      <c r="E663" s="220" t="s">
        <v>812</v>
      </c>
      <c r="F663" s="221" t="s">
        <v>813</v>
      </c>
      <c r="G663" s="222" t="s">
        <v>291</v>
      </c>
      <c r="H663" s="223">
        <v>4</v>
      </c>
      <c r="I663" s="224"/>
      <c r="J663" s="225">
        <f>ROUND(I663*H663,2)</f>
        <v>0</v>
      </c>
      <c r="K663" s="221" t="s">
        <v>174</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301</v>
      </c>
      <c r="AT663" s="230" t="s">
        <v>170</v>
      </c>
      <c r="AU663" s="230" t="s">
        <v>87</v>
      </c>
      <c r="AY663" s="18" t="s">
        <v>167</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301</v>
      </c>
      <c r="BM663" s="230" t="s">
        <v>814</v>
      </c>
    </row>
    <row r="664" s="2" customFormat="1">
      <c r="A664" s="39"/>
      <c r="B664" s="40"/>
      <c r="C664" s="41"/>
      <c r="D664" s="232" t="s">
        <v>177</v>
      </c>
      <c r="E664" s="41"/>
      <c r="F664" s="233" t="s">
        <v>815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177</v>
      </c>
      <c r="AU664" s="18" t="s">
        <v>87</v>
      </c>
    </row>
    <row r="665" s="14" customFormat="1">
      <c r="A665" s="14"/>
      <c r="B665" s="247"/>
      <c r="C665" s="248"/>
      <c r="D665" s="232" t="s">
        <v>181</v>
      </c>
      <c r="E665" s="249" t="s">
        <v>40</v>
      </c>
      <c r="F665" s="250" t="s">
        <v>175</v>
      </c>
      <c r="G665" s="248"/>
      <c r="H665" s="251">
        <v>4</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181</v>
      </c>
      <c r="AU665" s="257" t="s">
        <v>87</v>
      </c>
      <c r="AV665" s="14" t="s">
        <v>87</v>
      </c>
      <c r="AW665" s="14" t="s">
        <v>38</v>
      </c>
      <c r="AX665" s="14" t="s">
        <v>77</v>
      </c>
      <c r="AY665" s="257" t="s">
        <v>167</v>
      </c>
    </row>
    <row r="666" s="15" customFormat="1">
      <c r="A666" s="15"/>
      <c r="B666" s="258"/>
      <c r="C666" s="259"/>
      <c r="D666" s="232" t="s">
        <v>181</v>
      </c>
      <c r="E666" s="260" t="s">
        <v>40</v>
      </c>
      <c r="F666" s="261" t="s">
        <v>184</v>
      </c>
      <c r="G666" s="259"/>
      <c r="H666" s="262">
        <v>4</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181</v>
      </c>
      <c r="AU666" s="268" t="s">
        <v>87</v>
      </c>
      <c r="AV666" s="15" t="s">
        <v>175</v>
      </c>
      <c r="AW666" s="15" t="s">
        <v>38</v>
      </c>
      <c r="AX666" s="15" t="s">
        <v>85</v>
      </c>
      <c r="AY666" s="268" t="s">
        <v>167</v>
      </c>
    </row>
    <row r="667" s="2" customFormat="1" ht="24" customHeight="1">
      <c r="A667" s="39"/>
      <c r="B667" s="40"/>
      <c r="C667" s="269" t="s">
        <v>816</v>
      </c>
      <c r="D667" s="269" t="s">
        <v>297</v>
      </c>
      <c r="E667" s="270" t="s">
        <v>817</v>
      </c>
      <c r="F667" s="271" t="s">
        <v>818</v>
      </c>
      <c r="G667" s="272" t="s">
        <v>291</v>
      </c>
      <c r="H667" s="273">
        <v>4</v>
      </c>
      <c r="I667" s="274"/>
      <c r="J667" s="275">
        <f>ROUND(I667*H667,2)</f>
        <v>0</v>
      </c>
      <c r="K667" s="271" t="s">
        <v>174</v>
      </c>
      <c r="L667" s="276"/>
      <c r="M667" s="277" t="s">
        <v>40</v>
      </c>
      <c r="N667" s="278" t="s">
        <v>48</v>
      </c>
      <c r="O667" s="85"/>
      <c r="P667" s="228">
        <f>O667*H667</f>
        <v>0</v>
      </c>
      <c r="Q667" s="228">
        <v>0.00038999999999999999</v>
      </c>
      <c r="R667" s="228">
        <f>Q667*H667</f>
        <v>0.00156</v>
      </c>
      <c r="S667" s="228">
        <v>0</v>
      </c>
      <c r="T667" s="229">
        <f>S667*H667</f>
        <v>0</v>
      </c>
      <c r="U667" s="39"/>
      <c r="V667" s="39"/>
      <c r="W667" s="39"/>
      <c r="X667" s="39"/>
      <c r="Y667" s="39"/>
      <c r="Z667" s="39"/>
      <c r="AA667" s="39"/>
      <c r="AB667" s="39"/>
      <c r="AC667" s="39"/>
      <c r="AD667" s="39"/>
      <c r="AE667" s="39"/>
      <c r="AR667" s="230" t="s">
        <v>407</v>
      </c>
      <c r="AT667" s="230" t="s">
        <v>297</v>
      </c>
      <c r="AU667" s="230" t="s">
        <v>87</v>
      </c>
      <c r="AY667" s="18" t="s">
        <v>167</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301</v>
      </c>
      <c r="BM667" s="230" t="s">
        <v>819</v>
      </c>
    </row>
    <row r="668" s="2" customFormat="1">
      <c r="A668" s="39"/>
      <c r="B668" s="40"/>
      <c r="C668" s="41"/>
      <c r="D668" s="232" t="s">
        <v>177</v>
      </c>
      <c r="E668" s="41"/>
      <c r="F668" s="233" t="s">
        <v>818</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177</v>
      </c>
      <c r="AU668" s="18" t="s">
        <v>87</v>
      </c>
    </row>
    <row r="669" s="2" customFormat="1" ht="24" customHeight="1">
      <c r="A669" s="39"/>
      <c r="B669" s="40"/>
      <c r="C669" s="219" t="s">
        <v>820</v>
      </c>
      <c r="D669" s="219" t="s">
        <v>170</v>
      </c>
      <c r="E669" s="220" t="s">
        <v>821</v>
      </c>
      <c r="F669" s="221" t="s">
        <v>822</v>
      </c>
      <c r="G669" s="222" t="s">
        <v>291</v>
      </c>
      <c r="H669" s="223">
        <v>8</v>
      </c>
      <c r="I669" s="224"/>
      <c r="J669" s="225">
        <f>ROUND(I669*H669,2)</f>
        <v>0</v>
      </c>
      <c r="K669" s="221" t="s">
        <v>174</v>
      </c>
      <c r="L669" s="45"/>
      <c r="M669" s="226" t="s">
        <v>40</v>
      </c>
      <c r="N669" s="227" t="s">
        <v>48</v>
      </c>
      <c r="O669" s="85"/>
      <c r="P669" s="228">
        <f>O669*H669</f>
        <v>0</v>
      </c>
      <c r="Q669" s="228">
        <v>0</v>
      </c>
      <c r="R669" s="228">
        <f>Q669*H669</f>
        <v>0</v>
      </c>
      <c r="S669" s="228">
        <v>0</v>
      </c>
      <c r="T669" s="229">
        <f>S669*H669</f>
        <v>0</v>
      </c>
      <c r="U669" s="39"/>
      <c r="V669" s="39"/>
      <c r="W669" s="39"/>
      <c r="X669" s="39"/>
      <c r="Y669" s="39"/>
      <c r="Z669" s="39"/>
      <c r="AA669" s="39"/>
      <c r="AB669" s="39"/>
      <c r="AC669" s="39"/>
      <c r="AD669" s="39"/>
      <c r="AE669" s="39"/>
      <c r="AR669" s="230" t="s">
        <v>301</v>
      </c>
      <c r="AT669" s="230" t="s">
        <v>170</v>
      </c>
      <c r="AU669" s="230" t="s">
        <v>87</v>
      </c>
      <c r="AY669" s="18" t="s">
        <v>167</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301</v>
      </c>
      <c r="BM669" s="230" t="s">
        <v>823</v>
      </c>
    </row>
    <row r="670" s="2" customFormat="1">
      <c r="A670" s="39"/>
      <c r="B670" s="40"/>
      <c r="C670" s="41"/>
      <c r="D670" s="232" t="s">
        <v>177</v>
      </c>
      <c r="E670" s="41"/>
      <c r="F670" s="233" t="s">
        <v>824</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177</v>
      </c>
      <c r="AU670" s="18" t="s">
        <v>87</v>
      </c>
    </row>
    <row r="671" s="14" customFormat="1">
      <c r="A671" s="14"/>
      <c r="B671" s="247"/>
      <c r="C671" s="248"/>
      <c r="D671" s="232" t="s">
        <v>181</v>
      </c>
      <c r="E671" s="249" t="s">
        <v>40</v>
      </c>
      <c r="F671" s="250" t="s">
        <v>244</v>
      </c>
      <c r="G671" s="248"/>
      <c r="H671" s="251">
        <v>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181</v>
      </c>
      <c r="AU671" s="257" t="s">
        <v>87</v>
      </c>
      <c r="AV671" s="14" t="s">
        <v>87</v>
      </c>
      <c r="AW671" s="14" t="s">
        <v>38</v>
      </c>
      <c r="AX671" s="14" t="s">
        <v>77</v>
      </c>
      <c r="AY671" s="257" t="s">
        <v>167</v>
      </c>
    </row>
    <row r="672" s="15" customFormat="1">
      <c r="A672" s="15"/>
      <c r="B672" s="258"/>
      <c r="C672" s="259"/>
      <c r="D672" s="232" t="s">
        <v>181</v>
      </c>
      <c r="E672" s="260" t="s">
        <v>40</v>
      </c>
      <c r="F672" s="261" t="s">
        <v>184</v>
      </c>
      <c r="G672" s="259"/>
      <c r="H672" s="262">
        <v>8</v>
      </c>
      <c r="I672" s="263"/>
      <c r="J672" s="259"/>
      <c r="K672" s="259"/>
      <c r="L672" s="264"/>
      <c r="M672" s="265"/>
      <c r="N672" s="266"/>
      <c r="O672" s="266"/>
      <c r="P672" s="266"/>
      <c r="Q672" s="266"/>
      <c r="R672" s="266"/>
      <c r="S672" s="266"/>
      <c r="T672" s="267"/>
      <c r="U672" s="15"/>
      <c r="V672" s="15"/>
      <c r="W672" s="15"/>
      <c r="X672" s="15"/>
      <c r="Y672" s="15"/>
      <c r="Z672" s="15"/>
      <c r="AA672" s="15"/>
      <c r="AB672" s="15"/>
      <c r="AC672" s="15"/>
      <c r="AD672" s="15"/>
      <c r="AE672" s="15"/>
      <c r="AT672" s="268" t="s">
        <v>181</v>
      </c>
      <c r="AU672" s="268" t="s">
        <v>87</v>
      </c>
      <c r="AV672" s="15" t="s">
        <v>175</v>
      </c>
      <c r="AW672" s="15" t="s">
        <v>38</v>
      </c>
      <c r="AX672" s="15" t="s">
        <v>85</v>
      </c>
      <c r="AY672" s="268" t="s">
        <v>167</v>
      </c>
    </row>
    <row r="673" s="2" customFormat="1" ht="16.5" customHeight="1">
      <c r="A673" s="39"/>
      <c r="B673" s="40"/>
      <c r="C673" s="269" t="s">
        <v>825</v>
      </c>
      <c r="D673" s="269" t="s">
        <v>297</v>
      </c>
      <c r="E673" s="270" t="s">
        <v>826</v>
      </c>
      <c r="F673" s="271" t="s">
        <v>827</v>
      </c>
      <c r="G673" s="272" t="s">
        <v>291</v>
      </c>
      <c r="H673" s="273">
        <v>8</v>
      </c>
      <c r="I673" s="274"/>
      <c r="J673" s="275">
        <f>ROUND(I673*H673,2)</f>
        <v>0</v>
      </c>
      <c r="K673" s="271" t="s">
        <v>174</v>
      </c>
      <c r="L673" s="276"/>
      <c r="M673" s="277" t="s">
        <v>40</v>
      </c>
      <c r="N673" s="278" t="s">
        <v>48</v>
      </c>
      <c r="O673" s="85"/>
      <c r="P673" s="228">
        <f>O673*H673</f>
        <v>0</v>
      </c>
      <c r="Q673" s="228">
        <v>0.00027999999999999998</v>
      </c>
      <c r="R673" s="228">
        <f>Q673*H673</f>
        <v>0.0022399999999999998</v>
      </c>
      <c r="S673" s="228">
        <v>0</v>
      </c>
      <c r="T673" s="229">
        <f>S673*H673</f>
        <v>0</v>
      </c>
      <c r="U673" s="39"/>
      <c r="V673" s="39"/>
      <c r="W673" s="39"/>
      <c r="X673" s="39"/>
      <c r="Y673" s="39"/>
      <c r="Z673" s="39"/>
      <c r="AA673" s="39"/>
      <c r="AB673" s="39"/>
      <c r="AC673" s="39"/>
      <c r="AD673" s="39"/>
      <c r="AE673" s="39"/>
      <c r="AR673" s="230" t="s">
        <v>407</v>
      </c>
      <c r="AT673" s="230" t="s">
        <v>297</v>
      </c>
      <c r="AU673" s="230" t="s">
        <v>87</v>
      </c>
      <c r="AY673" s="18" t="s">
        <v>167</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301</v>
      </c>
      <c r="BM673" s="230" t="s">
        <v>828</v>
      </c>
    </row>
    <row r="674" s="2" customFormat="1">
      <c r="A674" s="39"/>
      <c r="B674" s="40"/>
      <c r="C674" s="41"/>
      <c r="D674" s="232" t="s">
        <v>177</v>
      </c>
      <c r="E674" s="41"/>
      <c r="F674" s="233" t="s">
        <v>827</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177</v>
      </c>
      <c r="AU674" s="18" t="s">
        <v>87</v>
      </c>
    </row>
    <row r="675" s="2" customFormat="1" ht="24" customHeight="1">
      <c r="A675" s="39"/>
      <c r="B675" s="40"/>
      <c r="C675" s="219" t="s">
        <v>829</v>
      </c>
      <c r="D675" s="219" t="s">
        <v>170</v>
      </c>
      <c r="E675" s="220" t="s">
        <v>830</v>
      </c>
      <c r="F675" s="221" t="s">
        <v>831</v>
      </c>
      <c r="G675" s="222" t="s">
        <v>291</v>
      </c>
      <c r="H675" s="223">
        <v>5</v>
      </c>
      <c r="I675" s="224"/>
      <c r="J675" s="225">
        <f>ROUND(I675*H675,2)</f>
        <v>0</v>
      </c>
      <c r="K675" s="221" t="s">
        <v>174</v>
      </c>
      <c r="L675" s="45"/>
      <c r="M675" s="226" t="s">
        <v>40</v>
      </c>
      <c r="N675" s="227" t="s">
        <v>48</v>
      </c>
      <c r="O675" s="85"/>
      <c r="P675" s="228">
        <f>O675*H675</f>
        <v>0</v>
      </c>
      <c r="Q675" s="228">
        <v>0</v>
      </c>
      <c r="R675" s="228">
        <f>Q675*H675</f>
        <v>0</v>
      </c>
      <c r="S675" s="228">
        <v>0</v>
      </c>
      <c r="T675" s="229">
        <f>S675*H675</f>
        <v>0</v>
      </c>
      <c r="U675" s="39"/>
      <c r="V675" s="39"/>
      <c r="W675" s="39"/>
      <c r="X675" s="39"/>
      <c r="Y675" s="39"/>
      <c r="Z675" s="39"/>
      <c r="AA675" s="39"/>
      <c r="AB675" s="39"/>
      <c r="AC675" s="39"/>
      <c r="AD675" s="39"/>
      <c r="AE675" s="39"/>
      <c r="AR675" s="230" t="s">
        <v>301</v>
      </c>
      <c r="AT675" s="230" t="s">
        <v>170</v>
      </c>
      <c r="AU675" s="230" t="s">
        <v>87</v>
      </c>
      <c r="AY675" s="18" t="s">
        <v>167</v>
      </c>
      <c r="BE675" s="231">
        <f>IF(N675="základní",J675,0)</f>
        <v>0</v>
      </c>
      <c r="BF675" s="231">
        <f>IF(N675="snížená",J675,0)</f>
        <v>0</v>
      </c>
      <c r="BG675" s="231">
        <f>IF(N675="zákl. přenesená",J675,0)</f>
        <v>0</v>
      </c>
      <c r="BH675" s="231">
        <f>IF(N675="sníž. přenesená",J675,0)</f>
        <v>0</v>
      </c>
      <c r="BI675" s="231">
        <f>IF(N675="nulová",J675,0)</f>
        <v>0</v>
      </c>
      <c r="BJ675" s="18" t="s">
        <v>85</v>
      </c>
      <c r="BK675" s="231">
        <f>ROUND(I675*H675,2)</f>
        <v>0</v>
      </c>
      <c r="BL675" s="18" t="s">
        <v>301</v>
      </c>
      <c r="BM675" s="230" t="s">
        <v>832</v>
      </c>
    </row>
    <row r="676" s="2" customFormat="1">
      <c r="A676" s="39"/>
      <c r="B676" s="40"/>
      <c r="C676" s="41"/>
      <c r="D676" s="232" t="s">
        <v>177</v>
      </c>
      <c r="E676" s="41"/>
      <c r="F676" s="233" t="s">
        <v>833</v>
      </c>
      <c r="G676" s="41"/>
      <c r="H676" s="41"/>
      <c r="I676" s="137"/>
      <c r="J676" s="41"/>
      <c r="K676" s="41"/>
      <c r="L676" s="45"/>
      <c r="M676" s="234"/>
      <c r="N676" s="235"/>
      <c r="O676" s="85"/>
      <c r="P676" s="85"/>
      <c r="Q676" s="85"/>
      <c r="R676" s="85"/>
      <c r="S676" s="85"/>
      <c r="T676" s="86"/>
      <c r="U676" s="39"/>
      <c r="V676" s="39"/>
      <c r="W676" s="39"/>
      <c r="X676" s="39"/>
      <c r="Y676" s="39"/>
      <c r="Z676" s="39"/>
      <c r="AA676" s="39"/>
      <c r="AB676" s="39"/>
      <c r="AC676" s="39"/>
      <c r="AD676" s="39"/>
      <c r="AE676" s="39"/>
      <c r="AT676" s="18" t="s">
        <v>177</v>
      </c>
      <c r="AU676" s="18" t="s">
        <v>87</v>
      </c>
    </row>
    <row r="677" s="14" customFormat="1">
      <c r="A677" s="14"/>
      <c r="B677" s="247"/>
      <c r="C677" s="248"/>
      <c r="D677" s="232" t="s">
        <v>181</v>
      </c>
      <c r="E677" s="249" t="s">
        <v>40</v>
      </c>
      <c r="F677" s="250" t="s">
        <v>212</v>
      </c>
      <c r="G677" s="248"/>
      <c r="H677" s="251">
        <v>5</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181</v>
      </c>
      <c r="AU677" s="257" t="s">
        <v>87</v>
      </c>
      <c r="AV677" s="14" t="s">
        <v>87</v>
      </c>
      <c r="AW677" s="14" t="s">
        <v>38</v>
      </c>
      <c r="AX677" s="14" t="s">
        <v>77</v>
      </c>
      <c r="AY677" s="257" t="s">
        <v>167</v>
      </c>
    </row>
    <row r="678" s="15" customFormat="1">
      <c r="A678" s="15"/>
      <c r="B678" s="258"/>
      <c r="C678" s="259"/>
      <c r="D678" s="232" t="s">
        <v>181</v>
      </c>
      <c r="E678" s="260" t="s">
        <v>40</v>
      </c>
      <c r="F678" s="261" t="s">
        <v>184</v>
      </c>
      <c r="G678" s="259"/>
      <c r="H678" s="262">
        <v>5</v>
      </c>
      <c r="I678" s="263"/>
      <c r="J678" s="259"/>
      <c r="K678" s="259"/>
      <c r="L678" s="264"/>
      <c r="M678" s="265"/>
      <c r="N678" s="266"/>
      <c r="O678" s="266"/>
      <c r="P678" s="266"/>
      <c r="Q678" s="266"/>
      <c r="R678" s="266"/>
      <c r="S678" s="266"/>
      <c r="T678" s="267"/>
      <c r="U678" s="15"/>
      <c r="V678" s="15"/>
      <c r="W678" s="15"/>
      <c r="X678" s="15"/>
      <c r="Y678" s="15"/>
      <c r="Z678" s="15"/>
      <c r="AA678" s="15"/>
      <c r="AB678" s="15"/>
      <c r="AC678" s="15"/>
      <c r="AD678" s="15"/>
      <c r="AE678" s="15"/>
      <c r="AT678" s="268" t="s">
        <v>181</v>
      </c>
      <c r="AU678" s="268" t="s">
        <v>87</v>
      </c>
      <c r="AV678" s="15" t="s">
        <v>175</v>
      </c>
      <c r="AW678" s="15" t="s">
        <v>38</v>
      </c>
      <c r="AX678" s="15" t="s">
        <v>85</v>
      </c>
      <c r="AY678" s="268" t="s">
        <v>167</v>
      </c>
    </row>
    <row r="679" s="2" customFormat="1" ht="24" customHeight="1">
      <c r="A679" s="39"/>
      <c r="B679" s="40"/>
      <c r="C679" s="269" t="s">
        <v>834</v>
      </c>
      <c r="D679" s="269" t="s">
        <v>297</v>
      </c>
      <c r="E679" s="270" t="s">
        <v>835</v>
      </c>
      <c r="F679" s="271" t="s">
        <v>836</v>
      </c>
      <c r="G679" s="272" t="s">
        <v>291</v>
      </c>
      <c r="H679" s="273">
        <v>5</v>
      </c>
      <c r="I679" s="274"/>
      <c r="J679" s="275">
        <f>ROUND(I679*H679,2)</f>
        <v>0</v>
      </c>
      <c r="K679" s="271" t="s">
        <v>174</v>
      </c>
      <c r="L679" s="276"/>
      <c r="M679" s="277" t="s">
        <v>40</v>
      </c>
      <c r="N679" s="278" t="s">
        <v>48</v>
      </c>
      <c r="O679" s="85"/>
      <c r="P679" s="228">
        <f>O679*H679</f>
        <v>0</v>
      </c>
      <c r="Q679" s="228">
        <v>0.0112</v>
      </c>
      <c r="R679" s="228">
        <f>Q679*H679</f>
        <v>0.056000000000000001</v>
      </c>
      <c r="S679" s="228">
        <v>0</v>
      </c>
      <c r="T679" s="229">
        <f>S679*H679</f>
        <v>0</v>
      </c>
      <c r="U679" s="39"/>
      <c r="V679" s="39"/>
      <c r="W679" s="39"/>
      <c r="X679" s="39"/>
      <c r="Y679" s="39"/>
      <c r="Z679" s="39"/>
      <c r="AA679" s="39"/>
      <c r="AB679" s="39"/>
      <c r="AC679" s="39"/>
      <c r="AD679" s="39"/>
      <c r="AE679" s="39"/>
      <c r="AR679" s="230" t="s">
        <v>407</v>
      </c>
      <c r="AT679" s="230" t="s">
        <v>297</v>
      </c>
      <c r="AU679" s="230" t="s">
        <v>87</v>
      </c>
      <c r="AY679" s="18" t="s">
        <v>167</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301</v>
      </c>
      <c r="BM679" s="230" t="s">
        <v>837</v>
      </c>
    </row>
    <row r="680" s="2" customFormat="1">
      <c r="A680" s="39"/>
      <c r="B680" s="40"/>
      <c r="C680" s="41"/>
      <c r="D680" s="232" t="s">
        <v>177</v>
      </c>
      <c r="E680" s="41"/>
      <c r="F680" s="233" t="s">
        <v>836</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177</v>
      </c>
      <c r="AU680" s="18" t="s">
        <v>87</v>
      </c>
    </row>
    <row r="681" s="2" customFormat="1" ht="24" customHeight="1">
      <c r="A681" s="39"/>
      <c r="B681" s="40"/>
      <c r="C681" s="219" t="s">
        <v>838</v>
      </c>
      <c r="D681" s="219" t="s">
        <v>170</v>
      </c>
      <c r="E681" s="220" t="s">
        <v>839</v>
      </c>
      <c r="F681" s="221" t="s">
        <v>840</v>
      </c>
      <c r="G681" s="222" t="s">
        <v>291</v>
      </c>
      <c r="H681" s="223">
        <v>8</v>
      </c>
      <c r="I681" s="224"/>
      <c r="J681" s="225">
        <f>ROUND(I681*H681,2)</f>
        <v>0</v>
      </c>
      <c r="K681" s="221" t="s">
        <v>174</v>
      </c>
      <c r="L681" s="45"/>
      <c r="M681" s="226" t="s">
        <v>40</v>
      </c>
      <c r="N681" s="227" t="s">
        <v>48</v>
      </c>
      <c r="O681" s="85"/>
      <c r="P681" s="228">
        <f>O681*H681</f>
        <v>0</v>
      </c>
      <c r="Q681" s="228">
        <v>0</v>
      </c>
      <c r="R681" s="228">
        <f>Q681*H681</f>
        <v>0</v>
      </c>
      <c r="S681" s="228">
        <v>0</v>
      </c>
      <c r="T681" s="229">
        <f>S681*H681</f>
        <v>0</v>
      </c>
      <c r="U681" s="39"/>
      <c r="V681" s="39"/>
      <c r="W681" s="39"/>
      <c r="X681" s="39"/>
      <c r="Y681" s="39"/>
      <c r="Z681" s="39"/>
      <c r="AA681" s="39"/>
      <c r="AB681" s="39"/>
      <c r="AC681" s="39"/>
      <c r="AD681" s="39"/>
      <c r="AE681" s="39"/>
      <c r="AR681" s="230" t="s">
        <v>301</v>
      </c>
      <c r="AT681" s="230" t="s">
        <v>170</v>
      </c>
      <c r="AU681" s="230" t="s">
        <v>87</v>
      </c>
      <c r="AY681" s="18" t="s">
        <v>167</v>
      </c>
      <c r="BE681" s="231">
        <f>IF(N681="základní",J681,0)</f>
        <v>0</v>
      </c>
      <c r="BF681" s="231">
        <f>IF(N681="snížená",J681,0)</f>
        <v>0</v>
      </c>
      <c r="BG681" s="231">
        <f>IF(N681="zákl. přenesená",J681,0)</f>
        <v>0</v>
      </c>
      <c r="BH681" s="231">
        <f>IF(N681="sníž. přenesená",J681,0)</f>
        <v>0</v>
      </c>
      <c r="BI681" s="231">
        <f>IF(N681="nulová",J681,0)</f>
        <v>0</v>
      </c>
      <c r="BJ681" s="18" t="s">
        <v>85</v>
      </c>
      <c r="BK681" s="231">
        <f>ROUND(I681*H681,2)</f>
        <v>0</v>
      </c>
      <c r="BL681" s="18" t="s">
        <v>301</v>
      </c>
      <c r="BM681" s="230" t="s">
        <v>841</v>
      </c>
    </row>
    <row r="682" s="2" customFormat="1">
      <c r="A682" s="39"/>
      <c r="B682" s="40"/>
      <c r="C682" s="41"/>
      <c r="D682" s="232" t="s">
        <v>177</v>
      </c>
      <c r="E682" s="41"/>
      <c r="F682" s="233" t="s">
        <v>842</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177</v>
      </c>
      <c r="AU682" s="18" t="s">
        <v>87</v>
      </c>
    </row>
    <row r="683" s="2" customFormat="1">
      <c r="A683" s="39"/>
      <c r="B683" s="40"/>
      <c r="C683" s="41"/>
      <c r="D683" s="232" t="s">
        <v>179</v>
      </c>
      <c r="E683" s="41"/>
      <c r="F683" s="236" t="s">
        <v>843</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179</v>
      </c>
      <c r="AU683" s="18" t="s">
        <v>87</v>
      </c>
    </row>
    <row r="684" s="12" customFormat="1" ht="22.8" customHeight="1">
      <c r="A684" s="12"/>
      <c r="B684" s="203"/>
      <c r="C684" s="204"/>
      <c r="D684" s="205" t="s">
        <v>76</v>
      </c>
      <c r="E684" s="217" t="s">
        <v>844</v>
      </c>
      <c r="F684" s="217" t="s">
        <v>845</v>
      </c>
      <c r="G684" s="204"/>
      <c r="H684" s="204"/>
      <c r="I684" s="207"/>
      <c r="J684" s="218">
        <f>BK684</f>
        <v>0</v>
      </c>
      <c r="K684" s="204"/>
      <c r="L684" s="209"/>
      <c r="M684" s="210"/>
      <c r="N684" s="211"/>
      <c r="O684" s="211"/>
      <c r="P684" s="212">
        <f>SUM(P685:P704)</f>
        <v>0</v>
      </c>
      <c r="Q684" s="211"/>
      <c r="R684" s="212">
        <f>SUM(R685:R704)</f>
        <v>0.0061899999999999993</v>
      </c>
      <c r="S684" s="211"/>
      <c r="T684" s="213">
        <f>SUM(T685:T704)</f>
        <v>0</v>
      </c>
      <c r="U684" s="12"/>
      <c r="V684" s="12"/>
      <c r="W684" s="12"/>
      <c r="X684" s="12"/>
      <c r="Y684" s="12"/>
      <c r="Z684" s="12"/>
      <c r="AA684" s="12"/>
      <c r="AB684" s="12"/>
      <c r="AC684" s="12"/>
      <c r="AD684" s="12"/>
      <c r="AE684" s="12"/>
      <c r="AR684" s="214" t="s">
        <v>87</v>
      </c>
      <c r="AT684" s="215" t="s">
        <v>76</v>
      </c>
      <c r="AU684" s="215" t="s">
        <v>85</v>
      </c>
      <c r="AY684" s="214" t="s">
        <v>167</v>
      </c>
      <c r="BK684" s="216">
        <f>SUM(BK685:BK704)</f>
        <v>0</v>
      </c>
    </row>
    <row r="685" s="2" customFormat="1" ht="24" customHeight="1">
      <c r="A685" s="39"/>
      <c r="B685" s="40"/>
      <c r="C685" s="219" t="s">
        <v>846</v>
      </c>
      <c r="D685" s="219" t="s">
        <v>170</v>
      </c>
      <c r="E685" s="220" t="s">
        <v>847</v>
      </c>
      <c r="F685" s="221" t="s">
        <v>848</v>
      </c>
      <c r="G685" s="222" t="s">
        <v>291</v>
      </c>
      <c r="H685" s="223">
        <v>5</v>
      </c>
      <c r="I685" s="224"/>
      <c r="J685" s="225">
        <f>ROUND(I685*H685,2)</f>
        <v>0</v>
      </c>
      <c r="K685" s="221" t="s">
        <v>174</v>
      </c>
      <c r="L685" s="45"/>
      <c r="M685" s="226" t="s">
        <v>40</v>
      </c>
      <c r="N685" s="227" t="s">
        <v>48</v>
      </c>
      <c r="O685" s="85"/>
      <c r="P685" s="228">
        <f>O685*H685</f>
        <v>0</v>
      </c>
      <c r="Q685" s="228">
        <v>0</v>
      </c>
      <c r="R685" s="228">
        <f>Q685*H685</f>
        <v>0</v>
      </c>
      <c r="S685" s="228">
        <v>0</v>
      </c>
      <c r="T685" s="229">
        <f>S685*H685</f>
        <v>0</v>
      </c>
      <c r="U685" s="39"/>
      <c r="V685" s="39"/>
      <c r="W685" s="39"/>
      <c r="X685" s="39"/>
      <c r="Y685" s="39"/>
      <c r="Z685" s="39"/>
      <c r="AA685" s="39"/>
      <c r="AB685" s="39"/>
      <c r="AC685" s="39"/>
      <c r="AD685" s="39"/>
      <c r="AE685" s="39"/>
      <c r="AR685" s="230" t="s">
        <v>301</v>
      </c>
      <c r="AT685" s="230" t="s">
        <v>170</v>
      </c>
      <c r="AU685" s="230" t="s">
        <v>87</v>
      </c>
      <c r="AY685" s="18" t="s">
        <v>167</v>
      </c>
      <c r="BE685" s="231">
        <f>IF(N685="základní",J685,0)</f>
        <v>0</v>
      </c>
      <c r="BF685" s="231">
        <f>IF(N685="snížená",J685,0)</f>
        <v>0</v>
      </c>
      <c r="BG685" s="231">
        <f>IF(N685="zákl. přenesená",J685,0)</f>
        <v>0</v>
      </c>
      <c r="BH685" s="231">
        <f>IF(N685="sníž. přenesená",J685,0)</f>
        <v>0</v>
      </c>
      <c r="BI685" s="231">
        <f>IF(N685="nulová",J685,0)</f>
        <v>0</v>
      </c>
      <c r="BJ685" s="18" t="s">
        <v>85</v>
      </c>
      <c r="BK685" s="231">
        <f>ROUND(I685*H685,2)</f>
        <v>0</v>
      </c>
      <c r="BL685" s="18" t="s">
        <v>301</v>
      </c>
      <c r="BM685" s="230" t="s">
        <v>849</v>
      </c>
    </row>
    <row r="686" s="2" customFormat="1">
      <c r="A686" s="39"/>
      <c r="B686" s="40"/>
      <c r="C686" s="41"/>
      <c r="D686" s="232" t="s">
        <v>177</v>
      </c>
      <c r="E686" s="41"/>
      <c r="F686" s="233" t="s">
        <v>850</v>
      </c>
      <c r="G686" s="41"/>
      <c r="H686" s="41"/>
      <c r="I686" s="137"/>
      <c r="J686" s="41"/>
      <c r="K686" s="41"/>
      <c r="L686" s="45"/>
      <c r="M686" s="234"/>
      <c r="N686" s="235"/>
      <c r="O686" s="85"/>
      <c r="P686" s="85"/>
      <c r="Q686" s="85"/>
      <c r="R686" s="85"/>
      <c r="S686" s="85"/>
      <c r="T686" s="86"/>
      <c r="U686" s="39"/>
      <c r="V686" s="39"/>
      <c r="W686" s="39"/>
      <c r="X686" s="39"/>
      <c r="Y686" s="39"/>
      <c r="Z686" s="39"/>
      <c r="AA686" s="39"/>
      <c r="AB686" s="39"/>
      <c r="AC686" s="39"/>
      <c r="AD686" s="39"/>
      <c r="AE686" s="39"/>
      <c r="AT686" s="18" t="s">
        <v>177</v>
      </c>
      <c r="AU686" s="18" t="s">
        <v>87</v>
      </c>
    </row>
    <row r="687" s="14" customFormat="1">
      <c r="A687" s="14"/>
      <c r="B687" s="247"/>
      <c r="C687" s="248"/>
      <c r="D687" s="232" t="s">
        <v>181</v>
      </c>
      <c r="E687" s="249" t="s">
        <v>40</v>
      </c>
      <c r="F687" s="250" t="s">
        <v>212</v>
      </c>
      <c r="G687" s="248"/>
      <c r="H687" s="251">
        <v>5</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181</v>
      </c>
      <c r="AU687" s="257" t="s">
        <v>87</v>
      </c>
      <c r="AV687" s="14" t="s">
        <v>87</v>
      </c>
      <c r="AW687" s="14" t="s">
        <v>38</v>
      </c>
      <c r="AX687" s="14" t="s">
        <v>77</v>
      </c>
      <c r="AY687" s="257" t="s">
        <v>167</v>
      </c>
    </row>
    <row r="688" s="15" customFormat="1">
      <c r="A688" s="15"/>
      <c r="B688" s="258"/>
      <c r="C688" s="259"/>
      <c r="D688" s="232" t="s">
        <v>181</v>
      </c>
      <c r="E688" s="260" t="s">
        <v>40</v>
      </c>
      <c r="F688" s="261" t="s">
        <v>184</v>
      </c>
      <c r="G688" s="259"/>
      <c r="H688" s="262">
        <v>5</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181</v>
      </c>
      <c r="AU688" s="268" t="s">
        <v>87</v>
      </c>
      <c r="AV688" s="15" t="s">
        <v>175</v>
      </c>
      <c r="AW688" s="15" t="s">
        <v>38</v>
      </c>
      <c r="AX688" s="15" t="s">
        <v>85</v>
      </c>
      <c r="AY688" s="268" t="s">
        <v>167</v>
      </c>
    </row>
    <row r="689" s="2" customFormat="1" ht="16.5" customHeight="1">
      <c r="A689" s="39"/>
      <c r="B689" s="40"/>
      <c r="C689" s="269" t="s">
        <v>851</v>
      </c>
      <c r="D689" s="269" t="s">
        <v>297</v>
      </c>
      <c r="E689" s="270" t="s">
        <v>852</v>
      </c>
      <c r="F689" s="271" t="s">
        <v>853</v>
      </c>
      <c r="G689" s="272" t="s">
        <v>291</v>
      </c>
      <c r="H689" s="273">
        <v>5</v>
      </c>
      <c r="I689" s="274"/>
      <c r="J689" s="275">
        <f>ROUND(I689*H689,2)</f>
        <v>0</v>
      </c>
      <c r="K689" s="271" t="s">
        <v>174</v>
      </c>
      <c r="L689" s="276"/>
      <c r="M689" s="277" t="s">
        <v>40</v>
      </c>
      <c r="N689" s="278" t="s">
        <v>48</v>
      </c>
      <c r="O689" s="85"/>
      <c r="P689" s="228">
        <f>O689*H689</f>
        <v>0</v>
      </c>
      <c r="Q689" s="228">
        <v>6.0000000000000002E-05</v>
      </c>
      <c r="R689" s="228">
        <f>Q689*H689</f>
        <v>0.00030000000000000003</v>
      </c>
      <c r="S689" s="228">
        <v>0</v>
      </c>
      <c r="T689" s="229">
        <f>S689*H689</f>
        <v>0</v>
      </c>
      <c r="U689" s="39"/>
      <c r="V689" s="39"/>
      <c r="W689" s="39"/>
      <c r="X689" s="39"/>
      <c r="Y689" s="39"/>
      <c r="Z689" s="39"/>
      <c r="AA689" s="39"/>
      <c r="AB689" s="39"/>
      <c r="AC689" s="39"/>
      <c r="AD689" s="39"/>
      <c r="AE689" s="39"/>
      <c r="AR689" s="230" t="s">
        <v>407</v>
      </c>
      <c r="AT689" s="230" t="s">
        <v>297</v>
      </c>
      <c r="AU689" s="230" t="s">
        <v>87</v>
      </c>
      <c r="AY689" s="18" t="s">
        <v>167</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301</v>
      </c>
      <c r="BM689" s="230" t="s">
        <v>854</v>
      </c>
    </row>
    <row r="690" s="2" customFormat="1">
      <c r="A690" s="39"/>
      <c r="B690" s="40"/>
      <c r="C690" s="41"/>
      <c r="D690" s="232" t="s">
        <v>177</v>
      </c>
      <c r="E690" s="41"/>
      <c r="F690" s="233" t="s">
        <v>853</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177</v>
      </c>
      <c r="AU690" s="18" t="s">
        <v>87</v>
      </c>
    </row>
    <row r="691" s="2" customFormat="1" ht="16.5" customHeight="1">
      <c r="A691" s="39"/>
      <c r="B691" s="40"/>
      <c r="C691" s="219" t="s">
        <v>855</v>
      </c>
      <c r="D691" s="219" t="s">
        <v>170</v>
      </c>
      <c r="E691" s="220" t="s">
        <v>856</v>
      </c>
      <c r="F691" s="221" t="s">
        <v>857</v>
      </c>
      <c r="G691" s="222" t="s">
        <v>187</v>
      </c>
      <c r="H691" s="223">
        <v>15.5</v>
      </c>
      <c r="I691" s="224"/>
      <c r="J691" s="225">
        <f>ROUND(I691*H691,2)</f>
        <v>0</v>
      </c>
      <c r="K691" s="221" t="s">
        <v>174</v>
      </c>
      <c r="L691" s="45"/>
      <c r="M691" s="226" t="s">
        <v>40</v>
      </c>
      <c r="N691" s="227" t="s">
        <v>48</v>
      </c>
      <c r="O691" s="85"/>
      <c r="P691" s="228">
        <f>O691*H691</f>
        <v>0</v>
      </c>
      <c r="Q691" s="228">
        <v>0</v>
      </c>
      <c r="R691" s="228">
        <f>Q691*H691</f>
        <v>0</v>
      </c>
      <c r="S691" s="228">
        <v>0</v>
      </c>
      <c r="T691" s="229">
        <f>S691*H691</f>
        <v>0</v>
      </c>
      <c r="U691" s="39"/>
      <c r="V691" s="39"/>
      <c r="W691" s="39"/>
      <c r="X691" s="39"/>
      <c r="Y691" s="39"/>
      <c r="Z691" s="39"/>
      <c r="AA691" s="39"/>
      <c r="AB691" s="39"/>
      <c r="AC691" s="39"/>
      <c r="AD691" s="39"/>
      <c r="AE691" s="39"/>
      <c r="AR691" s="230" t="s">
        <v>301</v>
      </c>
      <c r="AT691" s="230" t="s">
        <v>170</v>
      </c>
      <c r="AU691" s="230" t="s">
        <v>87</v>
      </c>
      <c r="AY691" s="18" t="s">
        <v>167</v>
      </c>
      <c r="BE691" s="231">
        <f>IF(N691="základní",J691,0)</f>
        <v>0</v>
      </c>
      <c r="BF691" s="231">
        <f>IF(N691="snížená",J691,0)</f>
        <v>0</v>
      </c>
      <c r="BG691" s="231">
        <f>IF(N691="zákl. přenesená",J691,0)</f>
        <v>0</v>
      </c>
      <c r="BH691" s="231">
        <f>IF(N691="sníž. přenesená",J691,0)</f>
        <v>0</v>
      </c>
      <c r="BI691" s="231">
        <f>IF(N691="nulová",J691,0)</f>
        <v>0</v>
      </c>
      <c r="BJ691" s="18" t="s">
        <v>85</v>
      </c>
      <c r="BK691" s="231">
        <f>ROUND(I691*H691,2)</f>
        <v>0</v>
      </c>
      <c r="BL691" s="18" t="s">
        <v>301</v>
      </c>
      <c r="BM691" s="230" t="s">
        <v>858</v>
      </c>
    </row>
    <row r="692" s="2" customFormat="1">
      <c r="A692" s="39"/>
      <c r="B692" s="40"/>
      <c r="C692" s="41"/>
      <c r="D692" s="232" t="s">
        <v>177</v>
      </c>
      <c r="E692" s="41"/>
      <c r="F692" s="233" t="s">
        <v>859</v>
      </c>
      <c r="G692" s="41"/>
      <c r="H692" s="41"/>
      <c r="I692" s="137"/>
      <c r="J692" s="41"/>
      <c r="K692" s="41"/>
      <c r="L692" s="45"/>
      <c r="M692" s="234"/>
      <c r="N692" s="235"/>
      <c r="O692" s="85"/>
      <c r="P692" s="85"/>
      <c r="Q692" s="85"/>
      <c r="R692" s="85"/>
      <c r="S692" s="85"/>
      <c r="T692" s="86"/>
      <c r="U692" s="39"/>
      <c r="V692" s="39"/>
      <c r="W692" s="39"/>
      <c r="X692" s="39"/>
      <c r="Y692" s="39"/>
      <c r="Z692" s="39"/>
      <c r="AA692" s="39"/>
      <c r="AB692" s="39"/>
      <c r="AC692" s="39"/>
      <c r="AD692" s="39"/>
      <c r="AE692" s="39"/>
      <c r="AT692" s="18" t="s">
        <v>177</v>
      </c>
      <c r="AU692" s="18" t="s">
        <v>87</v>
      </c>
    </row>
    <row r="693" s="2" customFormat="1">
      <c r="A693" s="39"/>
      <c r="B693" s="40"/>
      <c r="C693" s="41"/>
      <c r="D693" s="232" t="s">
        <v>179</v>
      </c>
      <c r="E693" s="41"/>
      <c r="F693" s="236" t="s">
        <v>860</v>
      </c>
      <c r="G693" s="41"/>
      <c r="H693" s="41"/>
      <c r="I693" s="137"/>
      <c r="J693" s="41"/>
      <c r="K693" s="41"/>
      <c r="L693" s="45"/>
      <c r="M693" s="234"/>
      <c r="N693" s="235"/>
      <c r="O693" s="85"/>
      <c r="P693" s="85"/>
      <c r="Q693" s="85"/>
      <c r="R693" s="85"/>
      <c r="S693" s="85"/>
      <c r="T693" s="86"/>
      <c r="U693" s="39"/>
      <c r="V693" s="39"/>
      <c r="W693" s="39"/>
      <c r="X693" s="39"/>
      <c r="Y693" s="39"/>
      <c r="Z693" s="39"/>
      <c r="AA693" s="39"/>
      <c r="AB693" s="39"/>
      <c r="AC693" s="39"/>
      <c r="AD693" s="39"/>
      <c r="AE693" s="39"/>
      <c r="AT693" s="18" t="s">
        <v>179</v>
      </c>
      <c r="AU693" s="18" t="s">
        <v>87</v>
      </c>
    </row>
    <row r="694" s="14" customFormat="1">
      <c r="A694" s="14"/>
      <c r="B694" s="247"/>
      <c r="C694" s="248"/>
      <c r="D694" s="232" t="s">
        <v>181</v>
      </c>
      <c r="E694" s="249" t="s">
        <v>40</v>
      </c>
      <c r="F694" s="250" t="s">
        <v>861</v>
      </c>
      <c r="G694" s="248"/>
      <c r="H694" s="251">
        <v>15.5</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181</v>
      </c>
      <c r="AU694" s="257" t="s">
        <v>87</v>
      </c>
      <c r="AV694" s="14" t="s">
        <v>87</v>
      </c>
      <c r="AW694" s="14" t="s">
        <v>38</v>
      </c>
      <c r="AX694" s="14" t="s">
        <v>77</v>
      </c>
      <c r="AY694" s="257" t="s">
        <v>167</v>
      </c>
    </row>
    <row r="695" s="15" customFormat="1">
      <c r="A695" s="15"/>
      <c r="B695" s="258"/>
      <c r="C695" s="259"/>
      <c r="D695" s="232" t="s">
        <v>181</v>
      </c>
      <c r="E695" s="260" t="s">
        <v>40</v>
      </c>
      <c r="F695" s="261" t="s">
        <v>184</v>
      </c>
      <c r="G695" s="259"/>
      <c r="H695" s="262">
        <v>15.5</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181</v>
      </c>
      <c r="AU695" s="268" t="s">
        <v>87</v>
      </c>
      <c r="AV695" s="15" t="s">
        <v>175</v>
      </c>
      <c r="AW695" s="15" t="s">
        <v>38</v>
      </c>
      <c r="AX695" s="15" t="s">
        <v>85</v>
      </c>
      <c r="AY695" s="268" t="s">
        <v>167</v>
      </c>
    </row>
    <row r="696" s="2" customFormat="1" ht="16.5" customHeight="1">
      <c r="A696" s="39"/>
      <c r="B696" s="40"/>
      <c r="C696" s="269" t="s">
        <v>862</v>
      </c>
      <c r="D696" s="269" t="s">
        <v>297</v>
      </c>
      <c r="E696" s="270" t="s">
        <v>863</v>
      </c>
      <c r="F696" s="271" t="s">
        <v>864</v>
      </c>
      <c r="G696" s="272" t="s">
        <v>187</v>
      </c>
      <c r="H696" s="273">
        <v>15.5</v>
      </c>
      <c r="I696" s="274"/>
      <c r="J696" s="275">
        <f>ROUND(I696*H696,2)</f>
        <v>0</v>
      </c>
      <c r="K696" s="271" t="s">
        <v>174</v>
      </c>
      <c r="L696" s="276"/>
      <c r="M696" s="277" t="s">
        <v>40</v>
      </c>
      <c r="N696" s="278" t="s">
        <v>48</v>
      </c>
      <c r="O696" s="85"/>
      <c r="P696" s="228">
        <f>O696*H696</f>
        <v>0</v>
      </c>
      <c r="Q696" s="228">
        <v>8.0000000000000007E-05</v>
      </c>
      <c r="R696" s="228">
        <f>Q696*H696</f>
        <v>0.00124</v>
      </c>
      <c r="S696" s="228">
        <v>0</v>
      </c>
      <c r="T696" s="229">
        <f>S696*H696</f>
        <v>0</v>
      </c>
      <c r="U696" s="39"/>
      <c r="V696" s="39"/>
      <c r="W696" s="39"/>
      <c r="X696" s="39"/>
      <c r="Y696" s="39"/>
      <c r="Z696" s="39"/>
      <c r="AA696" s="39"/>
      <c r="AB696" s="39"/>
      <c r="AC696" s="39"/>
      <c r="AD696" s="39"/>
      <c r="AE696" s="39"/>
      <c r="AR696" s="230" t="s">
        <v>407</v>
      </c>
      <c r="AT696" s="230" t="s">
        <v>297</v>
      </c>
      <c r="AU696" s="230" t="s">
        <v>87</v>
      </c>
      <c r="AY696" s="18" t="s">
        <v>167</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301</v>
      </c>
      <c r="BM696" s="230" t="s">
        <v>865</v>
      </c>
    </row>
    <row r="697" s="2" customFormat="1">
      <c r="A697" s="39"/>
      <c r="B697" s="40"/>
      <c r="C697" s="41"/>
      <c r="D697" s="232" t="s">
        <v>177</v>
      </c>
      <c r="E697" s="41"/>
      <c r="F697" s="233" t="s">
        <v>864</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177</v>
      </c>
      <c r="AU697" s="18" t="s">
        <v>87</v>
      </c>
    </row>
    <row r="698" s="2" customFormat="1" ht="24" customHeight="1">
      <c r="A698" s="39"/>
      <c r="B698" s="40"/>
      <c r="C698" s="219" t="s">
        <v>866</v>
      </c>
      <c r="D698" s="219" t="s">
        <v>170</v>
      </c>
      <c r="E698" s="220" t="s">
        <v>867</v>
      </c>
      <c r="F698" s="221" t="s">
        <v>868</v>
      </c>
      <c r="G698" s="222" t="s">
        <v>187</v>
      </c>
      <c r="H698" s="223">
        <v>15.5</v>
      </c>
      <c r="I698" s="224"/>
      <c r="J698" s="225">
        <f>ROUND(I698*H698,2)</f>
        <v>0</v>
      </c>
      <c r="K698" s="221" t="s">
        <v>174</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301</v>
      </c>
      <c r="AT698" s="230" t="s">
        <v>170</v>
      </c>
      <c r="AU698" s="230" t="s">
        <v>87</v>
      </c>
      <c r="AY698" s="18" t="s">
        <v>167</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301</v>
      </c>
      <c r="BM698" s="230" t="s">
        <v>869</v>
      </c>
    </row>
    <row r="699" s="2" customFormat="1">
      <c r="A699" s="39"/>
      <c r="B699" s="40"/>
      <c r="C699" s="41"/>
      <c r="D699" s="232" t="s">
        <v>177</v>
      </c>
      <c r="E699" s="41"/>
      <c r="F699" s="233" t="s">
        <v>870</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177</v>
      </c>
      <c r="AU699" s="18" t="s">
        <v>87</v>
      </c>
    </row>
    <row r="700" s="2" customFormat="1">
      <c r="A700" s="39"/>
      <c r="B700" s="40"/>
      <c r="C700" s="41"/>
      <c r="D700" s="232" t="s">
        <v>179</v>
      </c>
      <c r="E700" s="41"/>
      <c r="F700" s="236" t="s">
        <v>860</v>
      </c>
      <c r="G700" s="41"/>
      <c r="H700" s="41"/>
      <c r="I700" s="137"/>
      <c r="J700" s="41"/>
      <c r="K700" s="41"/>
      <c r="L700" s="45"/>
      <c r="M700" s="234"/>
      <c r="N700" s="235"/>
      <c r="O700" s="85"/>
      <c r="P700" s="85"/>
      <c r="Q700" s="85"/>
      <c r="R700" s="85"/>
      <c r="S700" s="85"/>
      <c r="T700" s="86"/>
      <c r="U700" s="39"/>
      <c r="V700" s="39"/>
      <c r="W700" s="39"/>
      <c r="X700" s="39"/>
      <c r="Y700" s="39"/>
      <c r="Z700" s="39"/>
      <c r="AA700" s="39"/>
      <c r="AB700" s="39"/>
      <c r="AC700" s="39"/>
      <c r="AD700" s="39"/>
      <c r="AE700" s="39"/>
      <c r="AT700" s="18" t="s">
        <v>179</v>
      </c>
      <c r="AU700" s="18" t="s">
        <v>87</v>
      </c>
    </row>
    <row r="701" s="14" customFormat="1">
      <c r="A701" s="14"/>
      <c r="B701" s="247"/>
      <c r="C701" s="248"/>
      <c r="D701" s="232" t="s">
        <v>181</v>
      </c>
      <c r="E701" s="249" t="s">
        <v>40</v>
      </c>
      <c r="F701" s="250" t="s">
        <v>861</v>
      </c>
      <c r="G701" s="248"/>
      <c r="H701" s="251">
        <v>15.5</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181</v>
      </c>
      <c r="AU701" s="257" t="s">
        <v>87</v>
      </c>
      <c r="AV701" s="14" t="s">
        <v>87</v>
      </c>
      <c r="AW701" s="14" t="s">
        <v>38</v>
      </c>
      <c r="AX701" s="14" t="s">
        <v>77</v>
      </c>
      <c r="AY701" s="257" t="s">
        <v>167</v>
      </c>
    </row>
    <row r="702" s="15" customFormat="1">
      <c r="A702" s="15"/>
      <c r="B702" s="258"/>
      <c r="C702" s="259"/>
      <c r="D702" s="232" t="s">
        <v>181</v>
      </c>
      <c r="E702" s="260" t="s">
        <v>40</v>
      </c>
      <c r="F702" s="261" t="s">
        <v>184</v>
      </c>
      <c r="G702" s="259"/>
      <c r="H702" s="262">
        <v>15.5</v>
      </c>
      <c r="I702" s="263"/>
      <c r="J702" s="259"/>
      <c r="K702" s="259"/>
      <c r="L702" s="264"/>
      <c r="M702" s="265"/>
      <c r="N702" s="266"/>
      <c r="O702" s="266"/>
      <c r="P702" s="266"/>
      <c r="Q702" s="266"/>
      <c r="R702" s="266"/>
      <c r="S702" s="266"/>
      <c r="T702" s="267"/>
      <c r="U702" s="15"/>
      <c r="V702" s="15"/>
      <c r="W702" s="15"/>
      <c r="X702" s="15"/>
      <c r="Y702" s="15"/>
      <c r="Z702" s="15"/>
      <c r="AA702" s="15"/>
      <c r="AB702" s="15"/>
      <c r="AC702" s="15"/>
      <c r="AD702" s="15"/>
      <c r="AE702" s="15"/>
      <c r="AT702" s="268" t="s">
        <v>181</v>
      </c>
      <c r="AU702" s="268" t="s">
        <v>87</v>
      </c>
      <c r="AV702" s="15" t="s">
        <v>175</v>
      </c>
      <c r="AW702" s="15" t="s">
        <v>38</v>
      </c>
      <c r="AX702" s="15" t="s">
        <v>85</v>
      </c>
      <c r="AY702" s="268" t="s">
        <v>167</v>
      </c>
    </row>
    <row r="703" s="2" customFormat="1" ht="16.5" customHeight="1">
      <c r="A703" s="39"/>
      <c r="B703" s="40"/>
      <c r="C703" s="269" t="s">
        <v>871</v>
      </c>
      <c r="D703" s="269" t="s">
        <v>297</v>
      </c>
      <c r="E703" s="270" t="s">
        <v>872</v>
      </c>
      <c r="F703" s="271" t="s">
        <v>873</v>
      </c>
      <c r="G703" s="272" t="s">
        <v>187</v>
      </c>
      <c r="H703" s="273">
        <v>15.5</v>
      </c>
      <c r="I703" s="274"/>
      <c r="J703" s="275">
        <f>ROUND(I703*H703,2)</f>
        <v>0</v>
      </c>
      <c r="K703" s="271" t="s">
        <v>174</v>
      </c>
      <c r="L703" s="276"/>
      <c r="M703" s="277" t="s">
        <v>40</v>
      </c>
      <c r="N703" s="278" t="s">
        <v>48</v>
      </c>
      <c r="O703" s="85"/>
      <c r="P703" s="228">
        <f>O703*H703</f>
        <v>0</v>
      </c>
      <c r="Q703" s="228">
        <v>0.00029999999999999997</v>
      </c>
      <c r="R703" s="228">
        <f>Q703*H703</f>
        <v>0.0046499999999999996</v>
      </c>
      <c r="S703" s="228">
        <v>0</v>
      </c>
      <c r="T703" s="229">
        <f>S703*H703</f>
        <v>0</v>
      </c>
      <c r="U703" s="39"/>
      <c r="V703" s="39"/>
      <c r="W703" s="39"/>
      <c r="X703" s="39"/>
      <c r="Y703" s="39"/>
      <c r="Z703" s="39"/>
      <c r="AA703" s="39"/>
      <c r="AB703" s="39"/>
      <c r="AC703" s="39"/>
      <c r="AD703" s="39"/>
      <c r="AE703" s="39"/>
      <c r="AR703" s="230" t="s">
        <v>407</v>
      </c>
      <c r="AT703" s="230" t="s">
        <v>297</v>
      </c>
      <c r="AU703" s="230" t="s">
        <v>87</v>
      </c>
      <c r="AY703" s="18" t="s">
        <v>167</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301</v>
      </c>
      <c r="BM703" s="230" t="s">
        <v>874</v>
      </c>
    </row>
    <row r="704" s="2" customFormat="1">
      <c r="A704" s="39"/>
      <c r="B704" s="40"/>
      <c r="C704" s="41"/>
      <c r="D704" s="232" t="s">
        <v>177</v>
      </c>
      <c r="E704" s="41"/>
      <c r="F704" s="233" t="s">
        <v>873</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177</v>
      </c>
      <c r="AU704" s="18" t="s">
        <v>87</v>
      </c>
    </row>
    <row r="705" s="12" customFormat="1" ht="22.8" customHeight="1">
      <c r="A705" s="12"/>
      <c r="B705" s="203"/>
      <c r="C705" s="204"/>
      <c r="D705" s="205" t="s">
        <v>76</v>
      </c>
      <c r="E705" s="217" t="s">
        <v>875</v>
      </c>
      <c r="F705" s="217" t="s">
        <v>876</v>
      </c>
      <c r="G705" s="204"/>
      <c r="H705" s="204"/>
      <c r="I705" s="207"/>
      <c r="J705" s="218">
        <f>BK705</f>
        <v>0</v>
      </c>
      <c r="K705" s="204"/>
      <c r="L705" s="209"/>
      <c r="M705" s="210"/>
      <c r="N705" s="211"/>
      <c r="O705" s="211"/>
      <c r="P705" s="212">
        <f>SUM(P706:P724)</f>
        <v>0</v>
      </c>
      <c r="Q705" s="211"/>
      <c r="R705" s="212">
        <f>SUM(R706:R724)</f>
        <v>0.010537499999999998</v>
      </c>
      <c r="S705" s="211"/>
      <c r="T705" s="213">
        <f>SUM(T706:T724)</f>
        <v>0</v>
      </c>
      <c r="U705" s="12"/>
      <c r="V705" s="12"/>
      <c r="W705" s="12"/>
      <c r="X705" s="12"/>
      <c r="Y705" s="12"/>
      <c r="Z705" s="12"/>
      <c r="AA705" s="12"/>
      <c r="AB705" s="12"/>
      <c r="AC705" s="12"/>
      <c r="AD705" s="12"/>
      <c r="AE705" s="12"/>
      <c r="AR705" s="214" t="s">
        <v>87</v>
      </c>
      <c r="AT705" s="215" t="s">
        <v>76</v>
      </c>
      <c r="AU705" s="215" t="s">
        <v>85</v>
      </c>
      <c r="AY705" s="214" t="s">
        <v>167</v>
      </c>
      <c r="BK705" s="216">
        <f>SUM(BK706:BK724)</f>
        <v>0</v>
      </c>
    </row>
    <row r="706" s="2" customFormat="1" ht="16.5" customHeight="1">
      <c r="A706" s="39"/>
      <c r="B706" s="40"/>
      <c r="C706" s="219" t="s">
        <v>877</v>
      </c>
      <c r="D706" s="219" t="s">
        <v>170</v>
      </c>
      <c r="E706" s="220" t="s">
        <v>878</v>
      </c>
      <c r="F706" s="221" t="s">
        <v>879</v>
      </c>
      <c r="G706" s="222" t="s">
        <v>291</v>
      </c>
      <c r="H706" s="223">
        <v>1</v>
      </c>
      <c r="I706" s="224"/>
      <c r="J706" s="225">
        <f>ROUND(I706*H706,2)</f>
        <v>0</v>
      </c>
      <c r="K706" s="221" t="s">
        <v>174</v>
      </c>
      <c r="L706" s="45"/>
      <c r="M706" s="226" t="s">
        <v>40</v>
      </c>
      <c r="N706" s="227" t="s">
        <v>48</v>
      </c>
      <c r="O706" s="85"/>
      <c r="P706" s="228">
        <f>O706*H706</f>
        <v>0</v>
      </c>
      <c r="Q706" s="228">
        <v>0</v>
      </c>
      <c r="R706" s="228">
        <f>Q706*H706</f>
        <v>0</v>
      </c>
      <c r="S706" s="228">
        <v>0</v>
      </c>
      <c r="T706" s="229">
        <f>S706*H706</f>
        <v>0</v>
      </c>
      <c r="U706" s="39"/>
      <c r="V706" s="39"/>
      <c r="W706" s="39"/>
      <c r="X706" s="39"/>
      <c r="Y706" s="39"/>
      <c r="Z706" s="39"/>
      <c r="AA706" s="39"/>
      <c r="AB706" s="39"/>
      <c r="AC706" s="39"/>
      <c r="AD706" s="39"/>
      <c r="AE706" s="39"/>
      <c r="AR706" s="230" t="s">
        <v>301</v>
      </c>
      <c r="AT706" s="230" t="s">
        <v>170</v>
      </c>
      <c r="AU706" s="230" t="s">
        <v>87</v>
      </c>
      <c r="AY706" s="18" t="s">
        <v>167</v>
      </c>
      <c r="BE706" s="231">
        <f>IF(N706="základní",J706,0)</f>
        <v>0</v>
      </c>
      <c r="BF706" s="231">
        <f>IF(N706="snížená",J706,0)</f>
        <v>0</v>
      </c>
      <c r="BG706" s="231">
        <f>IF(N706="zákl. přenesená",J706,0)</f>
        <v>0</v>
      </c>
      <c r="BH706" s="231">
        <f>IF(N706="sníž. přenesená",J706,0)</f>
        <v>0</v>
      </c>
      <c r="BI706" s="231">
        <f>IF(N706="nulová",J706,0)</f>
        <v>0</v>
      </c>
      <c r="BJ706" s="18" t="s">
        <v>85</v>
      </c>
      <c r="BK706" s="231">
        <f>ROUND(I706*H706,2)</f>
        <v>0</v>
      </c>
      <c r="BL706" s="18" t="s">
        <v>301</v>
      </c>
      <c r="BM706" s="230" t="s">
        <v>880</v>
      </c>
    </row>
    <row r="707" s="2" customFormat="1">
      <c r="A707" s="39"/>
      <c r="B707" s="40"/>
      <c r="C707" s="41"/>
      <c r="D707" s="232" t="s">
        <v>177</v>
      </c>
      <c r="E707" s="41"/>
      <c r="F707" s="233" t="s">
        <v>881</v>
      </c>
      <c r="G707" s="41"/>
      <c r="H707" s="41"/>
      <c r="I707" s="137"/>
      <c r="J707" s="41"/>
      <c r="K707" s="41"/>
      <c r="L707" s="45"/>
      <c r="M707" s="234"/>
      <c r="N707" s="235"/>
      <c r="O707" s="85"/>
      <c r="P707" s="85"/>
      <c r="Q707" s="85"/>
      <c r="R707" s="85"/>
      <c r="S707" s="85"/>
      <c r="T707" s="86"/>
      <c r="U707" s="39"/>
      <c r="V707" s="39"/>
      <c r="W707" s="39"/>
      <c r="X707" s="39"/>
      <c r="Y707" s="39"/>
      <c r="Z707" s="39"/>
      <c r="AA707" s="39"/>
      <c r="AB707" s="39"/>
      <c r="AC707" s="39"/>
      <c r="AD707" s="39"/>
      <c r="AE707" s="39"/>
      <c r="AT707" s="18" t="s">
        <v>177</v>
      </c>
      <c r="AU707" s="18" t="s">
        <v>87</v>
      </c>
    </row>
    <row r="708" s="2" customFormat="1" ht="24" customHeight="1">
      <c r="A708" s="39"/>
      <c r="B708" s="40"/>
      <c r="C708" s="269" t="s">
        <v>882</v>
      </c>
      <c r="D708" s="269" t="s">
        <v>297</v>
      </c>
      <c r="E708" s="270" t="s">
        <v>883</v>
      </c>
      <c r="F708" s="271" t="s">
        <v>884</v>
      </c>
      <c r="G708" s="272" t="s">
        <v>291</v>
      </c>
      <c r="H708" s="273">
        <v>1</v>
      </c>
      <c r="I708" s="274"/>
      <c r="J708" s="275">
        <f>ROUND(I708*H708,2)</f>
        <v>0</v>
      </c>
      <c r="K708" s="271" t="s">
        <v>174</v>
      </c>
      <c r="L708" s="276"/>
      <c r="M708" s="277" t="s">
        <v>40</v>
      </c>
      <c r="N708" s="278" t="s">
        <v>48</v>
      </c>
      <c r="O708" s="85"/>
      <c r="P708" s="228">
        <f>O708*H708</f>
        <v>0</v>
      </c>
      <c r="Q708" s="228">
        <v>0.0035999999999999999</v>
      </c>
      <c r="R708" s="228">
        <f>Q708*H708</f>
        <v>0.0035999999999999999</v>
      </c>
      <c r="S708" s="228">
        <v>0</v>
      </c>
      <c r="T708" s="229">
        <f>S708*H708</f>
        <v>0</v>
      </c>
      <c r="U708" s="39"/>
      <c r="V708" s="39"/>
      <c r="W708" s="39"/>
      <c r="X708" s="39"/>
      <c r="Y708" s="39"/>
      <c r="Z708" s="39"/>
      <c r="AA708" s="39"/>
      <c r="AB708" s="39"/>
      <c r="AC708" s="39"/>
      <c r="AD708" s="39"/>
      <c r="AE708" s="39"/>
      <c r="AR708" s="230" t="s">
        <v>407</v>
      </c>
      <c r="AT708" s="230" t="s">
        <v>297</v>
      </c>
      <c r="AU708" s="230" t="s">
        <v>87</v>
      </c>
      <c r="AY708" s="18" t="s">
        <v>167</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301</v>
      </c>
      <c r="BM708" s="230" t="s">
        <v>885</v>
      </c>
    </row>
    <row r="709" s="2" customFormat="1">
      <c r="A709" s="39"/>
      <c r="B709" s="40"/>
      <c r="C709" s="41"/>
      <c r="D709" s="232" t="s">
        <v>177</v>
      </c>
      <c r="E709" s="41"/>
      <c r="F709" s="233" t="s">
        <v>884</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177</v>
      </c>
      <c r="AU709" s="18" t="s">
        <v>87</v>
      </c>
    </row>
    <row r="710" s="2" customFormat="1" ht="24" customHeight="1">
      <c r="A710" s="39"/>
      <c r="B710" s="40"/>
      <c r="C710" s="219" t="s">
        <v>886</v>
      </c>
      <c r="D710" s="219" t="s">
        <v>170</v>
      </c>
      <c r="E710" s="220" t="s">
        <v>887</v>
      </c>
      <c r="F710" s="221" t="s">
        <v>888</v>
      </c>
      <c r="G710" s="222" t="s">
        <v>187</v>
      </c>
      <c r="H710" s="223">
        <v>4.875</v>
      </c>
      <c r="I710" s="224"/>
      <c r="J710" s="225">
        <f>ROUND(I710*H710,2)</f>
        <v>0</v>
      </c>
      <c r="K710" s="221" t="s">
        <v>458</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301</v>
      </c>
      <c r="AT710" s="230" t="s">
        <v>170</v>
      </c>
      <c r="AU710" s="230" t="s">
        <v>87</v>
      </c>
      <c r="AY710" s="18" t="s">
        <v>167</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301</v>
      </c>
      <c r="BM710" s="230" t="s">
        <v>1448</v>
      </c>
    </row>
    <row r="711" s="2" customFormat="1">
      <c r="A711" s="39"/>
      <c r="B711" s="40"/>
      <c r="C711" s="41"/>
      <c r="D711" s="232" t="s">
        <v>177</v>
      </c>
      <c r="E711" s="41"/>
      <c r="F711" s="233" t="s">
        <v>890</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177</v>
      </c>
      <c r="AU711" s="18" t="s">
        <v>87</v>
      </c>
    </row>
    <row r="712" s="14" customFormat="1">
      <c r="A712" s="14"/>
      <c r="B712" s="247"/>
      <c r="C712" s="248"/>
      <c r="D712" s="232" t="s">
        <v>181</v>
      </c>
      <c r="E712" s="249" t="s">
        <v>40</v>
      </c>
      <c r="F712" s="250" t="s">
        <v>891</v>
      </c>
      <c r="G712" s="248"/>
      <c r="H712" s="251">
        <v>3.2999999999999998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181</v>
      </c>
      <c r="AU712" s="257" t="s">
        <v>87</v>
      </c>
      <c r="AV712" s="14" t="s">
        <v>87</v>
      </c>
      <c r="AW712" s="14" t="s">
        <v>38</v>
      </c>
      <c r="AX712" s="14" t="s">
        <v>77</v>
      </c>
      <c r="AY712" s="257" t="s">
        <v>167</v>
      </c>
    </row>
    <row r="713" s="14" customFormat="1">
      <c r="A713" s="14"/>
      <c r="B713" s="247"/>
      <c r="C713" s="248"/>
      <c r="D713" s="232" t="s">
        <v>181</v>
      </c>
      <c r="E713" s="249" t="s">
        <v>40</v>
      </c>
      <c r="F713" s="250" t="s">
        <v>892</v>
      </c>
      <c r="G713" s="248"/>
      <c r="H713" s="251">
        <v>1.575</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181</v>
      </c>
      <c r="AU713" s="257" t="s">
        <v>87</v>
      </c>
      <c r="AV713" s="14" t="s">
        <v>87</v>
      </c>
      <c r="AW713" s="14" t="s">
        <v>38</v>
      </c>
      <c r="AX713" s="14" t="s">
        <v>77</v>
      </c>
      <c r="AY713" s="257" t="s">
        <v>167</v>
      </c>
    </row>
    <row r="714" s="15" customFormat="1">
      <c r="A714" s="15"/>
      <c r="B714" s="258"/>
      <c r="C714" s="259"/>
      <c r="D714" s="232" t="s">
        <v>181</v>
      </c>
      <c r="E714" s="260" t="s">
        <v>40</v>
      </c>
      <c r="F714" s="261" t="s">
        <v>184</v>
      </c>
      <c r="G714" s="259"/>
      <c r="H714" s="262">
        <v>4.875</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181</v>
      </c>
      <c r="AU714" s="268" t="s">
        <v>87</v>
      </c>
      <c r="AV714" s="15" t="s">
        <v>175</v>
      </c>
      <c r="AW714" s="15" t="s">
        <v>38</v>
      </c>
      <c r="AX714" s="15" t="s">
        <v>85</v>
      </c>
      <c r="AY714" s="268" t="s">
        <v>167</v>
      </c>
    </row>
    <row r="715" s="2" customFormat="1" ht="24" customHeight="1">
      <c r="A715" s="39"/>
      <c r="B715" s="40"/>
      <c r="C715" s="269" t="s">
        <v>893</v>
      </c>
      <c r="D715" s="269" t="s">
        <v>297</v>
      </c>
      <c r="E715" s="270" t="s">
        <v>894</v>
      </c>
      <c r="F715" s="271" t="s">
        <v>895</v>
      </c>
      <c r="G715" s="272" t="s">
        <v>187</v>
      </c>
      <c r="H715" s="273">
        <v>4.875</v>
      </c>
      <c r="I715" s="274"/>
      <c r="J715" s="275">
        <f>ROUND(I715*H715,2)</f>
        <v>0</v>
      </c>
      <c r="K715" s="271" t="s">
        <v>458</v>
      </c>
      <c r="L715" s="276"/>
      <c r="M715" s="277" t="s">
        <v>40</v>
      </c>
      <c r="N715" s="278" t="s">
        <v>48</v>
      </c>
      <c r="O715" s="85"/>
      <c r="P715" s="228">
        <f>O715*H715</f>
        <v>0</v>
      </c>
      <c r="Q715" s="228">
        <v>0.0012999999999999999</v>
      </c>
      <c r="R715" s="228">
        <f>Q715*H715</f>
        <v>0.0063374999999999994</v>
      </c>
      <c r="S715" s="228">
        <v>0</v>
      </c>
      <c r="T715" s="229">
        <f>S715*H715</f>
        <v>0</v>
      </c>
      <c r="U715" s="39"/>
      <c r="V715" s="39"/>
      <c r="W715" s="39"/>
      <c r="X715" s="39"/>
      <c r="Y715" s="39"/>
      <c r="Z715" s="39"/>
      <c r="AA715" s="39"/>
      <c r="AB715" s="39"/>
      <c r="AC715" s="39"/>
      <c r="AD715" s="39"/>
      <c r="AE715" s="39"/>
      <c r="AR715" s="230" t="s">
        <v>407</v>
      </c>
      <c r="AT715" s="230" t="s">
        <v>297</v>
      </c>
      <c r="AU715" s="230" t="s">
        <v>87</v>
      </c>
      <c r="AY715" s="18" t="s">
        <v>167</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301</v>
      </c>
      <c r="BM715" s="230" t="s">
        <v>1449</v>
      </c>
    </row>
    <row r="716" s="2" customFormat="1">
      <c r="A716" s="39"/>
      <c r="B716" s="40"/>
      <c r="C716" s="41"/>
      <c r="D716" s="232" t="s">
        <v>177</v>
      </c>
      <c r="E716" s="41"/>
      <c r="F716" s="233" t="s">
        <v>895</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177</v>
      </c>
      <c r="AU716" s="18" t="s">
        <v>87</v>
      </c>
    </row>
    <row r="717" s="14" customFormat="1">
      <c r="A717" s="14"/>
      <c r="B717" s="247"/>
      <c r="C717" s="248"/>
      <c r="D717" s="232" t="s">
        <v>181</v>
      </c>
      <c r="E717" s="249" t="s">
        <v>40</v>
      </c>
      <c r="F717" s="250" t="s">
        <v>891</v>
      </c>
      <c r="G717" s="248"/>
      <c r="H717" s="251">
        <v>3.2999999999999998</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181</v>
      </c>
      <c r="AU717" s="257" t="s">
        <v>87</v>
      </c>
      <c r="AV717" s="14" t="s">
        <v>87</v>
      </c>
      <c r="AW717" s="14" t="s">
        <v>38</v>
      </c>
      <c r="AX717" s="14" t="s">
        <v>77</v>
      </c>
      <c r="AY717" s="257" t="s">
        <v>167</v>
      </c>
    </row>
    <row r="718" s="14" customFormat="1">
      <c r="A718" s="14"/>
      <c r="B718" s="247"/>
      <c r="C718" s="248"/>
      <c r="D718" s="232" t="s">
        <v>181</v>
      </c>
      <c r="E718" s="249" t="s">
        <v>40</v>
      </c>
      <c r="F718" s="250" t="s">
        <v>892</v>
      </c>
      <c r="G718" s="248"/>
      <c r="H718" s="251">
        <v>1.575</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181</v>
      </c>
      <c r="AU718" s="257" t="s">
        <v>87</v>
      </c>
      <c r="AV718" s="14" t="s">
        <v>87</v>
      </c>
      <c r="AW718" s="14" t="s">
        <v>38</v>
      </c>
      <c r="AX718" s="14" t="s">
        <v>77</v>
      </c>
      <c r="AY718" s="257" t="s">
        <v>167</v>
      </c>
    </row>
    <row r="719" s="15" customFormat="1">
      <c r="A719" s="15"/>
      <c r="B719" s="258"/>
      <c r="C719" s="259"/>
      <c r="D719" s="232" t="s">
        <v>181</v>
      </c>
      <c r="E719" s="260" t="s">
        <v>40</v>
      </c>
      <c r="F719" s="261" t="s">
        <v>184</v>
      </c>
      <c r="G719" s="259"/>
      <c r="H719" s="262">
        <v>4.875</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181</v>
      </c>
      <c r="AU719" s="268" t="s">
        <v>87</v>
      </c>
      <c r="AV719" s="15" t="s">
        <v>175</v>
      </c>
      <c r="AW719" s="15" t="s">
        <v>38</v>
      </c>
      <c r="AX719" s="15" t="s">
        <v>85</v>
      </c>
      <c r="AY719" s="268" t="s">
        <v>167</v>
      </c>
    </row>
    <row r="720" s="2" customFormat="1" ht="16.5" customHeight="1">
      <c r="A720" s="39"/>
      <c r="B720" s="40"/>
      <c r="C720" s="269" t="s">
        <v>897</v>
      </c>
      <c r="D720" s="269" t="s">
        <v>297</v>
      </c>
      <c r="E720" s="270" t="s">
        <v>898</v>
      </c>
      <c r="F720" s="271" t="s">
        <v>899</v>
      </c>
      <c r="G720" s="272" t="s">
        <v>291</v>
      </c>
      <c r="H720" s="273">
        <v>1</v>
      </c>
      <c r="I720" s="274"/>
      <c r="J720" s="275">
        <f>ROUND(I720*H720,2)</f>
        <v>0</v>
      </c>
      <c r="K720" s="271" t="s">
        <v>458</v>
      </c>
      <c r="L720" s="276"/>
      <c r="M720" s="277" t="s">
        <v>40</v>
      </c>
      <c r="N720" s="278" t="s">
        <v>48</v>
      </c>
      <c r="O720" s="85"/>
      <c r="P720" s="228">
        <f>O720*H720</f>
        <v>0</v>
      </c>
      <c r="Q720" s="228">
        <v>0.00059999999999999995</v>
      </c>
      <c r="R720" s="228">
        <f>Q720*H720</f>
        <v>0.00059999999999999995</v>
      </c>
      <c r="S720" s="228">
        <v>0</v>
      </c>
      <c r="T720" s="229">
        <f>S720*H720</f>
        <v>0</v>
      </c>
      <c r="U720" s="39"/>
      <c r="V720" s="39"/>
      <c r="W720" s="39"/>
      <c r="X720" s="39"/>
      <c r="Y720" s="39"/>
      <c r="Z720" s="39"/>
      <c r="AA720" s="39"/>
      <c r="AB720" s="39"/>
      <c r="AC720" s="39"/>
      <c r="AD720" s="39"/>
      <c r="AE720" s="39"/>
      <c r="AR720" s="230" t="s">
        <v>407</v>
      </c>
      <c r="AT720" s="230" t="s">
        <v>297</v>
      </c>
      <c r="AU720" s="230" t="s">
        <v>87</v>
      </c>
      <c r="AY720" s="18" t="s">
        <v>167</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301</v>
      </c>
      <c r="BM720" s="230" t="s">
        <v>1450</v>
      </c>
    </row>
    <row r="721" s="2" customFormat="1">
      <c r="A721" s="39"/>
      <c r="B721" s="40"/>
      <c r="C721" s="41"/>
      <c r="D721" s="232" t="s">
        <v>177</v>
      </c>
      <c r="E721" s="41"/>
      <c r="F721" s="233" t="s">
        <v>899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177</v>
      </c>
      <c r="AU721" s="18" t="s">
        <v>87</v>
      </c>
    </row>
    <row r="722" s="2" customFormat="1" ht="24" customHeight="1">
      <c r="A722" s="39"/>
      <c r="B722" s="40"/>
      <c r="C722" s="219" t="s">
        <v>901</v>
      </c>
      <c r="D722" s="219" t="s">
        <v>170</v>
      </c>
      <c r="E722" s="220" t="s">
        <v>902</v>
      </c>
      <c r="F722" s="221" t="s">
        <v>903</v>
      </c>
      <c r="G722" s="222" t="s">
        <v>398</v>
      </c>
      <c r="H722" s="223">
        <v>0.010999999999999999</v>
      </c>
      <c r="I722" s="224"/>
      <c r="J722" s="225">
        <f>ROUND(I722*H722,2)</f>
        <v>0</v>
      </c>
      <c r="K722" s="221" t="s">
        <v>174</v>
      </c>
      <c r="L722" s="45"/>
      <c r="M722" s="226" t="s">
        <v>40</v>
      </c>
      <c r="N722" s="227" t="s">
        <v>48</v>
      </c>
      <c r="O722" s="85"/>
      <c r="P722" s="228">
        <f>O722*H722</f>
        <v>0</v>
      </c>
      <c r="Q722" s="228">
        <v>0</v>
      </c>
      <c r="R722" s="228">
        <f>Q722*H722</f>
        <v>0</v>
      </c>
      <c r="S722" s="228">
        <v>0</v>
      </c>
      <c r="T722" s="229">
        <f>S722*H722</f>
        <v>0</v>
      </c>
      <c r="U722" s="39"/>
      <c r="V722" s="39"/>
      <c r="W722" s="39"/>
      <c r="X722" s="39"/>
      <c r="Y722" s="39"/>
      <c r="Z722" s="39"/>
      <c r="AA722" s="39"/>
      <c r="AB722" s="39"/>
      <c r="AC722" s="39"/>
      <c r="AD722" s="39"/>
      <c r="AE722" s="39"/>
      <c r="AR722" s="230" t="s">
        <v>301</v>
      </c>
      <c r="AT722" s="230" t="s">
        <v>170</v>
      </c>
      <c r="AU722" s="230" t="s">
        <v>87</v>
      </c>
      <c r="AY722" s="18" t="s">
        <v>167</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301</v>
      </c>
      <c r="BM722" s="230" t="s">
        <v>904</v>
      </c>
    </row>
    <row r="723" s="2" customFormat="1">
      <c r="A723" s="39"/>
      <c r="B723" s="40"/>
      <c r="C723" s="41"/>
      <c r="D723" s="232" t="s">
        <v>177</v>
      </c>
      <c r="E723" s="41"/>
      <c r="F723" s="233" t="s">
        <v>905</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177</v>
      </c>
      <c r="AU723" s="18" t="s">
        <v>87</v>
      </c>
    </row>
    <row r="724" s="2" customFormat="1">
      <c r="A724" s="39"/>
      <c r="B724" s="40"/>
      <c r="C724" s="41"/>
      <c r="D724" s="232" t="s">
        <v>179</v>
      </c>
      <c r="E724" s="41"/>
      <c r="F724" s="236" t="s">
        <v>452</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179</v>
      </c>
      <c r="AU724" s="18" t="s">
        <v>87</v>
      </c>
    </row>
    <row r="725" s="12" customFormat="1" ht="22.8" customHeight="1">
      <c r="A725" s="12"/>
      <c r="B725" s="203"/>
      <c r="C725" s="204"/>
      <c r="D725" s="205" t="s">
        <v>76</v>
      </c>
      <c r="E725" s="217" t="s">
        <v>906</v>
      </c>
      <c r="F725" s="217" t="s">
        <v>907</v>
      </c>
      <c r="G725" s="204"/>
      <c r="H725" s="204"/>
      <c r="I725" s="207"/>
      <c r="J725" s="218">
        <f>BK725</f>
        <v>0</v>
      </c>
      <c r="K725" s="204"/>
      <c r="L725" s="209"/>
      <c r="M725" s="210"/>
      <c r="N725" s="211"/>
      <c r="O725" s="211"/>
      <c r="P725" s="212">
        <f>SUM(P726:P784)</f>
        <v>0</v>
      </c>
      <c r="Q725" s="211"/>
      <c r="R725" s="212">
        <f>SUM(R726:R784)</f>
        <v>0.24324300000000002</v>
      </c>
      <c r="S725" s="211"/>
      <c r="T725" s="213">
        <f>SUM(T726:T784)</f>
        <v>0</v>
      </c>
      <c r="U725" s="12"/>
      <c r="V725" s="12"/>
      <c r="W725" s="12"/>
      <c r="X725" s="12"/>
      <c r="Y725" s="12"/>
      <c r="Z725" s="12"/>
      <c r="AA725" s="12"/>
      <c r="AB725" s="12"/>
      <c r="AC725" s="12"/>
      <c r="AD725" s="12"/>
      <c r="AE725" s="12"/>
      <c r="AR725" s="214" t="s">
        <v>87</v>
      </c>
      <c r="AT725" s="215" t="s">
        <v>76</v>
      </c>
      <c r="AU725" s="215" t="s">
        <v>85</v>
      </c>
      <c r="AY725" s="214" t="s">
        <v>167</v>
      </c>
      <c r="BK725" s="216">
        <f>SUM(BK726:BK784)</f>
        <v>0</v>
      </c>
    </row>
    <row r="726" s="2" customFormat="1" ht="24" customHeight="1">
      <c r="A726" s="39"/>
      <c r="B726" s="40"/>
      <c r="C726" s="219" t="s">
        <v>908</v>
      </c>
      <c r="D726" s="219" t="s">
        <v>170</v>
      </c>
      <c r="E726" s="220" t="s">
        <v>909</v>
      </c>
      <c r="F726" s="221" t="s">
        <v>910</v>
      </c>
      <c r="G726" s="222" t="s">
        <v>291</v>
      </c>
      <c r="H726" s="223">
        <v>2</v>
      </c>
      <c r="I726" s="224"/>
      <c r="J726" s="225">
        <f>ROUND(I726*H726,2)</f>
        <v>0</v>
      </c>
      <c r="K726" s="221" t="s">
        <v>458</v>
      </c>
      <c r="L726" s="45"/>
      <c r="M726" s="226" t="s">
        <v>40</v>
      </c>
      <c r="N726" s="227" t="s">
        <v>48</v>
      </c>
      <c r="O726" s="85"/>
      <c r="P726" s="228">
        <f>O726*H726</f>
        <v>0</v>
      </c>
      <c r="Q726" s="228">
        <v>0</v>
      </c>
      <c r="R726" s="228">
        <f>Q726*H726</f>
        <v>0</v>
      </c>
      <c r="S726" s="228">
        <v>0</v>
      </c>
      <c r="T726" s="229">
        <f>S726*H726</f>
        <v>0</v>
      </c>
      <c r="U726" s="39"/>
      <c r="V726" s="39"/>
      <c r="W726" s="39"/>
      <c r="X726" s="39"/>
      <c r="Y726" s="39"/>
      <c r="Z726" s="39"/>
      <c r="AA726" s="39"/>
      <c r="AB726" s="39"/>
      <c r="AC726" s="39"/>
      <c r="AD726" s="39"/>
      <c r="AE726" s="39"/>
      <c r="AR726" s="230" t="s">
        <v>301</v>
      </c>
      <c r="AT726" s="230" t="s">
        <v>170</v>
      </c>
      <c r="AU726" s="230" t="s">
        <v>87</v>
      </c>
      <c r="AY726" s="18" t="s">
        <v>167</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301</v>
      </c>
      <c r="BM726" s="230" t="s">
        <v>1451</v>
      </c>
    </row>
    <row r="727" s="2" customFormat="1">
      <c r="A727" s="39"/>
      <c r="B727" s="40"/>
      <c r="C727" s="41"/>
      <c r="D727" s="232" t="s">
        <v>177</v>
      </c>
      <c r="E727" s="41"/>
      <c r="F727" s="233" t="s">
        <v>910</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177</v>
      </c>
      <c r="AU727" s="18" t="s">
        <v>87</v>
      </c>
    </row>
    <row r="728" s="2" customFormat="1" ht="24" customHeight="1">
      <c r="A728" s="39"/>
      <c r="B728" s="40"/>
      <c r="C728" s="219" t="s">
        <v>912</v>
      </c>
      <c r="D728" s="219" t="s">
        <v>170</v>
      </c>
      <c r="E728" s="220" t="s">
        <v>913</v>
      </c>
      <c r="F728" s="221" t="s">
        <v>914</v>
      </c>
      <c r="G728" s="222" t="s">
        <v>291</v>
      </c>
      <c r="H728" s="223">
        <v>2</v>
      </c>
      <c r="I728" s="224"/>
      <c r="J728" s="225">
        <f>ROUND(I728*H728,2)</f>
        <v>0</v>
      </c>
      <c r="K728" s="221" t="s">
        <v>458</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301</v>
      </c>
      <c r="AT728" s="230" t="s">
        <v>170</v>
      </c>
      <c r="AU728" s="230" t="s">
        <v>87</v>
      </c>
      <c r="AY728" s="18" t="s">
        <v>167</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301</v>
      </c>
      <c r="BM728" s="230" t="s">
        <v>1452</v>
      </c>
    </row>
    <row r="729" s="2" customFormat="1">
      <c r="A729" s="39"/>
      <c r="B729" s="40"/>
      <c r="C729" s="41"/>
      <c r="D729" s="232" t="s">
        <v>177</v>
      </c>
      <c r="E729" s="41"/>
      <c r="F729" s="233" t="s">
        <v>916</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177</v>
      </c>
      <c r="AU729" s="18" t="s">
        <v>87</v>
      </c>
    </row>
    <row r="730" s="2" customFormat="1" ht="24" customHeight="1">
      <c r="A730" s="39"/>
      <c r="B730" s="40"/>
      <c r="C730" s="219" t="s">
        <v>917</v>
      </c>
      <c r="D730" s="219" t="s">
        <v>170</v>
      </c>
      <c r="E730" s="220" t="s">
        <v>918</v>
      </c>
      <c r="F730" s="221" t="s">
        <v>919</v>
      </c>
      <c r="G730" s="222" t="s">
        <v>173</v>
      </c>
      <c r="H730" s="223">
        <v>4.0499999999999998</v>
      </c>
      <c r="I730" s="224"/>
      <c r="J730" s="225">
        <f>ROUND(I730*H730,2)</f>
        <v>0</v>
      </c>
      <c r="K730" s="221" t="s">
        <v>174</v>
      </c>
      <c r="L730" s="45"/>
      <c r="M730" s="226" t="s">
        <v>40</v>
      </c>
      <c r="N730" s="227" t="s">
        <v>48</v>
      </c>
      <c r="O730" s="85"/>
      <c r="P730" s="228">
        <f>O730*H730</f>
        <v>0</v>
      </c>
      <c r="Q730" s="228">
        <v>0.00025999999999999998</v>
      </c>
      <c r="R730" s="228">
        <f>Q730*H730</f>
        <v>0.0010529999999999999</v>
      </c>
      <c r="S730" s="228">
        <v>0</v>
      </c>
      <c r="T730" s="229">
        <f>S730*H730</f>
        <v>0</v>
      </c>
      <c r="U730" s="39"/>
      <c r="V730" s="39"/>
      <c r="W730" s="39"/>
      <c r="X730" s="39"/>
      <c r="Y730" s="39"/>
      <c r="Z730" s="39"/>
      <c r="AA730" s="39"/>
      <c r="AB730" s="39"/>
      <c r="AC730" s="39"/>
      <c r="AD730" s="39"/>
      <c r="AE730" s="39"/>
      <c r="AR730" s="230" t="s">
        <v>301</v>
      </c>
      <c r="AT730" s="230" t="s">
        <v>170</v>
      </c>
      <c r="AU730" s="230" t="s">
        <v>87</v>
      </c>
      <c r="AY730" s="18" t="s">
        <v>167</v>
      </c>
      <c r="BE730" s="231">
        <f>IF(N730="základní",J730,0)</f>
        <v>0</v>
      </c>
      <c r="BF730" s="231">
        <f>IF(N730="snížená",J730,0)</f>
        <v>0</v>
      </c>
      <c r="BG730" s="231">
        <f>IF(N730="zákl. přenesená",J730,0)</f>
        <v>0</v>
      </c>
      <c r="BH730" s="231">
        <f>IF(N730="sníž. přenesená",J730,0)</f>
        <v>0</v>
      </c>
      <c r="BI730" s="231">
        <f>IF(N730="nulová",J730,0)</f>
        <v>0</v>
      </c>
      <c r="BJ730" s="18" t="s">
        <v>85</v>
      </c>
      <c r="BK730" s="231">
        <f>ROUND(I730*H730,2)</f>
        <v>0</v>
      </c>
      <c r="BL730" s="18" t="s">
        <v>301</v>
      </c>
      <c r="BM730" s="230" t="s">
        <v>920</v>
      </c>
    </row>
    <row r="731" s="2" customFormat="1">
      <c r="A731" s="39"/>
      <c r="B731" s="40"/>
      <c r="C731" s="41"/>
      <c r="D731" s="232" t="s">
        <v>177</v>
      </c>
      <c r="E731" s="41"/>
      <c r="F731" s="233" t="s">
        <v>921</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177</v>
      </c>
      <c r="AU731" s="18" t="s">
        <v>87</v>
      </c>
    </row>
    <row r="732" s="2" customFormat="1">
      <c r="A732" s="39"/>
      <c r="B732" s="40"/>
      <c r="C732" s="41"/>
      <c r="D732" s="232" t="s">
        <v>179</v>
      </c>
      <c r="E732" s="41"/>
      <c r="F732" s="236" t="s">
        <v>922</v>
      </c>
      <c r="G732" s="41"/>
      <c r="H732" s="41"/>
      <c r="I732" s="137"/>
      <c r="J732" s="41"/>
      <c r="K732" s="41"/>
      <c r="L732" s="45"/>
      <c r="M732" s="234"/>
      <c r="N732" s="235"/>
      <c r="O732" s="85"/>
      <c r="P732" s="85"/>
      <c r="Q732" s="85"/>
      <c r="R732" s="85"/>
      <c r="S732" s="85"/>
      <c r="T732" s="86"/>
      <c r="U732" s="39"/>
      <c r="V732" s="39"/>
      <c r="W732" s="39"/>
      <c r="X732" s="39"/>
      <c r="Y732" s="39"/>
      <c r="Z732" s="39"/>
      <c r="AA732" s="39"/>
      <c r="AB732" s="39"/>
      <c r="AC732" s="39"/>
      <c r="AD732" s="39"/>
      <c r="AE732" s="39"/>
      <c r="AT732" s="18" t="s">
        <v>179</v>
      </c>
      <c r="AU732" s="18" t="s">
        <v>87</v>
      </c>
    </row>
    <row r="733" s="14" customFormat="1">
      <c r="A733" s="14"/>
      <c r="B733" s="247"/>
      <c r="C733" s="248"/>
      <c r="D733" s="232" t="s">
        <v>181</v>
      </c>
      <c r="E733" s="249" t="s">
        <v>40</v>
      </c>
      <c r="F733" s="250" t="s">
        <v>268</v>
      </c>
      <c r="G733" s="248"/>
      <c r="H733" s="251">
        <v>4.0499999999999998</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181</v>
      </c>
      <c r="AU733" s="257" t="s">
        <v>87</v>
      </c>
      <c r="AV733" s="14" t="s">
        <v>87</v>
      </c>
      <c r="AW733" s="14" t="s">
        <v>38</v>
      </c>
      <c r="AX733" s="14" t="s">
        <v>77</v>
      </c>
      <c r="AY733" s="257" t="s">
        <v>167</v>
      </c>
    </row>
    <row r="734" s="15" customFormat="1">
      <c r="A734" s="15"/>
      <c r="B734" s="258"/>
      <c r="C734" s="259"/>
      <c r="D734" s="232" t="s">
        <v>181</v>
      </c>
      <c r="E734" s="260" t="s">
        <v>40</v>
      </c>
      <c r="F734" s="261" t="s">
        <v>184</v>
      </c>
      <c r="G734" s="259"/>
      <c r="H734" s="262">
        <v>4.0499999999999998</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181</v>
      </c>
      <c r="AU734" s="268" t="s">
        <v>87</v>
      </c>
      <c r="AV734" s="15" t="s">
        <v>175</v>
      </c>
      <c r="AW734" s="15" t="s">
        <v>38</v>
      </c>
      <c r="AX734" s="15" t="s">
        <v>85</v>
      </c>
      <c r="AY734" s="268" t="s">
        <v>167</v>
      </c>
    </row>
    <row r="735" s="2" customFormat="1" ht="24" customHeight="1">
      <c r="A735" s="39"/>
      <c r="B735" s="40"/>
      <c r="C735" s="269" t="s">
        <v>923</v>
      </c>
      <c r="D735" s="269" t="s">
        <v>297</v>
      </c>
      <c r="E735" s="270" t="s">
        <v>924</v>
      </c>
      <c r="F735" s="271" t="s">
        <v>925</v>
      </c>
      <c r="G735" s="272" t="s">
        <v>291</v>
      </c>
      <c r="H735" s="273">
        <v>2</v>
      </c>
      <c r="I735" s="274"/>
      <c r="J735" s="275">
        <f>ROUND(I735*H735,2)</f>
        <v>0</v>
      </c>
      <c r="K735" s="271" t="s">
        <v>926</v>
      </c>
      <c r="L735" s="276"/>
      <c r="M735" s="277" t="s">
        <v>40</v>
      </c>
      <c r="N735" s="278" t="s">
        <v>48</v>
      </c>
      <c r="O735" s="85"/>
      <c r="P735" s="228">
        <f>O735*H735</f>
        <v>0</v>
      </c>
      <c r="Q735" s="228">
        <v>0.071999999999999995</v>
      </c>
      <c r="R735" s="228">
        <f>Q735*H735</f>
        <v>0.14399999999999999</v>
      </c>
      <c r="S735" s="228">
        <v>0</v>
      </c>
      <c r="T735" s="229">
        <f>S735*H735</f>
        <v>0</v>
      </c>
      <c r="U735" s="39"/>
      <c r="V735" s="39"/>
      <c r="W735" s="39"/>
      <c r="X735" s="39"/>
      <c r="Y735" s="39"/>
      <c r="Z735" s="39"/>
      <c r="AA735" s="39"/>
      <c r="AB735" s="39"/>
      <c r="AC735" s="39"/>
      <c r="AD735" s="39"/>
      <c r="AE735" s="39"/>
      <c r="AR735" s="230" t="s">
        <v>407</v>
      </c>
      <c r="AT735" s="230" t="s">
        <v>297</v>
      </c>
      <c r="AU735" s="230" t="s">
        <v>87</v>
      </c>
      <c r="AY735" s="18" t="s">
        <v>167</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301</v>
      </c>
      <c r="BM735" s="230" t="s">
        <v>927</v>
      </c>
    </row>
    <row r="736" s="2" customFormat="1">
      <c r="A736" s="39"/>
      <c r="B736" s="40"/>
      <c r="C736" s="41"/>
      <c r="D736" s="232" t="s">
        <v>177</v>
      </c>
      <c r="E736" s="41"/>
      <c r="F736" s="233" t="s">
        <v>928</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177</v>
      </c>
      <c r="AU736" s="18" t="s">
        <v>87</v>
      </c>
    </row>
    <row r="737" s="14" customFormat="1">
      <c r="A737" s="14"/>
      <c r="B737" s="247"/>
      <c r="C737" s="248"/>
      <c r="D737" s="232" t="s">
        <v>181</v>
      </c>
      <c r="E737" s="249" t="s">
        <v>40</v>
      </c>
      <c r="F737" s="250" t="s">
        <v>87</v>
      </c>
      <c r="G737" s="248"/>
      <c r="H737" s="251">
        <v>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181</v>
      </c>
      <c r="AU737" s="257" t="s">
        <v>87</v>
      </c>
      <c r="AV737" s="14" t="s">
        <v>87</v>
      </c>
      <c r="AW737" s="14" t="s">
        <v>38</v>
      </c>
      <c r="AX737" s="14" t="s">
        <v>77</v>
      </c>
      <c r="AY737" s="257" t="s">
        <v>167</v>
      </c>
    </row>
    <row r="738" s="15" customFormat="1">
      <c r="A738" s="15"/>
      <c r="B738" s="258"/>
      <c r="C738" s="259"/>
      <c r="D738" s="232" t="s">
        <v>181</v>
      </c>
      <c r="E738" s="260" t="s">
        <v>40</v>
      </c>
      <c r="F738" s="261" t="s">
        <v>184</v>
      </c>
      <c r="G738" s="259"/>
      <c r="H738" s="262">
        <v>2</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181</v>
      </c>
      <c r="AU738" s="268" t="s">
        <v>87</v>
      </c>
      <c r="AV738" s="15" t="s">
        <v>175</v>
      </c>
      <c r="AW738" s="15" t="s">
        <v>38</v>
      </c>
      <c r="AX738" s="15" t="s">
        <v>85</v>
      </c>
      <c r="AY738" s="268" t="s">
        <v>167</v>
      </c>
    </row>
    <row r="739" s="2" customFormat="1" ht="24" customHeight="1">
      <c r="A739" s="39"/>
      <c r="B739" s="40"/>
      <c r="C739" s="219" t="s">
        <v>929</v>
      </c>
      <c r="D739" s="219" t="s">
        <v>170</v>
      </c>
      <c r="E739" s="220" t="s">
        <v>930</v>
      </c>
      <c r="F739" s="221" t="s">
        <v>931</v>
      </c>
      <c r="G739" s="222" t="s">
        <v>291</v>
      </c>
      <c r="H739" s="223">
        <v>3</v>
      </c>
      <c r="I739" s="224"/>
      <c r="J739" s="225">
        <f>ROUND(I739*H739,2)</f>
        <v>0</v>
      </c>
      <c r="K739" s="221" t="s">
        <v>174</v>
      </c>
      <c r="L739" s="45"/>
      <c r="M739" s="226" t="s">
        <v>40</v>
      </c>
      <c r="N739" s="227" t="s">
        <v>48</v>
      </c>
      <c r="O739" s="85"/>
      <c r="P739" s="228">
        <f>O739*H739</f>
        <v>0</v>
      </c>
      <c r="Q739" s="228">
        <v>0</v>
      </c>
      <c r="R739" s="228">
        <f>Q739*H739</f>
        <v>0</v>
      </c>
      <c r="S739" s="228">
        <v>0</v>
      </c>
      <c r="T739" s="229">
        <f>S739*H739</f>
        <v>0</v>
      </c>
      <c r="U739" s="39"/>
      <c r="V739" s="39"/>
      <c r="W739" s="39"/>
      <c r="X739" s="39"/>
      <c r="Y739" s="39"/>
      <c r="Z739" s="39"/>
      <c r="AA739" s="39"/>
      <c r="AB739" s="39"/>
      <c r="AC739" s="39"/>
      <c r="AD739" s="39"/>
      <c r="AE739" s="39"/>
      <c r="AR739" s="230" t="s">
        <v>301</v>
      </c>
      <c r="AT739" s="230" t="s">
        <v>170</v>
      </c>
      <c r="AU739" s="230" t="s">
        <v>87</v>
      </c>
      <c r="AY739" s="18" t="s">
        <v>167</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301</v>
      </c>
      <c r="BM739" s="230" t="s">
        <v>932</v>
      </c>
    </row>
    <row r="740" s="2" customFormat="1">
      <c r="A740" s="39"/>
      <c r="B740" s="40"/>
      <c r="C740" s="41"/>
      <c r="D740" s="232" t="s">
        <v>177</v>
      </c>
      <c r="E740" s="41"/>
      <c r="F740" s="233" t="s">
        <v>933</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177</v>
      </c>
      <c r="AU740" s="18" t="s">
        <v>87</v>
      </c>
    </row>
    <row r="741" s="2" customFormat="1">
      <c r="A741" s="39"/>
      <c r="B741" s="40"/>
      <c r="C741" s="41"/>
      <c r="D741" s="232" t="s">
        <v>179</v>
      </c>
      <c r="E741" s="41"/>
      <c r="F741" s="236" t="s">
        <v>934</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179</v>
      </c>
      <c r="AU741" s="18" t="s">
        <v>87</v>
      </c>
    </row>
    <row r="742" s="2" customFormat="1" ht="16.5" customHeight="1">
      <c r="A742" s="39"/>
      <c r="B742" s="40"/>
      <c r="C742" s="269" t="s">
        <v>935</v>
      </c>
      <c r="D742" s="269" t="s">
        <v>297</v>
      </c>
      <c r="E742" s="270" t="s">
        <v>936</v>
      </c>
      <c r="F742" s="271" t="s">
        <v>937</v>
      </c>
      <c r="G742" s="272" t="s">
        <v>291</v>
      </c>
      <c r="H742" s="273">
        <v>1</v>
      </c>
      <c r="I742" s="274"/>
      <c r="J742" s="275">
        <f>ROUND(I742*H742,2)</f>
        <v>0</v>
      </c>
      <c r="K742" s="271" t="s">
        <v>174</v>
      </c>
      <c r="L742" s="276"/>
      <c r="M742" s="277" t="s">
        <v>40</v>
      </c>
      <c r="N742" s="278" t="s">
        <v>48</v>
      </c>
      <c r="O742" s="85"/>
      <c r="P742" s="228">
        <f>O742*H742</f>
        <v>0</v>
      </c>
      <c r="Q742" s="228">
        <v>0.0138</v>
      </c>
      <c r="R742" s="228">
        <f>Q742*H742</f>
        <v>0.0138</v>
      </c>
      <c r="S742" s="228">
        <v>0</v>
      </c>
      <c r="T742" s="229">
        <f>S742*H742</f>
        <v>0</v>
      </c>
      <c r="U742" s="39"/>
      <c r="V742" s="39"/>
      <c r="W742" s="39"/>
      <c r="X742" s="39"/>
      <c r="Y742" s="39"/>
      <c r="Z742" s="39"/>
      <c r="AA742" s="39"/>
      <c r="AB742" s="39"/>
      <c r="AC742" s="39"/>
      <c r="AD742" s="39"/>
      <c r="AE742" s="39"/>
      <c r="AR742" s="230" t="s">
        <v>407</v>
      </c>
      <c r="AT742" s="230" t="s">
        <v>297</v>
      </c>
      <c r="AU742" s="230" t="s">
        <v>87</v>
      </c>
      <c r="AY742" s="18" t="s">
        <v>167</v>
      </c>
      <c r="BE742" s="231">
        <f>IF(N742="základní",J742,0)</f>
        <v>0</v>
      </c>
      <c r="BF742" s="231">
        <f>IF(N742="snížená",J742,0)</f>
        <v>0</v>
      </c>
      <c r="BG742" s="231">
        <f>IF(N742="zákl. přenesená",J742,0)</f>
        <v>0</v>
      </c>
      <c r="BH742" s="231">
        <f>IF(N742="sníž. přenesená",J742,0)</f>
        <v>0</v>
      </c>
      <c r="BI742" s="231">
        <f>IF(N742="nulová",J742,0)</f>
        <v>0</v>
      </c>
      <c r="BJ742" s="18" t="s">
        <v>85</v>
      </c>
      <c r="BK742" s="231">
        <f>ROUND(I742*H742,2)</f>
        <v>0</v>
      </c>
      <c r="BL742" s="18" t="s">
        <v>301</v>
      </c>
      <c r="BM742" s="230" t="s">
        <v>938</v>
      </c>
    </row>
    <row r="743" s="2" customFormat="1">
      <c r="A743" s="39"/>
      <c r="B743" s="40"/>
      <c r="C743" s="41"/>
      <c r="D743" s="232" t="s">
        <v>177</v>
      </c>
      <c r="E743" s="41"/>
      <c r="F743" s="233" t="s">
        <v>937</v>
      </c>
      <c r="G743" s="41"/>
      <c r="H743" s="41"/>
      <c r="I743" s="137"/>
      <c r="J743" s="41"/>
      <c r="K743" s="41"/>
      <c r="L743" s="45"/>
      <c r="M743" s="234"/>
      <c r="N743" s="235"/>
      <c r="O743" s="85"/>
      <c r="P743" s="85"/>
      <c r="Q743" s="85"/>
      <c r="R743" s="85"/>
      <c r="S743" s="85"/>
      <c r="T743" s="86"/>
      <c r="U743" s="39"/>
      <c r="V743" s="39"/>
      <c r="W743" s="39"/>
      <c r="X743" s="39"/>
      <c r="Y743" s="39"/>
      <c r="Z743" s="39"/>
      <c r="AA743" s="39"/>
      <c r="AB743" s="39"/>
      <c r="AC743" s="39"/>
      <c r="AD743" s="39"/>
      <c r="AE743" s="39"/>
      <c r="AT743" s="18" t="s">
        <v>177</v>
      </c>
      <c r="AU743" s="18" t="s">
        <v>87</v>
      </c>
    </row>
    <row r="744" s="14" customFormat="1">
      <c r="A744" s="14"/>
      <c r="B744" s="247"/>
      <c r="C744" s="248"/>
      <c r="D744" s="232" t="s">
        <v>181</v>
      </c>
      <c r="E744" s="249" t="s">
        <v>40</v>
      </c>
      <c r="F744" s="250" t="s">
        <v>85</v>
      </c>
      <c r="G744" s="248"/>
      <c r="H744" s="251">
        <v>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181</v>
      </c>
      <c r="AU744" s="257" t="s">
        <v>87</v>
      </c>
      <c r="AV744" s="14" t="s">
        <v>87</v>
      </c>
      <c r="AW744" s="14" t="s">
        <v>38</v>
      </c>
      <c r="AX744" s="14" t="s">
        <v>77</v>
      </c>
      <c r="AY744" s="257" t="s">
        <v>167</v>
      </c>
    </row>
    <row r="745" s="15" customFormat="1">
      <c r="A745" s="15"/>
      <c r="B745" s="258"/>
      <c r="C745" s="259"/>
      <c r="D745" s="232" t="s">
        <v>181</v>
      </c>
      <c r="E745" s="260" t="s">
        <v>40</v>
      </c>
      <c r="F745" s="261" t="s">
        <v>184</v>
      </c>
      <c r="G745" s="259"/>
      <c r="H745" s="262">
        <v>1</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181</v>
      </c>
      <c r="AU745" s="268" t="s">
        <v>87</v>
      </c>
      <c r="AV745" s="15" t="s">
        <v>175</v>
      </c>
      <c r="AW745" s="15" t="s">
        <v>38</v>
      </c>
      <c r="AX745" s="15" t="s">
        <v>85</v>
      </c>
      <c r="AY745" s="268" t="s">
        <v>167</v>
      </c>
    </row>
    <row r="746" s="2" customFormat="1" ht="16.5" customHeight="1">
      <c r="A746" s="39"/>
      <c r="B746" s="40"/>
      <c r="C746" s="269" t="s">
        <v>939</v>
      </c>
      <c r="D746" s="269" t="s">
        <v>297</v>
      </c>
      <c r="E746" s="270" t="s">
        <v>940</v>
      </c>
      <c r="F746" s="271" t="s">
        <v>941</v>
      </c>
      <c r="G746" s="272" t="s">
        <v>291</v>
      </c>
      <c r="H746" s="273">
        <v>2</v>
      </c>
      <c r="I746" s="274"/>
      <c r="J746" s="275">
        <f>ROUND(I746*H746,2)</f>
        <v>0</v>
      </c>
      <c r="K746" s="271" t="s">
        <v>174</v>
      </c>
      <c r="L746" s="276"/>
      <c r="M746" s="277" t="s">
        <v>40</v>
      </c>
      <c r="N746" s="278" t="s">
        <v>48</v>
      </c>
      <c r="O746" s="85"/>
      <c r="P746" s="228">
        <f>O746*H746</f>
        <v>0</v>
      </c>
      <c r="Q746" s="228">
        <v>0.0195</v>
      </c>
      <c r="R746" s="228">
        <f>Q746*H746</f>
        <v>0.039</v>
      </c>
      <c r="S746" s="228">
        <v>0</v>
      </c>
      <c r="T746" s="229">
        <f>S746*H746</f>
        <v>0</v>
      </c>
      <c r="U746" s="39"/>
      <c r="V746" s="39"/>
      <c r="W746" s="39"/>
      <c r="X746" s="39"/>
      <c r="Y746" s="39"/>
      <c r="Z746" s="39"/>
      <c r="AA746" s="39"/>
      <c r="AB746" s="39"/>
      <c r="AC746" s="39"/>
      <c r="AD746" s="39"/>
      <c r="AE746" s="39"/>
      <c r="AR746" s="230" t="s">
        <v>407</v>
      </c>
      <c r="AT746" s="230" t="s">
        <v>297</v>
      </c>
      <c r="AU746" s="230" t="s">
        <v>87</v>
      </c>
      <c r="AY746" s="18" t="s">
        <v>167</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301</v>
      </c>
      <c r="BM746" s="230" t="s">
        <v>942</v>
      </c>
    </row>
    <row r="747" s="2" customFormat="1">
      <c r="A747" s="39"/>
      <c r="B747" s="40"/>
      <c r="C747" s="41"/>
      <c r="D747" s="232" t="s">
        <v>177</v>
      </c>
      <c r="E747" s="41"/>
      <c r="F747" s="233" t="s">
        <v>941</v>
      </c>
      <c r="G747" s="41"/>
      <c r="H747" s="41"/>
      <c r="I747" s="137"/>
      <c r="J747" s="41"/>
      <c r="K747" s="41"/>
      <c r="L747" s="45"/>
      <c r="M747" s="234"/>
      <c r="N747" s="235"/>
      <c r="O747" s="85"/>
      <c r="P747" s="85"/>
      <c r="Q747" s="85"/>
      <c r="R747" s="85"/>
      <c r="S747" s="85"/>
      <c r="T747" s="86"/>
      <c r="U747" s="39"/>
      <c r="V747" s="39"/>
      <c r="W747" s="39"/>
      <c r="X747" s="39"/>
      <c r="Y747" s="39"/>
      <c r="Z747" s="39"/>
      <c r="AA747" s="39"/>
      <c r="AB747" s="39"/>
      <c r="AC747" s="39"/>
      <c r="AD747" s="39"/>
      <c r="AE747" s="39"/>
      <c r="AT747" s="18" t="s">
        <v>177</v>
      </c>
      <c r="AU747" s="18" t="s">
        <v>87</v>
      </c>
    </row>
    <row r="748" s="14" customFormat="1">
      <c r="A748" s="14"/>
      <c r="B748" s="247"/>
      <c r="C748" s="248"/>
      <c r="D748" s="232" t="s">
        <v>181</v>
      </c>
      <c r="E748" s="249" t="s">
        <v>40</v>
      </c>
      <c r="F748" s="250" t="s">
        <v>87</v>
      </c>
      <c r="G748" s="248"/>
      <c r="H748" s="251">
        <v>2</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181</v>
      </c>
      <c r="AU748" s="257" t="s">
        <v>87</v>
      </c>
      <c r="AV748" s="14" t="s">
        <v>87</v>
      </c>
      <c r="AW748" s="14" t="s">
        <v>38</v>
      </c>
      <c r="AX748" s="14" t="s">
        <v>77</v>
      </c>
      <c r="AY748" s="257" t="s">
        <v>167</v>
      </c>
    </row>
    <row r="749" s="15" customFormat="1">
      <c r="A749" s="15"/>
      <c r="B749" s="258"/>
      <c r="C749" s="259"/>
      <c r="D749" s="232" t="s">
        <v>181</v>
      </c>
      <c r="E749" s="260" t="s">
        <v>40</v>
      </c>
      <c r="F749" s="261" t="s">
        <v>184</v>
      </c>
      <c r="G749" s="259"/>
      <c r="H749" s="262">
        <v>2</v>
      </c>
      <c r="I749" s="263"/>
      <c r="J749" s="259"/>
      <c r="K749" s="259"/>
      <c r="L749" s="264"/>
      <c r="M749" s="265"/>
      <c r="N749" s="266"/>
      <c r="O749" s="266"/>
      <c r="P749" s="266"/>
      <c r="Q749" s="266"/>
      <c r="R749" s="266"/>
      <c r="S749" s="266"/>
      <c r="T749" s="267"/>
      <c r="U749" s="15"/>
      <c r="V749" s="15"/>
      <c r="W749" s="15"/>
      <c r="X749" s="15"/>
      <c r="Y749" s="15"/>
      <c r="Z749" s="15"/>
      <c r="AA749" s="15"/>
      <c r="AB749" s="15"/>
      <c r="AC749" s="15"/>
      <c r="AD749" s="15"/>
      <c r="AE749" s="15"/>
      <c r="AT749" s="268" t="s">
        <v>181</v>
      </c>
      <c r="AU749" s="268" t="s">
        <v>87</v>
      </c>
      <c r="AV749" s="15" t="s">
        <v>175</v>
      </c>
      <c r="AW749" s="15" t="s">
        <v>38</v>
      </c>
      <c r="AX749" s="15" t="s">
        <v>85</v>
      </c>
      <c r="AY749" s="268" t="s">
        <v>167</v>
      </c>
    </row>
    <row r="750" s="2" customFormat="1" ht="24" customHeight="1">
      <c r="A750" s="39"/>
      <c r="B750" s="40"/>
      <c r="C750" s="219" t="s">
        <v>943</v>
      </c>
      <c r="D750" s="219" t="s">
        <v>170</v>
      </c>
      <c r="E750" s="220" t="s">
        <v>944</v>
      </c>
      <c r="F750" s="221" t="s">
        <v>945</v>
      </c>
      <c r="G750" s="222" t="s">
        <v>291</v>
      </c>
      <c r="H750" s="223">
        <v>1</v>
      </c>
      <c r="I750" s="224"/>
      <c r="J750" s="225">
        <f>ROUND(I750*H750,2)</f>
        <v>0</v>
      </c>
      <c r="K750" s="221" t="s">
        <v>174</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301</v>
      </c>
      <c r="AT750" s="230" t="s">
        <v>170</v>
      </c>
      <c r="AU750" s="230" t="s">
        <v>87</v>
      </c>
      <c r="AY750" s="18" t="s">
        <v>167</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301</v>
      </c>
      <c r="BM750" s="230" t="s">
        <v>946</v>
      </c>
    </row>
    <row r="751" s="2" customFormat="1">
      <c r="A751" s="39"/>
      <c r="B751" s="40"/>
      <c r="C751" s="41"/>
      <c r="D751" s="232" t="s">
        <v>177</v>
      </c>
      <c r="E751" s="41"/>
      <c r="F751" s="233" t="s">
        <v>947</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177</v>
      </c>
      <c r="AU751" s="18" t="s">
        <v>87</v>
      </c>
    </row>
    <row r="752" s="2" customFormat="1">
      <c r="A752" s="39"/>
      <c r="B752" s="40"/>
      <c r="C752" s="41"/>
      <c r="D752" s="232" t="s">
        <v>179</v>
      </c>
      <c r="E752" s="41"/>
      <c r="F752" s="236" t="s">
        <v>934</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179</v>
      </c>
      <c r="AU752" s="18" t="s">
        <v>87</v>
      </c>
    </row>
    <row r="753" s="2" customFormat="1" ht="24" customHeight="1">
      <c r="A753" s="39"/>
      <c r="B753" s="40"/>
      <c r="C753" s="269" t="s">
        <v>948</v>
      </c>
      <c r="D753" s="269" t="s">
        <v>297</v>
      </c>
      <c r="E753" s="270" t="s">
        <v>949</v>
      </c>
      <c r="F753" s="271" t="s">
        <v>950</v>
      </c>
      <c r="G753" s="272" t="s">
        <v>291</v>
      </c>
      <c r="H753" s="273">
        <v>1</v>
      </c>
      <c r="I753" s="274"/>
      <c r="J753" s="275">
        <f>ROUND(I753*H753,2)</f>
        <v>0</v>
      </c>
      <c r="K753" s="271" t="s">
        <v>174</v>
      </c>
      <c r="L753" s="276"/>
      <c r="M753" s="277" t="s">
        <v>40</v>
      </c>
      <c r="N753" s="278" t="s">
        <v>48</v>
      </c>
      <c r="O753" s="85"/>
      <c r="P753" s="228">
        <f>O753*H753</f>
        <v>0</v>
      </c>
      <c r="Q753" s="228">
        <v>0.025000000000000001</v>
      </c>
      <c r="R753" s="228">
        <f>Q753*H753</f>
        <v>0.025000000000000001</v>
      </c>
      <c r="S753" s="228">
        <v>0</v>
      </c>
      <c r="T753" s="229">
        <f>S753*H753</f>
        <v>0</v>
      </c>
      <c r="U753" s="39"/>
      <c r="V753" s="39"/>
      <c r="W753" s="39"/>
      <c r="X753" s="39"/>
      <c r="Y753" s="39"/>
      <c r="Z753" s="39"/>
      <c r="AA753" s="39"/>
      <c r="AB753" s="39"/>
      <c r="AC753" s="39"/>
      <c r="AD753" s="39"/>
      <c r="AE753" s="39"/>
      <c r="AR753" s="230" t="s">
        <v>407</v>
      </c>
      <c r="AT753" s="230" t="s">
        <v>297</v>
      </c>
      <c r="AU753" s="230" t="s">
        <v>87</v>
      </c>
      <c r="AY753" s="18" t="s">
        <v>167</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301</v>
      </c>
      <c r="BM753" s="230" t="s">
        <v>951</v>
      </c>
    </row>
    <row r="754" s="2" customFormat="1">
      <c r="A754" s="39"/>
      <c r="B754" s="40"/>
      <c r="C754" s="41"/>
      <c r="D754" s="232" t="s">
        <v>177</v>
      </c>
      <c r="E754" s="41"/>
      <c r="F754" s="233" t="s">
        <v>950</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177</v>
      </c>
      <c r="AU754" s="18" t="s">
        <v>87</v>
      </c>
    </row>
    <row r="755" s="2" customFormat="1" ht="16.5" customHeight="1">
      <c r="A755" s="39"/>
      <c r="B755" s="40"/>
      <c r="C755" s="219" t="s">
        <v>952</v>
      </c>
      <c r="D755" s="219" t="s">
        <v>170</v>
      </c>
      <c r="E755" s="220" t="s">
        <v>953</v>
      </c>
      <c r="F755" s="221" t="s">
        <v>954</v>
      </c>
      <c r="G755" s="222" t="s">
        <v>291</v>
      </c>
      <c r="H755" s="223">
        <v>4</v>
      </c>
      <c r="I755" s="224"/>
      <c r="J755" s="225">
        <f>ROUND(I755*H755,2)</f>
        <v>0</v>
      </c>
      <c r="K755" s="221" t="s">
        <v>926</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301</v>
      </c>
      <c r="AT755" s="230" t="s">
        <v>170</v>
      </c>
      <c r="AU755" s="230" t="s">
        <v>87</v>
      </c>
      <c r="AY755" s="18" t="s">
        <v>167</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301</v>
      </c>
      <c r="BM755" s="230" t="s">
        <v>955</v>
      </c>
    </row>
    <row r="756" s="2" customFormat="1">
      <c r="A756" s="39"/>
      <c r="B756" s="40"/>
      <c r="C756" s="41"/>
      <c r="D756" s="232" t="s">
        <v>177</v>
      </c>
      <c r="E756" s="41"/>
      <c r="F756" s="233" t="s">
        <v>956</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177</v>
      </c>
      <c r="AU756" s="18" t="s">
        <v>87</v>
      </c>
    </row>
    <row r="757" s="2" customFormat="1">
      <c r="A757" s="39"/>
      <c r="B757" s="40"/>
      <c r="C757" s="41"/>
      <c r="D757" s="232" t="s">
        <v>179</v>
      </c>
      <c r="E757" s="41"/>
      <c r="F757" s="236" t="s">
        <v>957</v>
      </c>
      <c r="G757" s="41"/>
      <c r="H757" s="41"/>
      <c r="I757" s="137"/>
      <c r="J757" s="41"/>
      <c r="K757" s="41"/>
      <c r="L757" s="45"/>
      <c r="M757" s="234"/>
      <c r="N757" s="235"/>
      <c r="O757" s="85"/>
      <c r="P757" s="85"/>
      <c r="Q757" s="85"/>
      <c r="R757" s="85"/>
      <c r="S757" s="85"/>
      <c r="T757" s="86"/>
      <c r="U757" s="39"/>
      <c r="V757" s="39"/>
      <c r="W757" s="39"/>
      <c r="X757" s="39"/>
      <c r="Y757" s="39"/>
      <c r="Z757" s="39"/>
      <c r="AA757" s="39"/>
      <c r="AB757" s="39"/>
      <c r="AC757" s="39"/>
      <c r="AD757" s="39"/>
      <c r="AE757" s="39"/>
      <c r="AT757" s="18" t="s">
        <v>179</v>
      </c>
      <c r="AU757" s="18" t="s">
        <v>87</v>
      </c>
    </row>
    <row r="758" s="2" customFormat="1" ht="16.5" customHeight="1">
      <c r="A758" s="39"/>
      <c r="B758" s="40"/>
      <c r="C758" s="269" t="s">
        <v>958</v>
      </c>
      <c r="D758" s="269" t="s">
        <v>297</v>
      </c>
      <c r="E758" s="270" t="s">
        <v>959</v>
      </c>
      <c r="F758" s="271" t="s">
        <v>960</v>
      </c>
      <c r="G758" s="272" t="s">
        <v>291</v>
      </c>
      <c r="H758" s="273">
        <v>1</v>
      </c>
      <c r="I758" s="274"/>
      <c r="J758" s="275">
        <f>ROUND(I758*H758,2)</f>
        <v>0</v>
      </c>
      <c r="K758" s="271" t="s">
        <v>174</v>
      </c>
      <c r="L758" s="276"/>
      <c r="M758" s="277" t="s">
        <v>40</v>
      </c>
      <c r="N758" s="278" t="s">
        <v>48</v>
      </c>
      <c r="O758" s="85"/>
      <c r="P758" s="228">
        <f>O758*H758</f>
        <v>0</v>
      </c>
      <c r="Q758" s="228">
        <v>0.0022000000000000001</v>
      </c>
      <c r="R758" s="228">
        <f>Q758*H758</f>
        <v>0.0022000000000000001</v>
      </c>
      <c r="S758" s="228">
        <v>0</v>
      </c>
      <c r="T758" s="229">
        <f>S758*H758</f>
        <v>0</v>
      </c>
      <c r="U758" s="39"/>
      <c r="V758" s="39"/>
      <c r="W758" s="39"/>
      <c r="X758" s="39"/>
      <c r="Y758" s="39"/>
      <c r="Z758" s="39"/>
      <c r="AA758" s="39"/>
      <c r="AB758" s="39"/>
      <c r="AC758" s="39"/>
      <c r="AD758" s="39"/>
      <c r="AE758" s="39"/>
      <c r="AR758" s="230" t="s">
        <v>407</v>
      </c>
      <c r="AT758" s="230" t="s">
        <v>297</v>
      </c>
      <c r="AU758" s="230" t="s">
        <v>87</v>
      </c>
      <c r="AY758" s="18" t="s">
        <v>167</v>
      </c>
      <c r="BE758" s="231">
        <f>IF(N758="základní",J758,0)</f>
        <v>0</v>
      </c>
      <c r="BF758" s="231">
        <f>IF(N758="snížená",J758,0)</f>
        <v>0</v>
      </c>
      <c r="BG758" s="231">
        <f>IF(N758="zákl. přenesená",J758,0)</f>
        <v>0</v>
      </c>
      <c r="BH758" s="231">
        <f>IF(N758="sníž. přenesená",J758,0)</f>
        <v>0</v>
      </c>
      <c r="BI758" s="231">
        <f>IF(N758="nulová",J758,0)</f>
        <v>0</v>
      </c>
      <c r="BJ758" s="18" t="s">
        <v>85</v>
      </c>
      <c r="BK758" s="231">
        <f>ROUND(I758*H758,2)</f>
        <v>0</v>
      </c>
      <c r="BL758" s="18" t="s">
        <v>301</v>
      </c>
      <c r="BM758" s="230" t="s">
        <v>961</v>
      </c>
    </row>
    <row r="759" s="2" customFormat="1">
      <c r="A759" s="39"/>
      <c r="B759" s="40"/>
      <c r="C759" s="41"/>
      <c r="D759" s="232" t="s">
        <v>177</v>
      </c>
      <c r="E759" s="41"/>
      <c r="F759" s="233" t="s">
        <v>960</v>
      </c>
      <c r="G759" s="41"/>
      <c r="H759" s="41"/>
      <c r="I759" s="137"/>
      <c r="J759" s="41"/>
      <c r="K759" s="41"/>
      <c r="L759" s="45"/>
      <c r="M759" s="234"/>
      <c r="N759" s="235"/>
      <c r="O759" s="85"/>
      <c r="P759" s="85"/>
      <c r="Q759" s="85"/>
      <c r="R759" s="85"/>
      <c r="S759" s="85"/>
      <c r="T759" s="86"/>
      <c r="U759" s="39"/>
      <c r="V759" s="39"/>
      <c r="W759" s="39"/>
      <c r="X759" s="39"/>
      <c r="Y759" s="39"/>
      <c r="Z759" s="39"/>
      <c r="AA759" s="39"/>
      <c r="AB759" s="39"/>
      <c r="AC759" s="39"/>
      <c r="AD759" s="39"/>
      <c r="AE759" s="39"/>
      <c r="AT759" s="18" t="s">
        <v>177</v>
      </c>
      <c r="AU759" s="18" t="s">
        <v>87</v>
      </c>
    </row>
    <row r="760" s="2" customFormat="1" ht="24" customHeight="1">
      <c r="A760" s="39"/>
      <c r="B760" s="40"/>
      <c r="C760" s="269" t="s">
        <v>962</v>
      </c>
      <c r="D760" s="269" t="s">
        <v>297</v>
      </c>
      <c r="E760" s="270" t="s">
        <v>963</v>
      </c>
      <c r="F760" s="271" t="s">
        <v>964</v>
      </c>
      <c r="G760" s="272" t="s">
        <v>291</v>
      </c>
      <c r="H760" s="273">
        <v>3</v>
      </c>
      <c r="I760" s="274"/>
      <c r="J760" s="275">
        <f>ROUND(I760*H760,2)</f>
        <v>0</v>
      </c>
      <c r="K760" s="271" t="s">
        <v>174</v>
      </c>
      <c r="L760" s="276"/>
      <c r="M760" s="277" t="s">
        <v>40</v>
      </c>
      <c r="N760" s="278" t="s">
        <v>48</v>
      </c>
      <c r="O760" s="85"/>
      <c r="P760" s="228">
        <f>O760*H760</f>
        <v>0</v>
      </c>
      <c r="Q760" s="228">
        <v>0.0011999999999999999</v>
      </c>
      <c r="R760" s="228">
        <f>Q760*H760</f>
        <v>0.0035999999999999999</v>
      </c>
      <c r="S760" s="228">
        <v>0</v>
      </c>
      <c r="T760" s="229">
        <f>S760*H760</f>
        <v>0</v>
      </c>
      <c r="U760" s="39"/>
      <c r="V760" s="39"/>
      <c r="W760" s="39"/>
      <c r="X760" s="39"/>
      <c r="Y760" s="39"/>
      <c r="Z760" s="39"/>
      <c r="AA760" s="39"/>
      <c r="AB760" s="39"/>
      <c r="AC760" s="39"/>
      <c r="AD760" s="39"/>
      <c r="AE760" s="39"/>
      <c r="AR760" s="230" t="s">
        <v>407</v>
      </c>
      <c r="AT760" s="230" t="s">
        <v>297</v>
      </c>
      <c r="AU760" s="230" t="s">
        <v>87</v>
      </c>
      <c r="AY760" s="18" t="s">
        <v>167</v>
      </c>
      <c r="BE760" s="231">
        <f>IF(N760="základní",J760,0)</f>
        <v>0</v>
      </c>
      <c r="BF760" s="231">
        <f>IF(N760="snížená",J760,0)</f>
        <v>0</v>
      </c>
      <c r="BG760" s="231">
        <f>IF(N760="zákl. přenesená",J760,0)</f>
        <v>0</v>
      </c>
      <c r="BH760" s="231">
        <f>IF(N760="sníž. přenesená",J760,0)</f>
        <v>0</v>
      </c>
      <c r="BI760" s="231">
        <f>IF(N760="nulová",J760,0)</f>
        <v>0</v>
      </c>
      <c r="BJ760" s="18" t="s">
        <v>85</v>
      </c>
      <c r="BK760" s="231">
        <f>ROUND(I760*H760,2)</f>
        <v>0</v>
      </c>
      <c r="BL760" s="18" t="s">
        <v>301</v>
      </c>
      <c r="BM760" s="230" t="s">
        <v>965</v>
      </c>
    </row>
    <row r="761" s="2" customFormat="1">
      <c r="A761" s="39"/>
      <c r="B761" s="40"/>
      <c r="C761" s="41"/>
      <c r="D761" s="232" t="s">
        <v>177</v>
      </c>
      <c r="E761" s="41"/>
      <c r="F761" s="233" t="s">
        <v>964</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177</v>
      </c>
      <c r="AU761" s="18" t="s">
        <v>87</v>
      </c>
    </row>
    <row r="762" s="2" customFormat="1" ht="36" customHeight="1">
      <c r="A762" s="39"/>
      <c r="B762" s="40"/>
      <c r="C762" s="219" t="s">
        <v>966</v>
      </c>
      <c r="D762" s="219" t="s">
        <v>170</v>
      </c>
      <c r="E762" s="220" t="s">
        <v>967</v>
      </c>
      <c r="F762" s="221" t="s">
        <v>970</v>
      </c>
      <c r="G762" s="222" t="s">
        <v>291</v>
      </c>
      <c r="H762" s="223">
        <v>2</v>
      </c>
      <c r="I762" s="224"/>
      <c r="J762" s="225">
        <f>ROUND(I762*H762,2)</f>
        <v>0</v>
      </c>
      <c r="K762" s="221" t="s">
        <v>174</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301</v>
      </c>
      <c r="AT762" s="230" t="s">
        <v>170</v>
      </c>
      <c r="AU762" s="230" t="s">
        <v>87</v>
      </c>
      <c r="AY762" s="18" t="s">
        <v>167</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301</v>
      </c>
      <c r="BM762" s="230" t="s">
        <v>969</v>
      </c>
    </row>
    <row r="763" s="2" customFormat="1">
      <c r="A763" s="39"/>
      <c r="B763" s="40"/>
      <c r="C763" s="41"/>
      <c r="D763" s="232" t="s">
        <v>177</v>
      </c>
      <c r="E763" s="41"/>
      <c r="F763" s="233" t="s">
        <v>970</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177</v>
      </c>
      <c r="AU763" s="18" t="s">
        <v>87</v>
      </c>
    </row>
    <row r="764" s="2" customFormat="1">
      <c r="A764" s="39"/>
      <c r="B764" s="40"/>
      <c r="C764" s="41"/>
      <c r="D764" s="232" t="s">
        <v>179</v>
      </c>
      <c r="E764" s="41"/>
      <c r="F764" s="236" t="s">
        <v>971</v>
      </c>
      <c r="G764" s="41"/>
      <c r="H764" s="41"/>
      <c r="I764" s="137"/>
      <c r="J764" s="41"/>
      <c r="K764" s="41"/>
      <c r="L764" s="45"/>
      <c r="M764" s="234"/>
      <c r="N764" s="235"/>
      <c r="O764" s="85"/>
      <c r="P764" s="85"/>
      <c r="Q764" s="85"/>
      <c r="R764" s="85"/>
      <c r="S764" s="85"/>
      <c r="T764" s="86"/>
      <c r="U764" s="39"/>
      <c r="V764" s="39"/>
      <c r="W764" s="39"/>
      <c r="X764" s="39"/>
      <c r="Y764" s="39"/>
      <c r="Z764" s="39"/>
      <c r="AA764" s="39"/>
      <c r="AB764" s="39"/>
      <c r="AC764" s="39"/>
      <c r="AD764" s="39"/>
      <c r="AE764" s="39"/>
      <c r="AT764" s="18" t="s">
        <v>179</v>
      </c>
      <c r="AU764" s="18" t="s">
        <v>87</v>
      </c>
    </row>
    <row r="765" s="2" customFormat="1" ht="16.5" customHeight="1">
      <c r="A765" s="39"/>
      <c r="B765" s="40"/>
      <c r="C765" s="269" t="s">
        <v>972</v>
      </c>
      <c r="D765" s="269" t="s">
        <v>297</v>
      </c>
      <c r="E765" s="270" t="s">
        <v>973</v>
      </c>
      <c r="F765" s="271" t="s">
        <v>974</v>
      </c>
      <c r="G765" s="272" t="s">
        <v>187</v>
      </c>
      <c r="H765" s="273">
        <v>2.7000000000000002</v>
      </c>
      <c r="I765" s="274"/>
      <c r="J765" s="275">
        <f>ROUND(I765*H765,2)</f>
        <v>0</v>
      </c>
      <c r="K765" s="271" t="s">
        <v>174</v>
      </c>
      <c r="L765" s="276"/>
      <c r="M765" s="277" t="s">
        <v>40</v>
      </c>
      <c r="N765" s="278" t="s">
        <v>48</v>
      </c>
      <c r="O765" s="85"/>
      <c r="P765" s="228">
        <f>O765*H765</f>
        <v>0</v>
      </c>
      <c r="Q765" s="228">
        <v>0.0030000000000000001</v>
      </c>
      <c r="R765" s="228">
        <f>Q765*H765</f>
        <v>0.0081000000000000013</v>
      </c>
      <c r="S765" s="228">
        <v>0</v>
      </c>
      <c r="T765" s="229">
        <f>S765*H765</f>
        <v>0</v>
      </c>
      <c r="U765" s="39"/>
      <c r="V765" s="39"/>
      <c r="W765" s="39"/>
      <c r="X765" s="39"/>
      <c r="Y765" s="39"/>
      <c r="Z765" s="39"/>
      <c r="AA765" s="39"/>
      <c r="AB765" s="39"/>
      <c r="AC765" s="39"/>
      <c r="AD765" s="39"/>
      <c r="AE765" s="39"/>
      <c r="AR765" s="230" t="s">
        <v>407</v>
      </c>
      <c r="AT765" s="230" t="s">
        <v>297</v>
      </c>
      <c r="AU765" s="230" t="s">
        <v>87</v>
      </c>
      <c r="AY765" s="18" t="s">
        <v>167</v>
      </c>
      <c r="BE765" s="231">
        <f>IF(N765="základní",J765,0)</f>
        <v>0</v>
      </c>
      <c r="BF765" s="231">
        <f>IF(N765="snížená",J765,0)</f>
        <v>0</v>
      </c>
      <c r="BG765" s="231">
        <f>IF(N765="zákl. přenesená",J765,0)</f>
        <v>0</v>
      </c>
      <c r="BH765" s="231">
        <f>IF(N765="sníž. přenesená",J765,0)</f>
        <v>0</v>
      </c>
      <c r="BI765" s="231">
        <f>IF(N765="nulová",J765,0)</f>
        <v>0</v>
      </c>
      <c r="BJ765" s="18" t="s">
        <v>85</v>
      </c>
      <c r="BK765" s="231">
        <f>ROUND(I765*H765,2)</f>
        <v>0</v>
      </c>
      <c r="BL765" s="18" t="s">
        <v>301</v>
      </c>
      <c r="BM765" s="230" t="s">
        <v>975</v>
      </c>
    </row>
    <row r="766" s="2" customFormat="1">
      <c r="A766" s="39"/>
      <c r="B766" s="40"/>
      <c r="C766" s="41"/>
      <c r="D766" s="232" t="s">
        <v>177</v>
      </c>
      <c r="E766" s="41"/>
      <c r="F766" s="233" t="s">
        <v>974</v>
      </c>
      <c r="G766" s="41"/>
      <c r="H766" s="41"/>
      <c r="I766" s="137"/>
      <c r="J766" s="41"/>
      <c r="K766" s="41"/>
      <c r="L766" s="45"/>
      <c r="M766" s="234"/>
      <c r="N766" s="235"/>
      <c r="O766" s="85"/>
      <c r="P766" s="85"/>
      <c r="Q766" s="85"/>
      <c r="R766" s="85"/>
      <c r="S766" s="85"/>
      <c r="T766" s="86"/>
      <c r="U766" s="39"/>
      <c r="V766" s="39"/>
      <c r="W766" s="39"/>
      <c r="X766" s="39"/>
      <c r="Y766" s="39"/>
      <c r="Z766" s="39"/>
      <c r="AA766" s="39"/>
      <c r="AB766" s="39"/>
      <c r="AC766" s="39"/>
      <c r="AD766" s="39"/>
      <c r="AE766" s="39"/>
      <c r="AT766" s="18" t="s">
        <v>177</v>
      </c>
      <c r="AU766" s="18" t="s">
        <v>87</v>
      </c>
    </row>
    <row r="767" s="14" customFormat="1">
      <c r="A767" s="14"/>
      <c r="B767" s="247"/>
      <c r="C767" s="248"/>
      <c r="D767" s="232" t="s">
        <v>181</v>
      </c>
      <c r="E767" s="249" t="s">
        <v>40</v>
      </c>
      <c r="F767" s="250" t="s">
        <v>976</v>
      </c>
      <c r="G767" s="248"/>
      <c r="H767" s="251">
        <v>2.7000000000000002</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181</v>
      </c>
      <c r="AU767" s="257" t="s">
        <v>87</v>
      </c>
      <c r="AV767" s="14" t="s">
        <v>87</v>
      </c>
      <c r="AW767" s="14" t="s">
        <v>38</v>
      </c>
      <c r="AX767" s="14" t="s">
        <v>77</v>
      </c>
      <c r="AY767" s="257" t="s">
        <v>167</v>
      </c>
    </row>
    <row r="768" s="15" customFormat="1">
      <c r="A768" s="15"/>
      <c r="B768" s="258"/>
      <c r="C768" s="259"/>
      <c r="D768" s="232" t="s">
        <v>181</v>
      </c>
      <c r="E768" s="260" t="s">
        <v>40</v>
      </c>
      <c r="F768" s="261" t="s">
        <v>184</v>
      </c>
      <c r="G768" s="259"/>
      <c r="H768" s="262">
        <v>2.7000000000000002</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181</v>
      </c>
      <c r="AU768" s="268" t="s">
        <v>87</v>
      </c>
      <c r="AV768" s="15" t="s">
        <v>175</v>
      </c>
      <c r="AW768" s="15" t="s">
        <v>38</v>
      </c>
      <c r="AX768" s="15" t="s">
        <v>85</v>
      </c>
      <c r="AY768" s="268" t="s">
        <v>167</v>
      </c>
    </row>
    <row r="769" s="2" customFormat="1" ht="16.5" customHeight="1">
      <c r="A769" s="39"/>
      <c r="B769" s="40"/>
      <c r="C769" s="269" t="s">
        <v>977</v>
      </c>
      <c r="D769" s="269" t="s">
        <v>297</v>
      </c>
      <c r="E769" s="270" t="s">
        <v>978</v>
      </c>
      <c r="F769" s="271" t="s">
        <v>979</v>
      </c>
      <c r="G769" s="272" t="s">
        <v>980</v>
      </c>
      <c r="H769" s="273">
        <v>2</v>
      </c>
      <c r="I769" s="274"/>
      <c r="J769" s="275">
        <f>ROUND(I769*H769,2)</f>
        <v>0</v>
      </c>
      <c r="K769" s="271" t="s">
        <v>174</v>
      </c>
      <c r="L769" s="276"/>
      <c r="M769" s="277" t="s">
        <v>40</v>
      </c>
      <c r="N769" s="278" t="s">
        <v>48</v>
      </c>
      <c r="O769" s="85"/>
      <c r="P769" s="228">
        <f>O769*H769</f>
        <v>0</v>
      </c>
      <c r="Q769" s="228">
        <v>0.00020000000000000001</v>
      </c>
      <c r="R769" s="228">
        <f>Q769*H769</f>
        <v>0.00040000000000000002</v>
      </c>
      <c r="S769" s="228">
        <v>0</v>
      </c>
      <c r="T769" s="229">
        <f>S769*H769</f>
        <v>0</v>
      </c>
      <c r="U769" s="39"/>
      <c r="V769" s="39"/>
      <c r="W769" s="39"/>
      <c r="X769" s="39"/>
      <c r="Y769" s="39"/>
      <c r="Z769" s="39"/>
      <c r="AA769" s="39"/>
      <c r="AB769" s="39"/>
      <c r="AC769" s="39"/>
      <c r="AD769" s="39"/>
      <c r="AE769" s="39"/>
      <c r="AR769" s="230" t="s">
        <v>407</v>
      </c>
      <c r="AT769" s="230" t="s">
        <v>297</v>
      </c>
      <c r="AU769" s="230" t="s">
        <v>87</v>
      </c>
      <c r="AY769" s="18" t="s">
        <v>167</v>
      </c>
      <c r="BE769" s="231">
        <f>IF(N769="základní",J769,0)</f>
        <v>0</v>
      </c>
      <c r="BF769" s="231">
        <f>IF(N769="snížená",J769,0)</f>
        <v>0</v>
      </c>
      <c r="BG769" s="231">
        <f>IF(N769="zákl. přenesená",J769,0)</f>
        <v>0</v>
      </c>
      <c r="BH769" s="231">
        <f>IF(N769="sníž. přenesená",J769,0)</f>
        <v>0</v>
      </c>
      <c r="BI769" s="231">
        <f>IF(N769="nulová",J769,0)</f>
        <v>0</v>
      </c>
      <c r="BJ769" s="18" t="s">
        <v>85</v>
      </c>
      <c r="BK769" s="231">
        <f>ROUND(I769*H769,2)</f>
        <v>0</v>
      </c>
      <c r="BL769" s="18" t="s">
        <v>301</v>
      </c>
      <c r="BM769" s="230" t="s">
        <v>981</v>
      </c>
    </row>
    <row r="770" s="2" customFormat="1">
      <c r="A770" s="39"/>
      <c r="B770" s="40"/>
      <c r="C770" s="41"/>
      <c r="D770" s="232" t="s">
        <v>177</v>
      </c>
      <c r="E770" s="41"/>
      <c r="F770" s="233" t="s">
        <v>979</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177</v>
      </c>
      <c r="AU770" s="18" t="s">
        <v>87</v>
      </c>
    </row>
    <row r="771" s="2" customFormat="1" ht="24" customHeight="1">
      <c r="A771" s="39"/>
      <c r="B771" s="40"/>
      <c r="C771" s="219" t="s">
        <v>982</v>
      </c>
      <c r="D771" s="219" t="s">
        <v>170</v>
      </c>
      <c r="E771" s="220" t="s">
        <v>983</v>
      </c>
      <c r="F771" s="221" t="s">
        <v>984</v>
      </c>
      <c r="G771" s="222" t="s">
        <v>291</v>
      </c>
      <c r="H771" s="223">
        <v>3</v>
      </c>
      <c r="I771" s="224"/>
      <c r="J771" s="225">
        <f>ROUND(I771*H771,2)</f>
        <v>0</v>
      </c>
      <c r="K771" s="221" t="s">
        <v>174</v>
      </c>
      <c r="L771" s="45"/>
      <c r="M771" s="226" t="s">
        <v>40</v>
      </c>
      <c r="N771" s="227" t="s">
        <v>48</v>
      </c>
      <c r="O771" s="85"/>
      <c r="P771" s="228">
        <f>O771*H771</f>
        <v>0</v>
      </c>
      <c r="Q771" s="228">
        <v>0</v>
      </c>
      <c r="R771" s="228">
        <f>Q771*H771</f>
        <v>0</v>
      </c>
      <c r="S771" s="228">
        <v>0</v>
      </c>
      <c r="T771" s="229">
        <f>S771*H771</f>
        <v>0</v>
      </c>
      <c r="U771" s="39"/>
      <c r="V771" s="39"/>
      <c r="W771" s="39"/>
      <c r="X771" s="39"/>
      <c r="Y771" s="39"/>
      <c r="Z771" s="39"/>
      <c r="AA771" s="39"/>
      <c r="AB771" s="39"/>
      <c r="AC771" s="39"/>
      <c r="AD771" s="39"/>
      <c r="AE771" s="39"/>
      <c r="AR771" s="230" t="s">
        <v>301</v>
      </c>
      <c r="AT771" s="230" t="s">
        <v>170</v>
      </c>
      <c r="AU771" s="230" t="s">
        <v>87</v>
      </c>
      <c r="AY771" s="18" t="s">
        <v>167</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301</v>
      </c>
      <c r="BM771" s="230" t="s">
        <v>985</v>
      </c>
    </row>
    <row r="772" s="2" customFormat="1">
      <c r="A772" s="39"/>
      <c r="B772" s="40"/>
      <c r="C772" s="41"/>
      <c r="D772" s="232" t="s">
        <v>177</v>
      </c>
      <c r="E772" s="41"/>
      <c r="F772" s="233" t="s">
        <v>986</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177</v>
      </c>
      <c r="AU772" s="18" t="s">
        <v>87</v>
      </c>
    </row>
    <row r="773" s="2" customFormat="1">
      <c r="A773" s="39"/>
      <c r="B773" s="40"/>
      <c r="C773" s="41"/>
      <c r="D773" s="232" t="s">
        <v>179</v>
      </c>
      <c r="E773" s="41"/>
      <c r="F773" s="236" t="s">
        <v>971</v>
      </c>
      <c r="G773" s="41"/>
      <c r="H773" s="41"/>
      <c r="I773" s="137"/>
      <c r="J773" s="41"/>
      <c r="K773" s="41"/>
      <c r="L773" s="45"/>
      <c r="M773" s="234"/>
      <c r="N773" s="235"/>
      <c r="O773" s="85"/>
      <c r="P773" s="85"/>
      <c r="Q773" s="85"/>
      <c r="R773" s="85"/>
      <c r="S773" s="85"/>
      <c r="T773" s="86"/>
      <c r="U773" s="39"/>
      <c r="V773" s="39"/>
      <c r="W773" s="39"/>
      <c r="X773" s="39"/>
      <c r="Y773" s="39"/>
      <c r="Z773" s="39"/>
      <c r="AA773" s="39"/>
      <c r="AB773" s="39"/>
      <c r="AC773" s="39"/>
      <c r="AD773" s="39"/>
      <c r="AE773" s="39"/>
      <c r="AT773" s="18" t="s">
        <v>179</v>
      </c>
      <c r="AU773" s="18" t="s">
        <v>87</v>
      </c>
    </row>
    <row r="774" s="2" customFormat="1" ht="24" customHeight="1">
      <c r="A774" s="39"/>
      <c r="B774" s="40"/>
      <c r="C774" s="269" t="s">
        <v>987</v>
      </c>
      <c r="D774" s="269" t="s">
        <v>297</v>
      </c>
      <c r="E774" s="270" t="s">
        <v>988</v>
      </c>
      <c r="F774" s="271" t="s">
        <v>989</v>
      </c>
      <c r="G774" s="272" t="s">
        <v>291</v>
      </c>
      <c r="H774" s="273">
        <v>3</v>
      </c>
      <c r="I774" s="274"/>
      <c r="J774" s="275">
        <f>ROUND(I774*H774,2)</f>
        <v>0</v>
      </c>
      <c r="K774" s="271" t="s">
        <v>174</v>
      </c>
      <c r="L774" s="276"/>
      <c r="M774" s="277" t="s">
        <v>40</v>
      </c>
      <c r="N774" s="278" t="s">
        <v>48</v>
      </c>
      <c r="O774" s="85"/>
      <c r="P774" s="228">
        <f>O774*H774</f>
        <v>0</v>
      </c>
      <c r="Q774" s="228">
        <v>0.0020300000000000001</v>
      </c>
      <c r="R774" s="228">
        <f>Q774*H774</f>
        <v>0.0060899999999999999</v>
      </c>
      <c r="S774" s="228">
        <v>0</v>
      </c>
      <c r="T774" s="229">
        <f>S774*H774</f>
        <v>0</v>
      </c>
      <c r="U774" s="39"/>
      <c r="V774" s="39"/>
      <c r="W774" s="39"/>
      <c r="X774" s="39"/>
      <c r="Y774" s="39"/>
      <c r="Z774" s="39"/>
      <c r="AA774" s="39"/>
      <c r="AB774" s="39"/>
      <c r="AC774" s="39"/>
      <c r="AD774" s="39"/>
      <c r="AE774" s="39"/>
      <c r="AR774" s="230" t="s">
        <v>407</v>
      </c>
      <c r="AT774" s="230" t="s">
        <v>297</v>
      </c>
      <c r="AU774" s="230" t="s">
        <v>87</v>
      </c>
      <c r="AY774" s="18" t="s">
        <v>167</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301</v>
      </c>
      <c r="BM774" s="230" t="s">
        <v>990</v>
      </c>
    </row>
    <row r="775" s="2" customFormat="1">
      <c r="A775" s="39"/>
      <c r="B775" s="40"/>
      <c r="C775" s="41"/>
      <c r="D775" s="232" t="s">
        <v>177</v>
      </c>
      <c r="E775" s="41"/>
      <c r="F775" s="233" t="s">
        <v>989</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177</v>
      </c>
      <c r="AU775" s="18" t="s">
        <v>87</v>
      </c>
    </row>
    <row r="776" s="2" customFormat="1" ht="36" customHeight="1">
      <c r="A776" s="39"/>
      <c r="B776" s="40"/>
      <c r="C776" s="219" t="s">
        <v>991</v>
      </c>
      <c r="D776" s="219" t="s">
        <v>170</v>
      </c>
      <c r="E776" s="220" t="s">
        <v>1344</v>
      </c>
      <c r="F776" s="221" t="s">
        <v>993</v>
      </c>
      <c r="G776" s="222" t="s">
        <v>291</v>
      </c>
      <c r="H776" s="223">
        <v>1</v>
      </c>
      <c r="I776" s="224"/>
      <c r="J776" s="225">
        <f>ROUND(I776*H776,2)</f>
        <v>0</v>
      </c>
      <c r="K776" s="221" t="s">
        <v>174</v>
      </c>
      <c r="L776" s="45"/>
      <c r="M776" s="226" t="s">
        <v>40</v>
      </c>
      <c r="N776" s="227" t="s">
        <v>48</v>
      </c>
      <c r="O776" s="85"/>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301</v>
      </c>
      <c r="AT776" s="230" t="s">
        <v>170</v>
      </c>
      <c r="AU776" s="230" t="s">
        <v>87</v>
      </c>
      <c r="AY776" s="18" t="s">
        <v>167</v>
      </c>
      <c r="BE776" s="231">
        <f>IF(N776="základní",J776,0)</f>
        <v>0</v>
      </c>
      <c r="BF776" s="231">
        <f>IF(N776="snížená",J776,0)</f>
        <v>0</v>
      </c>
      <c r="BG776" s="231">
        <f>IF(N776="zákl. přenesená",J776,0)</f>
        <v>0</v>
      </c>
      <c r="BH776" s="231">
        <f>IF(N776="sníž. přenesená",J776,0)</f>
        <v>0</v>
      </c>
      <c r="BI776" s="231">
        <f>IF(N776="nulová",J776,0)</f>
        <v>0</v>
      </c>
      <c r="BJ776" s="18" t="s">
        <v>85</v>
      </c>
      <c r="BK776" s="231">
        <f>ROUND(I776*H776,2)</f>
        <v>0</v>
      </c>
      <c r="BL776" s="18" t="s">
        <v>301</v>
      </c>
      <c r="BM776" s="230" t="s">
        <v>1345</v>
      </c>
    </row>
    <row r="777" s="2" customFormat="1">
      <c r="A777" s="39"/>
      <c r="B777" s="40"/>
      <c r="C777" s="41"/>
      <c r="D777" s="232" t="s">
        <v>177</v>
      </c>
      <c r="E777" s="41"/>
      <c r="F777" s="233" t="s">
        <v>995</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177</v>
      </c>
      <c r="AU777" s="18" t="s">
        <v>87</v>
      </c>
    </row>
    <row r="778" s="2" customFormat="1">
      <c r="A778" s="39"/>
      <c r="B778" s="40"/>
      <c r="C778" s="41"/>
      <c r="D778" s="232" t="s">
        <v>179</v>
      </c>
      <c r="E778" s="41"/>
      <c r="F778" s="236" t="s">
        <v>996</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179</v>
      </c>
      <c r="AU778" s="18" t="s">
        <v>87</v>
      </c>
    </row>
    <row r="779" s="2" customFormat="1" ht="24" customHeight="1">
      <c r="A779" s="39"/>
      <c r="B779" s="40"/>
      <c r="C779" s="219" t="s">
        <v>997</v>
      </c>
      <c r="D779" s="219" t="s">
        <v>170</v>
      </c>
      <c r="E779" s="220" t="s">
        <v>998</v>
      </c>
      <c r="F779" s="221" t="s">
        <v>999</v>
      </c>
      <c r="G779" s="222" t="s">
        <v>398</v>
      </c>
      <c r="H779" s="223">
        <v>0.24299999999999999</v>
      </c>
      <c r="I779" s="224"/>
      <c r="J779" s="225">
        <f>ROUND(I779*H779,2)</f>
        <v>0</v>
      </c>
      <c r="K779" s="221" t="s">
        <v>174</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301</v>
      </c>
      <c r="AT779" s="230" t="s">
        <v>170</v>
      </c>
      <c r="AU779" s="230" t="s">
        <v>87</v>
      </c>
      <c r="AY779" s="18" t="s">
        <v>167</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301</v>
      </c>
      <c r="BM779" s="230" t="s">
        <v>1000</v>
      </c>
    </row>
    <row r="780" s="2" customFormat="1">
      <c r="A780" s="39"/>
      <c r="B780" s="40"/>
      <c r="C780" s="41"/>
      <c r="D780" s="232" t="s">
        <v>177</v>
      </c>
      <c r="E780" s="41"/>
      <c r="F780" s="233" t="s">
        <v>1001</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177</v>
      </c>
      <c r="AU780" s="18" t="s">
        <v>87</v>
      </c>
    </row>
    <row r="781" s="2" customFormat="1">
      <c r="A781" s="39"/>
      <c r="B781" s="40"/>
      <c r="C781" s="41"/>
      <c r="D781" s="232" t="s">
        <v>179</v>
      </c>
      <c r="E781" s="41"/>
      <c r="F781" s="236" t="s">
        <v>1002</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179</v>
      </c>
      <c r="AU781" s="18" t="s">
        <v>87</v>
      </c>
    </row>
    <row r="782" s="2" customFormat="1" ht="24" customHeight="1">
      <c r="A782" s="39"/>
      <c r="B782" s="40"/>
      <c r="C782" s="219" t="s">
        <v>1003</v>
      </c>
      <c r="D782" s="219" t="s">
        <v>170</v>
      </c>
      <c r="E782" s="220" t="s">
        <v>1004</v>
      </c>
      <c r="F782" s="221" t="s">
        <v>1005</v>
      </c>
      <c r="G782" s="222" t="s">
        <v>398</v>
      </c>
      <c r="H782" s="223">
        <v>0.24299999999999999</v>
      </c>
      <c r="I782" s="224"/>
      <c r="J782" s="225">
        <f>ROUND(I782*H782,2)</f>
        <v>0</v>
      </c>
      <c r="K782" s="221" t="s">
        <v>174</v>
      </c>
      <c r="L782" s="45"/>
      <c r="M782" s="226" t="s">
        <v>40</v>
      </c>
      <c r="N782" s="227" t="s">
        <v>48</v>
      </c>
      <c r="O782" s="85"/>
      <c r="P782" s="228">
        <f>O782*H782</f>
        <v>0</v>
      </c>
      <c r="Q782" s="228">
        <v>0</v>
      </c>
      <c r="R782" s="228">
        <f>Q782*H782</f>
        <v>0</v>
      </c>
      <c r="S782" s="228">
        <v>0</v>
      </c>
      <c r="T782" s="229">
        <f>S782*H782</f>
        <v>0</v>
      </c>
      <c r="U782" s="39"/>
      <c r="V782" s="39"/>
      <c r="W782" s="39"/>
      <c r="X782" s="39"/>
      <c r="Y782" s="39"/>
      <c r="Z782" s="39"/>
      <c r="AA782" s="39"/>
      <c r="AB782" s="39"/>
      <c r="AC782" s="39"/>
      <c r="AD782" s="39"/>
      <c r="AE782" s="39"/>
      <c r="AR782" s="230" t="s">
        <v>301</v>
      </c>
      <c r="AT782" s="230" t="s">
        <v>170</v>
      </c>
      <c r="AU782" s="230" t="s">
        <v>87</v>
      </c>
      <c r="AY782" s="18" t="s">
        <v>167</v>
      </c>
      <c r="BE782" s="231">
        <f>IF(N782="základní",J782,0)</f>
        <v>0</v>
      </c>
      <c r="BF782" s="231">
        <f>IF(N782="snížená",J782,0)</f>
        <v>0</v>
      </c>
      <c r="BG782" s="231">
        <f>IF(N782="zákl. přenesená",J782,0)</f>
        <v>0</v>
      </c>
      <c r="BH782" s="231">
        <f>IF(N782="sníž. přenesená",J782,0)</f>
        <v>0</v>
      </c>
      <c r="BI782" s="231">
        <f>IF(N782="nulová",J782,0)</f>
        <v>0</v>
      </c>
      <c r="BJ782" s="18" t="s">
        <v>85</v>
      </c>
      <c r="BK782" s="231">
        <f>ROUND(I782*H782,2)</f>
        <v>0</v>
      </c>
      <c r="BL782" s="18" t="s">
        <v>301</v>
      </c>
      <c r="BM782" s="230" t="s">
        <v>1006</v>
      </c>
    </row>
    <row r="783" s="2" customFormat="1">
      <c r="A783" s="39"/>
      <c r="B783" s="40"/>
      <c r="C783" s="41"/>
      <c r="D783" s="232" t="s">
        <v>177</v>
      </c>
      <c r="E783" s="41"/>
      <c r="F783" s="233" t="s">
        <v>1007</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177</v>
      </c>
      <c r="AU783" s="18" t="s">
        <v>87</v>
      </c>
    </row>
    <row r="784" s="2" customFormat="1">
      <c r="A784" s="39"/>
      <c r="B784" s="40"/>
      <c r="C784" s="41"/>
      <c r="D784" s="232" t="s">
        <v>179</v>
      </c>
      <c r="E784" s="41"/>
      <c r="F784" s="236" t="s">
        <v>1002</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179</v>
      </c>
      <c r="AU784" s="18" t="s">
        <v>87</v>
      </c>
    </row>
    <row r="785" s="12" customFormat="1" ht="22.8" customHeight="1">
      <c r="A785" s="12"/>
      <c r="B785" s="203"/>
      <c r="C785" s="204"/>
      <c r="D785" s="205" t="s">
        <v>76</v>
      </c>
      <c r="E785" s="217" t="s">
        <v>1008</v>
      </c>
      <c r="F785" s="217" t="s">
        <v>1009</v>
      </c>
      <c r="G785" s="204"/>
      <c r="H785" s="204"/>
      <c r="I785" s="207"/>
      <c r="J785" s="218">
        <f>BK785</f>
        <v>0</v>
      </c>
      <c r="K785" s="204"/>
      <c r="L785" s="209"/>
      <c r="M785" s="210"/>
      <c r="N785" s="211"/>
      <c r="O785" s="211"/>
      <c r="P785" s="212">
        <f>SUM(P786:P792)</f>
        <v>0</v>
      </c>
      <c r="Q785" s="211"/>
      <c r="R785" s="212">
        <f>SUM(R786:R792)</f>
        <v>0.010999999999999999</v>
      </c>
      <c r="S785" s="211"/>
      <c r="T785" s="213">
        <f>SUM(T786:T792)</f>
        <v>0</v>
      </c>
      <c r="U785" s="12"/>
      <c r="V785" s="12"/>
      <c r="W785" s="12"/>
      <c r="X785" s="12"/>
      <c r="Y785" s="12"/>
      <c r="Z785" s="12"/>
      <c r="AA785" s="12"/>
      <c r="AB785" s="12"/>
      <c r="AC785" s="12"/>
      <c r="AD785" s="12"/>
      <c r="AE785" s="12"/>
      <c r="AR785" s="214" t="s">
        <v>87</v>
      </c>
      <c r="AT785" s="215" t="s">
        <v>76</v>
      </c>
      <c r="AU785" s="215" t="s">
        <v>85</v>
      </c>
      <c r="AY785" s="214" t="s">
        <v>167</v>
      </c>
      <c r="BK785" s="216">
        <f>SUM(BK786:BK792)</f>
        <v>0</v>
      </c>
    </row>
    <row r="786" s="2" customFormat="1" ht="16.5" customHeight="1">
      <c r="A786" s="39"/>
      <c r="B786" s="40"/>
      <c r="C786" s="219" t="s">
        <v>1010</v>
      </c>
      <c r="D786" s="219" t="s">
        <v>170</v>
      </c>
      <c r="E786" s="220" t="s">
        <v>1011</v>
      </c>
      <c r="F786" s="221" t="s">
        <v>1012</v>
      </c>
      <c r="G786" s="222" t="s">
        <v>291</v>
      </c>
      <c r="H786" s="223">
        <v>2</v>
      </c>
      <c r="I786" s="224"/>
      <c r="J786" s="225">
        <f>ROUND(I786*H786,2)</f>
        <v>0</v>
      </c>
      <c r="K786" s="221" t="s">
        <v>458</v>
      </c>
      <c r="L786" s="45"/>
      <c r="M786" s="226" t="s">
        <v>40</v>
      </c>
      <c r="N786" s="227" t="s">
        <v>48</v>
      </c>
      <c r="O786" s="85"/>
      <c r="P786" s="228">
        <f>O786*H786</f>
        <v>0</v>
      </c>
      <c r="Q786" s="228">
        <v>0</v>
      </c>
      <c r="R786" s="228">
        <f>Q786*H786</f>
        <v>0</v>
      </c>
      <c r="S786" s="228">
        <v>0</v>
      </c>
      <c r="T786" s="229">
        <f>S786*H786</f>
        <v>0</v>
      </c>
      <c r="U786" s="39"/>
      <c r="V786" s="39"/>
      <c r="W786" s="39"/>
      <c r="X786" s="39"/>
      <c r="Y786" s="39"/>
      <c r="Z786" s="39"/>
      <c r="AA786" s="39"/>
      <c r="AB786" s="39"/>
      <c r="AC786" s="39"/>
      <c r="AD786" s="39"/>
      <c r="AE786" s="39"/>
      <c r="AR786" s="230" t="s">
        <v>301</v>
      </c>
      <c r="AT786" s="230" t="s">
        <v>170</v>
      </c>
      <c r="AU786" s="230" t="s">
        <v>87</v>
      </c>
      <c r="AY786" s="18" t="s">
        <v>167</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301</v>
      </c>
      <c r="BM786" s="230" t="s">
        <v>1453</v>
      </c>
    </row>
    <row r="787" s="2" customFormat="1">
      <c r="A787" s="39"/>
      <c r="B787" s="40"/>
      <c r="C787" s="41"/>
      <c r="D787" s="232" t="s">
        <v>177</v>
      </c>
      <c r="E787" s="41"/>
      <c r="F787" s="233" t="s">
        <v>1012</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177</v>
      </c>
      <c r="AU787" s="18" t="s">
        <v>87</v>
      </c>
    </row>
    <row r="788" s="2" customFormat="1" ht="16.5" customHeight="1">
      <c r="A788" s="39"/>
      <c r="B788" s="40"/>
      <c r="C788" s="269" t="s">
        <v>1014</v>
      </c>
      <c r="D788" s="269" t="s">
        <v>297</v>
      </c>
      <c r="E788" s="270" t="s">
        <v>1015</v>
      </c>
      <c r="F788" s="271" t="s">
        <v>1016</v>
      </c>
      <c r="G788" s="272" t="s">
        <v>291</v>
      </c>
      <c r="H788" s="273">
        <v>2</v>
      </c>
      <c r="I788" s="274"/>
      <c r="J788" s="275">
        <f>ROUND(I788*H788,2)</f>
        <v>0</v>
      </c>
      <c r="K788" s="271" t="s">
        <v>458</v>
      </c>
      <c r="L788" s="276"/>
      <c r="M788" s="277" t="s">
        <v>40</v>
      </c>
      <c r="N788" s="278" t="s">
        <v>48</v>
      </c>
      <c r="O788" s="85"/>
      <c r="P788" s="228">
        <f>O788*H788</f>
        <v>0</v>
      </c>
      <c r="Q788" s="228">
        <v>0.0054999999999999997</v>
      </c>
      <c r="R788" s="228">
        <f>Q788*H788</f>
        <v>0.010999999999999999</v>
      </c>
      <c r="S788" s="228">
        <v>0</v>
      </c>
      <c r="T788" s="229">
        <f>S788*H788</f>
        <v>0</v>
      </c>
      <c r="U788" s="39"/>
      <c r="V788" s="39"/>
      <c r="W788" s="39"/>
      <c r="X788" s="39"/>
      <c r="Y788" s="39"/>
      <c r="Z788" s="39"/>
      <c r="AA788" s="39"/>
      <c r="AB788" s="39"/>
      <c r="AC788" s="39"/>
      <c r="AD788" s="39"/>
      <c r="AE788" s="39"/>
      <c r="AR788" s="230" t="s">
        <v>407</v>
      </c>
      <c r="AT788" s="230" t="s">
        <v>297</v>
      </c>
      <c r="AU788" s="230" t="s">
        <v>87</v>
      </c>
      <c r="AY788" s="18" t="s">
        <v>167</v>
      </c>
      <c r="BE788" s="231">
        <f>IF(N788="základní",J788,0)</f>
        <v>0</v>
      </c>
      <c r="BF788" s="231">
        <f>IF(N788="snížená",J788,0)</f>
        <v>0</v>
      </c>
      <c r="BG788" s="231">
        <f>IF(N788="zákl. přenesená",J788,0)</f>
        <v>0</v>
      </c>
      <c r="BH788" s="231">
        <f>IF(N788="sníž. přenesená",J788,0)</f>
        <v>0</v>
      </c>
      <c r="BI788" s="231">
        <f>IF(N788="nulová",J788,0)</f>
        <v>0</v>
      </c>
      <c r="BJ788" s="18" t="s">
        <v>85</v>
      </c>
      <c r="BK788" s="231">
        <f>ROUND(I788*H788,2)</f>
        <v>0</v>
      </c>
      <c r="BL788" s="18" t="s">
        <v>301</v>
      </c>
      <c r="BM788" s="230" t="s">
        <v>1454</v>
      </c>
    </row>
    <row r="789" s="2" customFormat="1">
      <c r="A789" s="39"/>
      <c r="B789" s="40"/>
      <c r="C789" s="41"/>
      <c r="D789" s="232" t="s">
        <v>177</v>
      </c>
      <c r="E789" s="41"/>
      <c r="F789" s="233" t="s">
        <v>1016</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177</v>
      </c>
      <c r="AU789" s="18" t="s">
        <v>87</v>
      </c>
    </row>
    <row r="790" s="2" customFormat="1" ht="24" customHeight="1">
      <c r="A790" s="39"/>
      <c r="B790" s="40"/>
      <c r="C790" s="219" t="s">
        <v>1018</v>
      </c>
      <c r="D790" s="219" t="s">
        <v>170</v>
      </c>
      <c r="E790" s="220" t="s">
        <v>1019</v>
      </c>
      <c r="F790" s="221" t="s">
        <v>1020</v>
      </c>
      <c r="G790" s="222" t="s">
        <v>398</v>
      </c>
      <c r="H790" s="223">
        <v>0.010999999999999999</v>
      </c>
      <c r="I790" s="224"/>
      <c r="J790" s="225">
        <f>ROUND(I790*H790,2)</f>
        <v>0</v>
      </c>
      <c r="K790" s="221" t="s">
        <v>458</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301</v>
      </c>
      <c r="AT790" s="230" t="s">
        <v>170</v>
      </c>
      <c r="AU790" s="230" t="s">
        <v>87</v>
      </c>
      <c r="AY790" s="18" t="s">
        <v>167</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301</v>
      </c>
      <c r="BM790" s="230" t="s">
        <v>1455</v>
      </c>
    </row>
    <row r="791" s="2" customFormat="1">
      <c r="A791" s="39"/>
      <c r="B791" s="40"/>
      <c r="C791" s="41"/>
      <c r="D791" s="232" t="s">
        <v>177</v>
      </c>
      <c r="E791" s="41"/>
      <c r="F791" s="233" t="s">
        <v>1022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177</v>
      </c>
      <c r="AU791" s="18" t="s">
        <v>87</v>
      </c>
    </row>
    <row r="792" s="2" customFormat="1">
      <c r="A792" s="39"/>
      <c r="B792" s="40"/>
      <c r="C792" s="41"/>
      <c r="D792" s="232" t="s">
        <v>179</v>
      </c>
      <c r="E792" s="41"/>
      <c r="F792" s="236" t="s">
        <v>1023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179</v>
      </c>
      <c r="AU792" s="18" t="s">
        <v>87</v>
      </c>
    </row>
    <row r="793" s="12" customFormat="1" ht="22.8" customHeight="1">
      <c r="A793" s="12"/>
      <c r="B793" s="203"/>
      <c r="C793" s="204"/>
      <c r="D793" s="205" t="s">
        <v>76</v>
      </c>
      <c r="E793" s="217" t="s">
        <v>1024</v>
      </c>
      <c r="F793" s="217" t="s">
        <v>1025</v>
      </c>
      <c r="G793" s="204"/>
      <c r="H793" s="204"/>
      <c r="I793" s="207"/>
      <c r="J793" s="218">
        <f>BK793</f>
        <v>0</v>
      </c>
      <c r="K793" s="204"/>
      <c r="L793" s="209"/>
      <c r="M793" s="210"/>
      <c r="N793" s="211"/>
      <c r="O793" s="211"/>
      <c r="P793" s="212">
        <f>SUM(P794:P869)</f>
        <v>0</v>
      </c>
      <c r="Q793" s="211"/>
      <c r="R793" s="212">
        <f>SUM(R794:R869)</f>
        <v>0.70113000000000003</v>
      </c>
      <c r="S793" s="211"/>
      <c r="T793" s="213">
        <f>SUM(T794:T869)</f>
        <v>0</v>
      </c>
      <c r="U793" s="12"/>
      <c r="V793" s="12"/>
      <c r="W793" s="12"/>
      <c r="X793" s="12"/>
      <c r="Y793" s="12"/>
      <c r="Z793" s="12"/>
      <c r="AA793" s="12"/>
      <c r="AB793" s="12"/>
      <c r="AC793" s="12"/>
      <c r="AD793" s="12"/>
      <c r="AE793" s="12"/>
      <c r="AR793" s="214" t="s">
        <v>87</v>
      </c>
      <c r="AT793" s="215" t="s">
        <v>76</v>
      </c>
      <c r="AU793" s="215" t="s">
        <v>85</v>
      </c>
      <c r="AY793" s="214" t="s">
        <v>167</v>
      </c>
      <c r="BK793" s="216">
        <f>SUM(BK794:BK869)</f>
        <v>0</v>
      </c>
    </row>
    <row r="794" s="2" customFormat="1" ht="16.5" customHeight="1">
      <c r="A794" s="39"/>
      <c r="B794" s="40"/>
      <c r="C794" s="219" t="s">
        <v>1026</v>
      </c>
      <c r="D794" s="219" t="s">
        <v>170</v>
      </c>
      <c r="E794" s="220" t="s">
        <v>1027</v>
      </c>
      <c r="F794" s="221" t="s">
        <v>1028</v>
      </c>
      <c r="G794" s="222" t="s">
        <v>173</v>
      </c>
      <c r="H794" s="223">
        <v>13.800000000000001</v>
      </c>
      <c r="I794" s="224"/>
      <c r="J794" s="225">
        <f>ROUND(I794*H794,2)</f>
        <v>0</v>
      </c>
      <c r="K794" s="221" t="s">
        <v>174</v>
      </c>
      <c r="L794" s="45"/>
      <c r="M794" s="226" t="s">
        <v>40</v>
      </c>
      <c r="N794" s="227" t="s">
        <v>48</v>
      </c>
      <c r="O794" s="85"/>
      <c r="P794" s="228">
        <f>O794*H794</f>
        <v>0</v>
      </c>
      <c r="Q794" s="228">
        <v>0.012</v>
      </c>
      <c r="R794" s="228">
        <f>Q794*H794</f>
        <v>0.16560000000000003</v>
      </c>
      <c r="S794" s="228">
        <v>0</v>
      </c>
      <c r="T794" s="229">
        <f>S794*H794</f>
        <v>0</v>
      </c>
      <c r="U794" s="39"/>
      <c r="V794" s="39"/>
      <c r="W794" s="39"/>
      <c r="X794" s="39"/>
      <c r="Y794" s="39"/>
      <c r="Z794" s="39"/>
      <c r="AA794" s="39"/>
      <c r="AB794" s="39"/>
      <c r="AC794" s="39"/>
      <c r="AD794" s="39"/>
      <c r="AE794" s="39"/>
      <c r="AR794" s="230" t="s">
        <v>301</v>
      </c>
      <c r="AT794" s="230" t="s">
        <v>170</v>
      </c>
      <c r="AU794" s="230" t="s">
        <v>87</v>
      </c>
      <c r="AY794" s="18" t="s">
        <v>167</v>
      </c>
      <c r="BE794" s="231">
        <f>IF(N794="základní",J794,0)</f>
        <v>0</v>
      </c>
      <c r="BF794" s="231">
        <f>IF(N794="snížená",J794,0)</f>
        <v>0</v>
      </c>
      <c r="BG794" s="231">
        <f>IF(N794="zákl. přenesená",J794,0)</f>
        <v>0</v>
      </c>
      <c r="BH794" s="231">
        <f>IF(N794="sníž. přenesená",J794,0)</f>
        <v>0</v>
      </c>
      <c r="BI794" s="231">
        <f>IF(N794="nulová",J794,0)</f>
        <v>0</v>
      </c>
      <c r="BJ794" s="18" t="s">
        <v>85</v>
      </c>
      <c r="BK794" s="231">
        <f>ROUND(I794*H794,2)</f>
        <v>0</v>
      </c>
      <c r="BL794" s="18" t="s">
        <v>301</v>
      </c>
      <c r="BM794" s="230" t="s">
        <v>1029</v>
      </c>
    </row>
    <row r="795" s="2" customFormat="1">
      <c r="A795" s="39"/>
      <c r="B795" s="40"/>
      <c r="C795" s="41"/>
      <c r="D795" s="232" t="s">
        <v>177</v>
      </c>
      <c r="E795" s="41"/>
      <c r="F795" s="233" t="s">
        <v>1030</v>
      </c>
      <c r="G795" s="41"/>
      <c r="H795" s="41"/>
      <c r="I795" s="137"/>
      <c r="J795" s="41"/>
      <c r="K795" s="41"/>
      <c r="L795" s="45"/>
      <c r="M795" s="234"/>
      <c r="N795" s="235"/>
      <c r="O795" s="85"/>
      <c r="P795" s="85"/>
      <c r="Q795" s="85"/>
      <c r="R795" s="85"/>
      <c r="S795" s="85"/>
      <c r="T795" s="86"/>
      <c r="U795" s="39"/>
      <c r="V795" s="39"/>
      <c r="W795" s="39"/>
      <c r="X795" s="39"/>
      <c r="Y795" s="39"/>
      <c r="Z795" s="39"/>
      <c r="AA795" s="39"/>
      <c r="AB795" s="39"/>
      <c r="AC795" s="39"/>
      <c r="AD795" s="39"/>
      <c r="AE795" s="39"/>
      <c r="AT795" s="18" t="s">
        <v>177</v>
      </c>
      <c r="AU795" s="18" t="s">
        <v>87</v>
      </c>
    </row>
    <row r="796" s="2" customFormat="1">
      <c r="A796" s="39"/>
      <c r="B796" s="40"/>
      <c r="C796" s="41"/>
      <c r="D796" s="232" t="s">
        <v>179</v>
      </c>
      <c r="E796" s="41"/>
      <c r="F796" s="236" t="s">
        <v>1031</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179</v>
      </c>
      <c r="AU796" s="18" t="s">
        <v>87</v>
      </c>
    </row>
    <row r="797" s="13" customFormat="1">
      <c r="A797" s="13"/>
      <c r="B797" s="237"/>
      <c r="C797" s="238"/>
      <c r="D797" s="232" t="s">
        <v>181</v>
      </c>
      <c r="E797" s="239" t="s">
        <v>40</v>
      </c>
      <c r="F797" s="240" t="s">
        <v>203</v>
      </c>
      <c r="G797" s="238"/>
      <c r="H797" s="239" t="s">
        <v>40</v>
      </c>
      <c r="I797" s="241"/>
      <c r="J797" s="238"/>
      <c r="K797" s="238"/>
      <c r="L797" s="242"/>
      <c r="M797" s="243"/>
      <c r="N797" s="244"/>
      <c r="O797" s="244"/>
      <c r="P797" s="244"/>
      <c r="Q797" s="244"/>
      <c r="R797" s="244"/>
      <c r="S797" s="244"/>
      <c r="T797" s="245"/>
      <c r="U797" s="13"/>
      <c r="V797" s="13"/>
      <c r="W797" s="13"/>
      <c r="X797" s="13"/>
      <c r="Y797" s="13"/>
      <c r="Z797" s="13"/>
      <c r="AA797" s="13"/>
      <c r="AB797" s="13"/>
      <c r="AC797" s="13"/>
      <c r="AD797" s="13"/>
      <c r="AE797" s="13"/>
      <c r="AT797" s="246" t="s">
        <v>181</v>
      </c>
      <c r="AU797" s="246" t="s">
        <v>87</v>
      </c>
      <c r="AV797" s="13" t="s">
        <v>85</v>
      </c>
      <c r="AW797" s="13" t="s">
        <v>38</v>
      </c>
      <c r="AX797" s="13" t="s">
        <v>77</v>
      </c>
      <c r="AY797" s="246" t="s">
        <v>167</v>
      </c>
    </row>
    <row r="798" s="14" customFormat="1">
      <c r="A798" s="14"/>
      <c r="B798" s="247"/>
      <c r="C798" s="248"/>
      <c r="D798" s="232" t="s">
        <v>181</v>
      </c>
      <c r="E798" s="249" t="s">
        <v>40</v>
      </c>
      <c r="F798" s="250" t="s">
        <v>1456</v>
      </c>
      <c r="G798" s="248"/>
      <c r="H798" s="251">
        <v>2.9500000000000002</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181</v>
      </c>
      <c r="AU798" s="257" t="s">
        <v>87</v>
      </c>
      <c r="AV798" s="14" t="s">
        <v>87</v>
      </c>
      <c r="AW798" s="14" t="s">
        <v>38</v>
      </c>
      <c r="AX798" s="14" t="s">
        <v>77</v>
      </c>
      <c r="AY798" s="257" t="s">
        <v>167</v>
      </c>
    </row>
    <row r="799" s="13" customFormat="1">
      <c r="A799" s="13"/>
      <c r="B799" s="237"/>
      <c r="C799" s="238"/>
      <c r="D799" s="232" t="s">
        <v>181</v>
      </c>
      <c r="E799" s="239" t="s">
        <v>40</v>
      </c>
      <c r="F799" s="240" t="s">
        <v>206</v>
      </c>
      <c r="G799" s="238"/>
      <c r="H799" s="239" t="s">
        <v>40</v>
      </c>
      <c r="I799" s="241"/>
      <c r="J799" s="238"/>
      <c r="K799" s="238"/>
      <c r="L799" s="242"/>
      <c r="M799" s="243"/>
      <c r="N799" s="244"/>
      <c r="O799" s="244"/>
      <c r="P799" s="244"/>
      <c r="Q799" s="244"/>
      <c r="R799" s="244"/>
      <c r="S799" s="244"/>
      <c r="T799" s="245"/>
      <c r="U799" s="13"/>
      <c r="V799" s="13"/>
      <c r="W799" s="13"/>
      <c r="X799" s="13"/>
      <c r="Y799" s="13"/>
      <c r="Z799" s="13"/>
      <c r="AA799" s="13"/>
      <c r="AB799" s="13"/>
      <c r="AC799" s="13"/>
      <c r="AD799" s="13"/>
      <c r="AE799" s="13"/>
      <c r="AT799" s="246" t="s">
        <v>181</v>
      </c>
      <c r="AU799" s="246" t="s">
        <v>87</v>
      </c>
      <c r="AV799" s="13" t="s">
        <v>85</v>
      </c>
      <c r="AW799" s="13" t="s">
        <v>38</v>
      </c>
      <c r="AX799" s="13" t="s">
        <v>77</v>
      </c>
      <c r="AY799" s="246" t="s">
        <v>167</v>
      </c>
    </row>
    <row r="800" s="14" customFormat="1">
      <c r="A800" s="14"/>
      <c r="B800" s="247"/>
      <c r="C800" s="248"/>
      <c r="D800" s="232" t="s">
        <v>181</v>
      </c>
      <c r="E800" s="249" t="s">
        <v>40</v>
      </c>
      <c r="F800" s="250" t="s">
        <v>284</v>
      </c>
      <c r="G800" s="248"/>
      <c r="H800" s="251">
        <v>2.2599999999999998</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181</v>
      </c>
      <c r="AU800" s="257" t="s">
        <v>87</v>
      </c>
      <c r="AV800" s="14" t="s">
        <v>87</v>
      </c>
      <c r="AW800" s="14" t="s">
        <v>38</v>
      </c>
      <c r="AX800" s="14" t="s">
        <v>77</v>
      </c>
      <c r="AY800" s="257" t="s">
        <v>167</v>
      </c>
    </row>
    <row r="801" s="13" customFormat="1">
      <c r="A801" s="13"/>
      <c r="B801" s="237"/>
      <c r="C801" s="238"/>
      <c r="D801" s="232" t="s">
        <v>181</v>
      </c>
      <c r="E801" s="239" t="s">
        <v>40</v>
      </c>
      <c r="F801" s="240" t="s">
        <v>210</v>
      </c>
      <c r="G801" s="238"/>
      <c r="H801" s="239" t="s">
        <v>40</v>
      </c>
      <c r="I801" s="241"/>
      <c r="J801" s="238"/>
      <c r="K801" s="238"/>
      <c r="L801" s="242"/>
      <c r="M801" s="243"/>
      <c r="N801" s="244"/>
      <c r="O801" s="244"/>
      <c r="P801" s="244"/>
      <c r="Q801" s="244"/>
      <c r="R801" s="244"/>
      <c r="S801" s="244"/>
      <c r="T801" s="245"/>
      <c r="U801" s="13"/>
      <c r="V801" s="13"/>
      <c r="W801" s="13"/>
      <c r="X801" s="13"/>
      <c r="Y801" s="13"/>
      <c r="Z801" s="13"/>
      <c r="AA801" s="13"/>
      <c r="AB801" s="13"/>
      <c r="AC801" s="13"/>
      <c r="AD801" s="13"/>
      <c r="AE801" s="13"/>
      <c r="AT801" s="246" t="s">
        <v>181</v>
      </c>
      <c r="AU801" s="246" t="s">
        <v>87</v>
      </c>
      <c r="AV801" s="13" t="s">
        <v>85</v>
      </c>
      <c r="AW801" s="13" t="s">
        <v>38</v>
      </c>
      <c r="AX801" s="13" t="s">
        <v>77</v>
      </c>
      <c r="AY801" s="246" t="s">
        <v>167</v>
      </c>
    </row>
    <row r="802" s="14" customFormat="1">
      <c r="A802" s="14"/>
      <c r="B802" s="247"/>
      <c r="C802" s="248"/>
      <c r="D802" s="232" t="s">
        <v>181</v>
      </c>
      <c r="E802" s="249" t="s">
        <v>40</v>
      </c>
      <c r="F802" s="250" t="s">
        <v>1457</v>
      </c>
      <c r="G802" s="248"/>
      <c r="H802" s="251">
        <v>8.5899999999999999</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181</v>
      </c>
      <c r="AU802" s="257" t="s">
        <v>87</v>
      </c>
      <c r="AV802" s="14" t="s">
        <v>87</v>
      </c>
      <c r="AW802" s="14" t="s">
        <v>38</v>
      </c>
      <c r="AX802" s="14" t="s">
        <v>77</v>
      </c>
      <c r="AY802" s="257" t="s">
        <v>167</v>
      </c>
    </row>
    <row r="803" s="15" customFormat="1">
      <c r="A803" s="15"/>
      <c r="B803" s="258"/>
      <c r="C803" s="259"/>
      <c r="D803" s="232" t="s">
        <v>181</v>
      </c>
      <c r="E803" s="260" t="s">
        <v>40</v>
      </c>
      <c r="F803" s="261" t="s">
        <v>184</v>
      </c>
      <c r="G803" s="259"/>
      <c r="H803" s="262">
        <v>13.800000000000001</v>
      </c>
      <c r="I803" s="263"/>
      <c r="J803" s="259"/>
      <c r="K803" s="259"/>
      <c r="L803" s="264"/>
      <c r="M803" s="265"/>
      <c r="N803" s="266"/>
      <c r="O803" s="266"/>
      <c r="P803" s="266"/>
      <c r="Q803" s="266"/>
      <c r="R803" s="266"/>
      <c r="S803" s="266"/>
      <c r="T803" s="267"/>
      <c r="U803" s="15"/>
      <c r="V803" s="15"/>
      <c r="W803" s="15"/>
      <c r="X803" s="15"/>
      <c r="Y803" s="15"/>
      <c r="Z803" s="15"/>
      <c r="AA803" s="15"/>
      <c r="AB803" s="15"/>
      <c r="AC803" s="15"/>
      <c r="AD803" s="15"/>
      <c r="AE803" s="15"/>
      <c r="AT803" s="268" t="s">
        <v>181</v>
      </c>
      <c r="AU803" s="268" t="s">
        <v>87</v>
      </c>
      <c r="AV803" s="15" t="s">
        <v>175</v>
      </c>
      <c r="AW803" s="15" t="s">
        <v>38</v>
      </c>
      <c r="AX803" s="15" t="s">
        <v>85</v>
      </c>
      <c r="AY803" s="268" t="s">
        <v>167</v>
      </c>
    </row>
    <row r="804" s="2" customFormat="1" ht="24" customHeight="1">
      <c r="A804" s="39"/>
      <c r="B804" s="40"/>
      <c r="C804" s="219" t="s">
        <v>1032</v>
      </c>
      <c r="D804" s="219" t="s">
        <v>170</v>
      </c>
      <c r="E804" s="220" t="s">
        <v>1033</v>
      </c>
      <c r="F804" s="221" t="s">
        <v>1034</v>
      </c>
      <c r="G804" s="222" t="s">
        <v>173</v>
      </c>
      <c r="H804" s="223">
        <v>13.800000000000001</v>
      </c>
      <c r="I804" s="224"/>
      <c r="J804" s="225">
        <f>ROUND(I804*H804,2)</f>
        <v>0</v>
      </c>
      <c r="K804" s="221" t="s">
        <v>174</v>
      </c>
      <c r="L804" s="45"/>
      <c r="M804" s="226" t="s">
        <v>40</v>
      </c>
      <c r="N804" s="227" t="s">
        <v>48</v>
      </c>
      <c r="O804" s="85"/>
      <c r="P804" s="228">
        <f>O804*H804</f>
        <v>0</v>
      </c>
      <c r="Q804" s="228">
        <v>0.0054000000000000003</v>
      </c>
      <c r="R804" s="228">
        <f>Q804*H804</f>
        <v>0.074520000000000003</v>
      </c>
      <c r="S804" s="228">
        <v>0</v>
      </c>
      <c r="T804" s="229">
        <f>S804*H804</f>
        <v>0</v>
      </c>
      <c r="U804" s="39"/>
      <c r="V804" s="39"/>
      <c r="W804" s="39"/>
      <c r="X804" s="39"/>
      <c r="Y804" s="39"/>
      <c r="Z804" s="39"/>
      <c r="AA804" s="39"/>
      <c r="AB804" s="39"/>
      <c r="AC804" s="39"/>
      <c r="AD804" s="39"/>
      <c r="AE804" s="39"/>
      <c r="AR804" s="230" t="s">
        <v>301</v>
      </c>
      <c r="AT804" s="230" t="s">
        <v>170</v>
      </c>
      <c r="AU804" s="230" t="s">
        <v>87</v>
      </c>
      <c r="AY804" s="18" t="s">
        <v>167</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301</v>
      </c>
      <c r="BM804" s="230" t="s">
        <v>1035</v>
      </c>
    </row>
    <row r="805" s="2" customFormat="1">
      <c r="A805" s="39"/>
      <c r="B805" s="40"/>
      <c r="C805" s="41"/>
      <c r="D805" s="232" t="s">
        <v>177</v>
      </c>
      <c r="E805" s="41"/>
      <c r="F805" s="233" t="s">
        <v>1036</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177</v>
      </c>
      <c r="AU805" s="18" t="s">
        <v>87</v>
      </c>
    </row>
    <row r="806" s="2" customFormat="1">
      <c r="A806" s="39"/>
      <c r="B806" s="40"/>
      <c r="C806" s="41"/>
      <c r="D806" s="232" t="s">
        <v>179</v>
      </c>
      <c r="E806" s="41"/>
      <c r="F806" s="236" t="s">
        <v>1037</v>
      </c>
      <c r="G806" s="41"/>
      <c r="H806" s="41"/>
      <c r="I806" s="137"/>
      <c r="J806" s="41"/>
      <c r="K806" s="41"/>
      <c r="L806" s="45"/>
      <c r="M806" s="234"/>
      <c r="N806" s="235"/>
      <c r="O806" s="85"/>
      <c r="P806" s="85"/>
      <c r="Q806" s="85"/>
      <c r="R806" s="85"/>
      <c r="S806" s="85"/>
      <c r="T806" s="86"/>
      <c r="U806" s="39"/>
      <c r="V806" s="39"/>
      <c r="W806" s="39"/>
      <c r="X806" s="39"/>
      <c r="Y806" s="39"/>
      <c r="Z806" s="39"/>
      <c r="AA806" s="39"/>
      <c r="AB806" s="39"/>
      <c r="AC806" s="39"/>
      <c r="AD806" s="39"/>
      <c r="AE806" s="39"/>
      <c r="AT806" s="18" t="s">
        <v>179</v>
      </c>
      <c r="AU806" s="18" t="s">
        <v>87</v>
      </c>
    </row>
    <row r="807" s="13" customFormat="1">
      <c r="A807" s="13"/>
      <c r="B807" s="237"/>
      <c r="C807" s="238"/>
      <c r="D807" s="232" t="s">
        <v>181</v>
      </c>
      <c r="E807" s="239" t="s">
        <v>40</v>
      </c>
      <c r="F807" s="240" t="s">
        <v>203</v>
      </c>
      <c r="G807" s="238"/>
      <c r="H807" s="239" t="s">
        <v>40</v>
      </c>
      <c r="I807" s="241"/>
      <c r="J807" s="238"/>
      <c r="K807" s="238"/>
      <c r="L807" s="242"/>
      <c r="M807" s="243"/>
      <c r="N807" s="244"/>
      <c r="O807" s="244"/>
      <c r="P807" s="244"/>
      <c r="Q807" s="244"/>
      <c r="R807" s="244"/>
      <c r="S807" s="244"/>
      <c r="T807" s="245"/>
      <c r="U807" s="13"/>
      <c r="V807" s="13"/>
      <c r="W807" s="13"/>
      <c r="X807" s="13"/>
      <c r="Y807" s="13"/>
      <c r="Z807" s="13"/>
      <c r="AA807" s="13"/>
      <c r="AB807" s="13"/>
      <c r="AC807" s="13"/>
      <c r="AD807" s="13"/>
      <c r="AE807" s="13"/>
      <c r="AT807" s="246" t="s">
        <v>181</v>
      </c>
      <c r="AU807" s="246" t="s">
        <v>87</v>
      </c>
      <c r="AV807" s="13" t="s">
        <v>85</v>
      </c>
      <c r="AW807" s="13" t="s">
        <v>38</v>
      </c>
      <c r="AX807" s="13" t="s">
        <v>77</v>
      </c>
      <c r="AY807" s="246" t="s">
        <v>167</v>
      </c>
    </row>
    <row r="808" s="14" customFormat="1">
      <c r="A808" s="14"/>
      <c r="B808" s="247"/>
      <c r="C808" s="248"/>
      <c r="D808" s="232" t="s">
        <v>181</v>
      </c>
      <c r="E808" s="249" t="s">
        <v>40</v>
      </c>
      <c r="F808" s="250" t="s">
        <v>1456</v>
      </c>
      <c r="G808" s="248"/>
      <c r="H808" s="251">
        <v>2.9500000000000002</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181</v>
      </c>
      <c r="AU808" s="257" t="s">
        <v>87</v>
      </c>
      <c r="AV808" s="14" t="s">
        <v>87</v>
      </c>
      <c r="AW808" s="14" t="s">
        <v>38</v>
      </c>
      <c r="AX808" s="14" t="s">
        <v>77</v>
      </c>
      <c r="AY808" s="257" t="s">
        <v>167</v>
      </c>
    </row>
    <row r="809" s="13" customFormat="1">
      <c r="A809" s="13"/>
      <c r="B809" s="237"/>
      <c r="C809" s="238"/>
      <c r="D809" s="232" t="s">
        <v>181</v>
      </c>
      <c r="E809" s="239" t="s">
        <v>40</v>
      </c>
      <c r="F809" s="240" t="s">
        <v>206</v>
      </c>
      <c r="G809" s="238"/>
      <c r="H809" s="239" t="s">
        <v>40</v>
      </c>
      <c r="I809" s="241"/>
      <c r="J809" s="238"/>
      <c r="K809" s="238"/>
      <c r="L809" s="242"/>
      <c r="M809" s="243"/>
      <c r="N809" s="244"/>
      <c r="O809" s="244"/>
      <c r="P809" s="244"/>
      <c r="Q809" s="244"/>
      <c r="R809" s="244"/>
      <c r="S809" s="244"/>
      <c r="T809" s="245"/>
      <c r="U809" s="13"/>
      <c r="V809" s="13"/>
      <c r="W809" s="13"/>
      <c r="X809" s="13"/>
      <c r="Y809" s="13"/>
      <c r="Z809" s="13"/>
      <c r="AA809" s="13"/>
      <c r="AB809" s="13"/>
      <c r="AC809" s="13"/>
      <c r="AD809" s="13"/>
      <c r="AE809" s="13"/>
      <c r="AT809" s="246" t="s">
        <v>181</v>
      </c>
      <c r="AU809" s="246" t="s">
        <v>87</v>
      </c>
      <c r="AV809" s="13" t="s">
        <v>85</v>
      </c>
      <c r="AW809" s="13" t="s">
        <v>38</v>
      </c>
      <c r="AX809" s="13" t="s">
        <v>77</v>
      </c>
      <c r="AY809" s="246" t="s">
        <v>167</v>
      </c>
    </row>
    <row r="810" s="14" customFormat="1">
      <c r="A810" s="14"/>
      <c r="B810" s="247"/>
      <c r="C810" s="248"/>
      <c r="D810" s="232" t="s">
        <v>181</v>
      </c>
      <c r="E810" s="249" t="s">
        <v>40</v>
      </c>
      <c r="F810" s="250" t="s">
        <v>284</v>
      </c>
      <c r="G810" s="248"/>
      <c r="H810" s="251">
        <v>2.2599999999999998</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181</v>
      </c>
      <c r="AU810" s="257" t="s">
        <v>87</v>
      </c>
      <c r="AV810" s="14" t="s">
        <v>87</v>
      </c>
      <c r="AW810" s="14" t="s">
        <v>38</v>
      </c>
      <c r="AX810" s="14" t="s">
        <v>77</v>
      </c>
      <c r="AY810" s="257" t="s">
        <v>167</v>
      </c>
    </row>
    <row r="811" s="13" customFormat="1">
      <c r="A811" s="13"/>
      <c r="B811" s="237"/>
      <c r="C811" s="238"/>
      <c r="D811" s="232" t="s">
        <v>181</v>
      </c>
      <c r="E811" s="239" t="s">
        <v>40</v>
      </c>
      <c r="F811" s="240" t="s">
        <v>210</v>
      </c>
      <c r="G811" s="238"/>
      <c r="H811" s="239" t="s">
        <v>40</v>
      </c>
      <c r="I811" s="241"/>
      <c r="J811" s="238"/>
      <c r="K811" s="238"/>
      <c r="L811" s="242"/>
      <c r="M811" s="243"/>
      <c r="N811" s="244"/>
      <c r="O811" s="244"/>
      <c r="P811" s="244"/>
      <c r="Q811" s="244"/>
      <c r="R811" s="244"/>
      <c r="S811" s="244"/>
      <c r="T811" s="245"/>
      <c r="U811" s="13"/>
      <c r="V811" s="13"/>
      <c r="W811" s="13"/>
      <c r="X811" s="13"/>
      <c r="Y811" s="13"/>
      <c r="Z811" s="13"/>
      <c r="AA811" s="13"/>
      <c r="AB811" s="13"/>
      <c r="AC811" s="13"/>
      <c r="AD811" s="13"/>
      <c r="AE811" s="13"/>
      <c r="AT811" s="246" t="s">
        <v>181</v>
      </c>
      <c r="AU811" s="246" t="s">
        <v>87</v>
      </c>
      <c r="AV811" s="13" t="s">
        <v>85</v>
      </c>
      <c r="AW811" s="13" t="s">
        <v>38</v>
      </c>
      <c r="AX811" s="13" t="s">
        <v>77</v>
      </c>
      <c r="AY811" s="246" t="s">
        <v>167</v>
      </c>
    </row>
    <row r="812" s="14" customFormat="1">
      <c r="A812" s="14"/>
      <c r="B812" s="247"/>
      <c r="C812" s="248"/>
      <c r="D812" s="232" t="s">
        <v>181</v>
      </c>
      <c r="E812" s="249" t="s">
        <v>40</v>
      </c>
      <c r="F812" s="250" t="s">
        <v>1457</v>
      </c>
      <c r="G812" s="248"/>
      <c r="H812" s="251">
        <v>8.5899999999999999</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181</v>
      </c>
      <c r="AU812" s="257" t="s">
        <v>87</v>
      </c>
      <c r="AV812" s="14" t="s">
        <v>87</v>
      </c>
      <c r="AW812" s="14" t="s">
        <v>38</v>
      </c>
      <c r="AX812" s="14" t="s">
        <v>77</v>
      </c>
      <c r="AY812" s="257" t="s">
        <v>167</v>
      </c>
    </row>
    <row r="813" s="15" customFormat="1">
      <c r="A813" s="15"/>
      <c r="B813" s="258"/>
      <c r="C813" s="259"/>
      <c r="D813" s="232" t="s">
        <v>181</v>
      </c>
      <c r="E813" s="260" t="s">
        <v>40</v>
      </c>
      <c r="F813" s="261" t="s">
        <v>184</v>
      </c>
      <c r="G813" s="259"/>
      <c r="H813" s="262">
        <v>13.800000000000001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181</v>
      </c>
      <c r="AU813" s="268" t="s">
        <v>87</v>
      </c>
      <c r="AV813" s="15" t="s">
        <v>175</v>
      </c>
      <c r="AW813" s="15" t="s">
        <v>38</v>
      </c>
      <c r="AX813" s="15" t="s">
        <v>85</v>
      </c>
      <c r="AY813" s="268" t="s">
        <v>167</v>
      </c>
    </row>
    <row r="814" s="2" customFormat="1" ht="24" customHeight="1">
      <c r="A814" s="39"/>
      <c r="B814" s="40"/>
      <c r="C814" s="269" t="s">
        <v>1038</v>
      </c>
      <c r="D814" s="269" t="s">
        <v>297</v>
      </c>
      <c r="E814" s="270" t="s">
        <v>1039</v>
      </c>
      <c r="F814" s="271" t="s">
        <v>1040</v>
      </c>
      <c r="G814" s="272" t="s">
        <v>173</v>
      </c>
      <c r="H814" s="273">
        <v>15.18</v>
      </c>
      <c r="I814" s="274"/>
      <c r="J814" s="275">
        <f>ROUND(I814*H814,2)</f>
        <v>0</v>
      </c>
      <c r="K814" s="271" t="s">
        <v>926</v>
      </c>
      <c r="L814" s="276"/>
      <c r="M814" s="277" t="s">
        <v>40</v>
      </c>
      <c r="N814" s="278" t="s">
        <v>48</v>
      </c>
      <c r="O814" s="85"/>
      <c r="P814" s="228">
        <f>O814*H814</f>
        <v>0</v>
      </c>
      <c r="Q814" s="228">
        <v>0.018200000000000001</v>
      </c>
      <c r="R814" s="228">
        <f>Q814*H814</f>
        <v>0.27627600000000002</v>
      </c>
      <c r="S814" s="228">
        <v>0</v>
      </c>
      <c r="T814" s="229">
        <f>S814*H814</f>
        <v>0</v>
      </c>
      <c r="U814" s="39"/>
      <c r="V814" s="39"/>
      <c r="W814" s="39"/>
      <c r="X814" s="39"/>
      <c r="Y814" s="39"/>
      <c r="Z814" s="39"/>
      <c r="AA814" s="39"/>
      <c r="AB814" s="39"/>
      <c r="AC814" s="39"/>
      <c r="AD814" s="39"/>
      <c r="AE814" s="39"/>
      <c r="AR814" s="230" t="s">
        <v>407</v>
      </c>
      <c r="AT814" s="230" t="s">
        <v>297</v>
      </c>
      <c r="AU814" s="230" t="s">
        <v>87</v>
      </c>
      <c r="AY814" s="18" t="s">
        <v>167</v>
      </c>
      <c r="BE814" s="231">
        <f>IF(N814="základní",J814,0)</f>
        <v>0</v>
      </c>
      <c r="BF814" s="231">
        <f>IF(N814="snížená",J814,0)</f>
        <v>0</v>
      </c>
      <c r="BG814" s="231">
        <f>IF(N814="zákl. přenesená",J814,0)</f>
        <v>0</v>
      </c>
      <c r="BH814" s="231">
        <f>IF(N814="sníž. přenesená",J814,0)</f>
        <v>0</v>
      </c>
      <c r="BI814" s="231">
        <f>IF(N814="nulová",J814,0)</f>
        <v>0</v>
      </c>
      <c r="BJ814" s="18" t="s">
        <v>85</v>
      </c>
      <c r="BK814" s="231">
        <f>ROUND(I814*H814,2)</f>
        <v>0</v>
      </c>
      <c r="BL814" s="18" t="s">
        <v>301</v>
      </c>
      <c r="BM814" s="230" t="s">
        <v>1041</v>
      </c>
    </row>
    <row r="815" s="2" customFormat="1">
      <c r="A815" s="39"/>
      <c r="B815" s="40"/>
      <c r="C815" s="41"/>
      <c r="D815" s="232" t="s">
        <v>177</v>
      </c>
      <c r="E815" s="41"/>
      <c r="F815" s="233" t="s">
        <v>1040</v>
      </c>
      <c r="G815" s="41"/>
      <c r="H815" s="41"/>
      <c r="I815" s="137"/>
      <c r="J815" s="41"/>
      <c r="K815" s="41"/>
      <c r="L815" s="45"/>
      <c r="M815" s="234"/>
      <c r="N815" s="235"/>
      <c r="O815" s="85"/>
      <c r="P815" s="85"/>
      <c r="Q815" s="85"/>
      <c r="R815" s="85"/>
      <c r="S815" s="85"/>
      <c r="T815" s="86"/>
      <c r="U815" s="39"/>
      <c r="V815" s="39"/>
      <c r="W815" s="39"/>
      <c r="X815" s="39"/>
      <c r="Y815" s="39"/>
      <c r="Z815" s="39"/>
      <c r="AA815" s="39"/>
      <c r="AB815" s="39"/>
      <c r="AC815" s="39"/>
      <c r="AD815" s="39"/>
      <c r="AE815" s="39"/>
      <c r="AT815" s="18" t="s">
        <v>177</v>
      </c>
      <c r="AU815" s="18" t="s">
        <v>87</v>
      </c>
    </row>
    <row r="816" s="14" customFormat="1">
      <c r="A816" s="14"/>
      <c r="B816" s="247"/>
      <c r="C816" s="248"/>
      <c r="D816" s="232" t="s">
        <v>181</v>
      </c>
      <c r="E816" s="248"/>
      <c r="F816" s="250" t="s">
        <v>1042</v>
      </c>
      <c r="G816" s="248"/>
      <c r="H816" s="251">
        <v>15.18</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181</v>
      </c>
      <c r="AU816" s="257" t="s">
        <v>87</v>
      </c>
      <c r="AV816" s="14" t="s">
        <v>87</v>
      </c>
      <c r="AW816" s="14" t="s">
        <v>4</v>
      </c>
      <c r="AX816" s="14" t="s">
        <v>85</v>
      </c>
      <c r="AY816" s="257" t="s">
        <v>167</v>
      </c>
    </row>
    <row r="817" s="2" customFormat="1" ht="16.5" customHeight="1">
      <c r="A817" s="39"/>
      <c r="B817" s="40"/>
      <c r="C817" s="219" t="s">
        <v>1043</v>
      </c>
      <c r="D817" s="219" t="s">
        <v>170</v>
      </c>
      <c r="E817" s="220" t="s">
        <v>1044</v>
      </c>
      <c r="F817" s="221" t="s">
        <v>1045</v>
      </c>
      <c r="G817" s="222" t="s">
        <v>173</v>
      </c>
      <c r="H817" s="223">
        <v>13.800000000000001</v>
      </c>
      <c r="I817" s="224"/>
      <c r="J817" s="225">
        <f>ROUND(I817*H817,2)</f>
        <v>0</v>
      </c>
      <c r="K817" s="221" t="s">
        <v>174</v>
      </c>
      <c r="L817" s="45"/>
      <c r="M817" s="226" t="s">
        <v>40</v>
      </c>
      <c r="N817" s="227" t="s">
        <v>48</v>
      </c>
      <c r="O817" s="85"/>
      <c r="P817" s="228">
        <f>O817*H817</f>
        <v>0</v>
      </c>
      <c r="Q817" s="228">
        <v>0.00029999999999999997</v>
      </c>
      <c r="R817" s="228">
        <f>Q817*H817</f>
        <v>0.0041399999999999996</v>
      </c>
      <c r="S817" s="228">
        <v>0</v>
      </c>
      <c r="T817" s="229">
        <f>S817*H817</f>
        <v>0</v>
      </c>
      <c r="U817" s="39"/>
      <c r="V817" s="39"/>
      <c r="W817" s="39"/>
      <c r="X817" s="39"/>
      <c r="Y817" s="39"/>
      <c r="Z817" s="39"/>
      <c r="AA817" s="39"/>
      <c r="AB817" s="39"/>
      <c r="AC817" s="39"/>
      <c r="AD817" s="39"/>
      <c r="AE817" s="39"/>
      <c r="AR817" s="230" t="s">
        <v>301</v>
      </c>
      <c r="AT817" s="230" t="s">
        <v>170</v>
      </c>
      <c r="AU817" s="230" t="s">
        <v>87</v>
      </c>
      <c r="AY817" s="18" t="s">
        <v>167</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301</v>
      </c>
      <c r="BM817" s="230" t="s">
        <v>1046</v>
      </c>
    </row>
    <row r="818" s="2" customFormat="1">
      <c r="A818" s="39"/>
      <c r="B818" s="40"/>
      <c r="C818" s="41"/>
      <c r="D818" s="232" t="s">
        <v>177</v>
      </c>
      <c r="E818" s="41"/>
      <c r="F818" s="233" t="s">
        <v>1047</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177</v>
      </c>
      <c r="AU818" s="18" t="s">
        <v>87</v>
      </c>
    </row>
    <row r="819" s="2" customFormat="1">
      <c r="A819" s="39"/>
      <c r="B819" s="40"/>
      <c r="C819" s="41"/>
      <c r="D819" s="232" t="s">
        <v>179</v>
      </c>
      <c r="E819" s="41"/>
      <c r="F819" s="236" t="s">
        <v>1031</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179</v>
      </c>
      <c r="AU819" s="18" t="s">
        <v>87</v>
      </c>
    </row>
    <row r="820" s="13" customFormat="1">
      <c r="A820" s="13"/>
      <c r="B820" s="237"/>
      <c r="C820" s="238"/>
      <c r="D820" s="232" t="s">
        <v>181</v>
      </c>
      <c r="E820" s="239" t="s">
        <v>40</v>
      </c>
      <c r="F820" s="240" t="s">
        <v>203</v>
      </c>
      <c r="G820" s="238"/>
      <c r="H820" s="239" t="s">
        <v>40</v>
      </c>
      <c r="I820" s="241"/>
      <c r="J820" s="238"/>
      <c r="K820" s="238"/>
      <c r="L820" s="242"/>
      <c r="M820" s="243"/>
      <c r="N820" s="244"/>
      <c r="O820" s="244"/>
      <c r="P820" s="244"/>
      <c r="Q820" s="244"/>
      <c r="R820" s="244"/>
      <c r="S820" s="244"/>
      <c r="T820" s="245"/>
      <c r="U820" s="13"/>
      <c r="V820" s="13"/>
      <c r="W820" s="13"/>
      <c r="X820" s="13"/>
      <c r="Y820" s="13"/>
      <c r="Z820" s="13"/>
      <c r="AA820" s="13"/>
      <c r="AB820" s="13"/>
      <c r="AC820" s="13"/>
      <c r="AD820" s="13"/>
      <c r="AE820" s="13"/>
      <c r="AT820" s="246" t="s">
        <v>181</v>
      </c>
      <c r="AU820" s="246" t="s">
        <v>87</v>
      </c>
      <c r="AV820" s="13" t="s">
        <v>85</v>
      </c>
      <c r="AW820" s="13" t="s">
        <v>38</v>
      </c>
      <c r="AX820" s="13" t="s">
        <v>77</v>
      </c>
      <c r="AY820" s="246" t="s">
        <v>167</v>
      </c>
    </row>
    <row r="821" s="14" customFormat="1">
      <c r="A821" s="14"/>
      <c r="B821" s="247"/>
      <c r="C821" s="248"/>
      <c r="D821" s="232" t="s">
        <v>181</v>
      </c>
      <c r="E821" s="249" t="s">
        <v>40</v>
      </c>
      <c r="F821" s="250" t="s">
        <v>1456</v>
      </c>
      <c r="G821" s="248"/>
      <c r="H821" s="251">
        <v>2.9500000000000002</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181</v>
      </c>
      <c r="AU821" s="257" t="s">
        <v>87</v>
      </c>
      <c r="AV821" s="14" t="s">
        <v>87</v>
      </c>
      <c r="AW821" s="14" t="s">
        <v>38</v>
      </c>
      <c r="AX821" s="14" t="s">
        <v>77</v>
      </c>
      <c r="AY821" s="257" t="s">
        <v>167</v>
      </c>
    </row>
    <row r="822" s="13" customFormat="1">
      <c r="A822" s="13"/>
      <c r="B822" s="237"/>
      <c r="C822" s="238"/>
      <c r="D822" s="232" t="s">
        <v>181</v>
      </c>
      <c r="E822" s="239" t="s">
        <v>40</v>
      </c>
      <c r="F822" s="240" t="s">
        <v>206</v>
      </c>
      <c r="G822" s="238"/>
      <c r="H822" s="239" t="s">
        <v>40</v>
      </c>
      <c r="I822" s="241"/>
      <c r="J822" s="238"/>
      <c r="K822" s="238"/>
      <c r="L822" s="242"/>
      <c r="M822" s="243"/>
      <c r="N822" s="244"/>
      <c r="O822" s="244"/>
      <c r="P822" s="244"/>
      <c r="Q822" s="244"/>
      <c r="R822" s="244"/>
      <c r="S822" s="244"/>
      <c r="T822" s="245"/>
      <c r="U822" s="13"/>
      <c r="V822" s="13"/>
      <c r="W822" s="13"/>
      <c r="X822" s="13"/>
      <c r="Y822" s="13"/>
      <c r="Z822" s="13"/>
      <c r="AA822" s="13"/>
      <c r="AB822" s="13"/>
      <c r="AC822" s="13"/>
      <c r="AD822" s="13"/>
      <c r="AE822" s="13"/>
      <c r="AT822" s="246" t="s">
        <v>181</v>
      </c>
      <c r="AU822" s="246" t="s">
        <v>87</v>
      </c>
      <c r="AV822" s="13" t="s">
        <v>85</v>
      </c>
      <c r="AW822" s="13" t="s">
        <v>38</v>
      </c>
      <c r="AX822" s="13" t="s">
        <v>77</v>
      </c>
      <c r="AY822" s="246" t="s">
        <v>167</v>
      </c>
    </row>
    <row r="823" s="14" customFormat="1">
      <c r="A823" s="14"/>
      <c r="B823" s="247"/>
      <c r="C823" s="248"/>
      <c r="D823" s="232" t="s">
        <v>181</v>
      </c>
      <c r="E823" s="249" t="s">
        <v>40</v>
      </c>
      <c r="F823" s="250" t="s">
        <v>284</v>
      </c>
      <c r="G823" s="248"/>
      <c r="H823" s="251">
        <v>2.2599999999999998</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181</v>
      </c>
      <c r="AU823" s="257" t="s">
        <v>87</v>
      </c>
      <c r="AV823" s="14" t="s">
        <v>87</v>
      </c>
      <c r="AW823" s="14" t="s">
        <v>38</v>
      </c>
      <c r="AX823" s="14" t="s">
        <v>77</v>
      </c>
      <c r="AY823" s="257" t="s">
        <v>167</v>
      </c>
    </row>
    <row r="824" s="13" customFormat="1">
      <c r="A824" s="13"/>
      <c r="B824" s="237"/>
      <c r="C824" s="238"/>
      <c r="D824" s="232" t="s">
        <v>181</v>
      </c>
      <c r="E824" s="239" t="s">
        <v>40</v>
      </c>
      <c r="F824" s="240" t="s">
        <v>210</v>
      </c>
      <c r="G824" s="238"/>
      <c r="H824" s="239" t="s">
        <v>40</v>
      </c>
      <c r="I824" s="241"/>
      <c r="J824" s="238"/>
      <c r="K824" s="238"/>
      <c r="L824" s="242"/>
      <c r="M824" s="243"/>
      <c r="N824" s="244"/>
      <c r="O824" s="244"/>
      <c r="P824" s="244"/>
      <c r="Q824" s="244"/>
      <c r="R824" s="244"/>
      <c r="S824" s="244"/>
      <c r="T824" s="245"/>
      <c r="U824" s="13"/>
      <c r="V824" s="13"/>
      <c r="W824" s="13"/>
      <c r="X824" s="13"/>
      <c r="Y824" s="13"/>
      <c r="Z824" s="13"/>
      <c r="AA824" s="13"/>
      <c r="AB824" s="13"/>
      <c r="AC824" s="13"/>
      <c r="AD824" s="13"/>
      <c r="AE824" s="13"/>
      <c r="AT824" s="246" t="s">
        <v>181</v>
      </c>
      <c r="AU824" s="246" t="s">
        <v>87</v>
      </c>
      <c r="AV824" s="13" t="s">
        <v>85</v>
      </c>
      <c r="AW824" s="13" t="s">
        <v>38</v>
      </c>
      <c r="AX824" s="13" t="s">
        <v>77</v>
      </c>
      <c r="AY824" s="246" t="s">
        <v>167</v>
      </c>
    </row>
    <row r="825" s="14" customFormat="1">
      <c r="A825" s="14"/>
      <c r="B825" s="247"/>
      <c r="C825" s="248"/>
      <c r="D825" s="232" t="s">
        <v>181</v>
      </c>
      <c r="E825" s="249" t="s">
        <v>40</v>
      </c>
      <c r="F825" s="250" t="s">
        <v>1457</v>
      </c>
      <c r="G825" s="248"/>
      <c r="H825" s="251">
        <v>8.5899999999999999</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181</v>
      </c>
      <c r="AU825" s="257" t="s">
        <v>87</v>
      </c>
      <c r="AV825" s="14" t="s">
        <v>87</v>
      </c>
      <c r="AW825" s="14" t="s">
        <v>38</v>
      </c>
      <c r="AX825" s="14" t="s">
        <v>77</v>
      </c>
      <c r="AY825" s="257" t="s">
        <v>167</v>
      </c>
    </row>
    <row r="826" s="15" customFormat="1">
      <c r="A826" s="15"/>
      <c r="B826" s="258"/>
      <c r="C826" s="259"/>
      <c r="D826" s="232" t="s">
        <v>181</v>
      </c>
      <c r="E826" s="260" t="s">
        <v>40</v>
      </c>
      <c r="F826" s="261" t="s">
        <v>184</v>
      </c>
      <c r="G826" s="259"/>
      <c r="H826" s="262">
        <v>13.800000000000001</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181</v>
      </c>
      <c r="AU826" s="268" t="s">
        <v>87</v>
      </c>
      <c r="AV826" s="15" t="s">
        <v>175</v>
      </c>
      <c r="AW826" s="15" t="s">
        <v>38</v>
      </c>
      <c r="AX826" s="15" t="s">
        <v>85</v>
      </c>
      <c r="AY826" s="268" t="s">
        <v>167</v>
      </c>
    </row>
    <row r="827" s="2" customFormat="1" ht="16.5" customHeight="1">
      <c r="A827" s="39"/>
      <c r="B827" s="40"/>
      <c r="C827" s="219" t="s">
        <v>1048</v>
      </c>
      <c r="D827" s="219" t="s">
        <v>170</v>
      </c>
      <c r="E827" s="220" t="s">
        <v>1049</v>
      </c>
      <c r="F827" s="221" t="s">
        <v>1050</v>
      </c>
      <c r="G827" s="222" t="s">
        <v>187</v>
      </c>
      <c r="H827" s="223">
        <v>26</v>
      </c>
      <c r="I827" s="224"/>
      <c r="J827" s="225">
        <f>ROUND(I827*H827,2)</f>
        <v>0</v>
      </c>
      <c r="K827" s="221" t="s">
        <v>174</v>
      </c>
      <c r="L827" s="45"/>
      <c r="M827" s="226" t="s">
        <v>40</v>
      </c>
      <c r="N827" s="227" t="s">
        <v>48</v>
      </c>
      <c r="O827" s="85"/>
      <c r="P827" s="228">
        <f>O827*H827</f>
        <v>0</v>
      </c>
      <c r="Q827" s="228">
        <v>3.0000000000000001E-05</v>
      </c>
      <c r="R827" s="228">
        <f>Q827*H827</f>
        <v>0.00077999999999999999</v>
      </c>
      <c r="S827" s="228">
        <v>0</v>
      </c>
      <c r="T827" s="229">
        <f>S827*H827</f>
        <v>0</v>
      </c>
      <c r="U827" s="39"/>
      <c r="V827" s="39"/>
      <c r="W827" s="39"/>
      <c r="X827" s="39"/>
      <c r="Y827" s="39"/>
      <c r="Z827" s="39"/>
      <c r="AA827" s="39"/>
      <c r="AB827" s="39"/>
      <c r="AC827" s="39"/>
      <c r="AD827" s="39"/>
      <c r="AE827" s="39"/>
      <c r="AR827" s="230" t="s">
        <v>301</v>
      </c>
      <c r="AT827" s="230" t="s">
        <v>170</v>
      </c>
      <c r="AU827" s="230" t="s">
        <v>87</v>
      </c>
      <c r="AY827" s="18" t="s">
        <v>167</v>
      </c>
      <c r="BE827" s="231">
        <f>IF(N827="základní",J827,0)</f>
        <v>0</v>
      </c>
      <c r="BF827" s="231">
        <f>IF(N827="snížená",J827,0)</f>
        <v>0</v>
      </c>
      <c r="BG827" s="231">
        <f>IF(N827="zákl. přenesená",J827,0)</f>
        <v>0</v>
      </c>
      <c r="BH827" s="231">
        <f>IF(N827="sníž. přenesená",J827,0)</f>
        <v>0</v>
      </c>
      <c r="BI827" s="231">
        <f>IF(N827="nulová",J827,0)</f>
        <v>0</v>
      </c>
      <c r="BJ827" s="18" t="s">
        <v>85</v>
      </c>
      <c r="BK827" s="231">
        <f>ROUND(I827*H827,2)</f>
        <v>0</v>
      </c>
      <c r="BL827" s="18" t="s">
        <v>301</v>
      </c>
      <c r="BM827" s="230" t="s">
        <v>1051</v>
      </c>
    </row>
    <row r="828" s="2" customFormat="1">
      <c r="A828" s="39"/>
      <c r="B828" s="40"/>
      <c r="C828" s="41"/>
      <c r="D828" s="232" t="s">
        <v>177</v>
      </c>
      <c r="E828" s="41"/>
      <c r="F828" s="233" t="s">
        <v>1052</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177</v>
      </c>
      <c r="AU828" s="18" t="s">
        <v>87</v>
      </c>
    </row>
    <row r="829" s="2" customFormat="1">
      <c r="A829" s="39"/>
      <c r="B829" s="40"/>
      <c r="C829" s="41"/>
      <c r="D829" s="232" t="s">
        <v>179</v>
      </c>
      <c r="E829" s="41"/>
      <c r="F829" s="236" t="s">
        <v>1053</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179</v>
      </c>
      <c r="AU829" s="18" t="s">
        <v>87</v>
      </c>
    </row>
    <row r="830" s="13" customFormat="1">
      <c r="A830" s="13"/>
      <c r="B830" s="237"/>
      <c r="C830" s="238"/>
      <c r="D830" s="232" t="s">
        <v>181</v>
      </c>
      <c r="E830" s="239" t="s">
        <v>40</v>
      </c>
      <c r="F830" s="240" t="s">
        <v>203</v>
      </c>
      <c r="G830" s="238"/>
      <c r="H830" s="239" t="s">
        <v>40</v>
      </c>
      <c r="I830" s="241"/>
      <c r="J830" s="238"/>
      <c r="K830" s="238"/>
      <c r="L830" s="242"/>
      <c r="M830" s="243"/>
      <c r="N830" s="244"/>
      <c r="O830" s="244"/>
      <c r="P830" s="244"/>
      <c r="Q830" s="244"/>
      <c r="R830" s="244"/>
      <c r="S830" s="244"/>
      <c r="T830" s="245"/>
      <c r="U830" s="13"/>
      <c r="V830" s="13"/>
      <c r="W830" s="13"/>
      <c r="X830" s="13"/>
      <c r="Y830" s="13"/>
      <c r="Z830" s="13"/>
      <c r="AA830" s="13"/>
      <c r="AB830" s="13"/>
      <c r="AC830" s="13"/>
      <c r="AD830" s="13"/>
      <c r="AE830" s="13"/>
      <c r="AT830" s="246" t="s">
        <v>181</v>
      </c>
      <c r="AU830" s="246" t="s">
        <v>87</v>
      </c>
      <c r="AV830" s="13" t="s">
        <v>85</v>
      </c>
      <c r="AW830" s="13" t="s">
        <v>38</v>
      </c>
      <c r="AX830" s="13" t="s">
        <v>77</v>
      </c>
      <c r="AY830" s="246" t="s">
        <v>167</v>
      </c>
    </row>
    <row r="831" s="14" customFormat="1">
      <c r="A831" s="14"/>
      <c r="B831" s="247"/>
      <c r="C831" s="248"/>
      <c r="D831" s="232" t="s">
        <v>181</v>
      </c>
      <c r="E831" s="249" t="s">
        <v>40</v>
      </c>
      <c r="F831" s="250" t="s">
        <v>1054</v>
      </c>
      <c r="G831" s="248"/>
      <c r="H831" s="251">
        <v>6.7000000000000002</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181</v>
      </c>
      <c r="AU831" s="257" t="s">
        <v>87</v>
      </c>
      <c r="AV831" s="14" t="s">
        <v>87</v>
      </c>
      <c r="AW831" s="14" t="s">
        <v>38</v>
      </c>
      <c r="AX831" s="14" t="s">
        <v>77</v>
      </c>
      <c r="AY831" s="257" t="s">
        <v>167</v>
      </c>
    </row>
    <row r="832" s="13" customFormat="1">
      <c r="A832" s="13"/>
      <c r="B832" s="237"/>
      <c r="C832" s="238"/>
      <c r="D832" s="232" t="s">
        <v>181</v>
      </c>
      <c r="E832" s="239" t="s">
        <v>40</v>
      </c>
      <c r="F832" s="240" t="s">
        <v>206</v>
      </c>
      <c r="G832" s="238"/>
      <c r="H832" s="239" t="s">
        <v>40</v>
      </c>
      <c r="I832" s="241"/>
      <c r="J832" s="238"/>
      <c r="K832" s="238"/>
      <c r="L832" s="242"/>
      <c r="M832" s="243"/>
      <c r="N832" s="244"/>
      <c r="O832" s="244"/>
      <c r="P832" s="244"/>
      <c r="Q832" s="244"/>
      <c r="R832" s="244"/>
      <c r="S832" s="244"/>
      <c r="T832" s="245"/>
      <c r="U832" s="13"/>
      <c r="V832" s="13"/>
      <c r="W832" s="13"/>
      <c r="X832" s="13"/>
      <c r="Y832" s="13"/>
      <c r="Z832" s="13"/>
      <c r="AA832" s="13"/>
      <c r="AB832" s="13"/>
      <c r="AC832" s="13"/>
      <c r="AD832" s="13"/>
      <c r="AE832" s="13"/>
      <c r="AT832" s="246" t="s">
        <v>181</v>
      </c>
      <c r="AU832" s="246" t="s">
        <v>87</v>
      </c>
      <c r="AV832" s="13" t="s">
        <v>85</v>
      </c>
      <c r="AW832" s="13" t="s">
        <v>38</v>
      </c>
      <c r="AX832" s="13" t="s">
        <v>77</v>
      </c>
      <c r="AY832" s="246" t="s">
        <v>167</v>
      </c>
    </row>
    <row r="833" s="14" customFormat="1">
      <c r="A833" s="14"/>
      <c r="B833" s="247"/>
      <c r="C833" s="248"/>
      <c r="D833" s="232" t="s">
        <v>181</v>
      </c>
      <c r="E833" s="249" t="s">
        <v>40</v>
      </c>
      <c r="F833" s="250" t="s">
        <v>1055</v>
      </c>
      <c r="G833" s="248"/>
      <c r="H833" s="251">
        <v>5.7000000000000002</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181</v>
      </c>
      <c r="AU833" s="257" t="s">
        <v>87</v>
      </c>
      <c r="AV833" s="14" t="s">
        <v>87</v>
      </c>
      <c r="AW833" s="14" t="s">
        <v>38</v>
      </c>
      <c r="AX833" s="14" t="s">
        <v>77</v>
      </c>
      <c r="AY833" s="257" t="s">
        <v>167</v>
      </c>
    </row>
    <row r="834" s="13" customFormat="1">
      <c r="A834" s="13"/>
      <c r="B834" s="237"/>
      <c r="C834" s="238"/>
      <c r="D834" s="232" t="s">
        <v>181</v>
      </c>
      <c r="E834" s="239" t="s">
        <v>40</v>
      </c>
      <c r="F834" s="240" t="s">
        <v>210</v>
      </c>
      <c r="G834" s="238"/>
      <c r="H834" s="239" t="s">
        <v>40</v>
      </c>
      <c r="I834" s="241"/>
      <c r="J834" s="238"/>
      <c r="K834" s="238"/>
      <c r="L834" s="242"/>
      <c r="M834" s="243"/>
      <c r="N834" s="244"/>
      <c r="O834" s="244"/>
      <c r="P834" s="244"/>
      <c r="Q834" s="244"/>
      <c r="R834" s="244"/>
      <c r="S834" s="244"/>
      <c r="T834" s="245"/>
      <c r="U834" s="13"/>
      <c r="V834" s="13"/>
      <c r="W834" s="13"/>
      <c r="X834" s="13"/>
      <c r="Y834" s="13"/>
      <c r="Z834" s="13"/>
      <c r="AA834" s="13"/>
      <c r="AB834" s="13"/>
      <c r="AC834" s="13"/>
      <c r="AD834" s="13"/>
      <c r="AE834" s="13"/>
      <c r="AT834" s="246" t="s">
        <v>181</v>
      </c>
      <c r="AU834" s="246" t="s">
        <v>87</v>
      </c>
      <c r="AV834" s="13" t="s">
        <v>85</v>
      </c>
      <c r="AW834" s="13" t="s">
        <v>38</v>
      </c>
      <c r="AX834" s="13" t="s">
        <v>77</v>
      </c>
      <c r="AY834" s="246" t="s">
        <v>167</v>
      </c>
    </row>
    <row r="835" s="14" customFormat="1">
      <c r="A835" s="14"/>
      <c r="B835" s="247"/>
      <c r="C835" s="248"/>
      <c r="D835" s="232" t="s">
        <v>181</v>
      </c>
      <c r="E835" s="249" t="s">
        <v>40</v>
      </c>
      <c r="F835" s="250" t="s">
        <v>1056</v>
      </c>
      <c r="G835" s="248"/>
      <c r="H835" s="251">
        <v>13.6</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181</v>
      </c>
      <c r="AU835" s="257" t="s">
        <v>87</v>
      </c>
      <c r="AV835" s="14" t="s">
        <v>87</v>
      </c>
      <c r="AW835" s="14" t="s">
        <v>38</v>
      </c>
      <c r="AX835" s="14" t="s">
        <v>77</v>
      </c>
      <c r="AY835" s="257" t="s">
        <v>167</v>
      </c>
    </row>
    <row r="836" s="15" customFormat="1">
      <c r="A836" s="15"/>
      <c r="B836" s="258"/>
      <c r="C836" s="259"/>
      <c r="D836" s="232" t="s">
        <v>181</v>
      </c>
      <c r="E836" s="260" t="s">
        <v>40</v>
      </c>
      <c r="F836" s="261" t="s">
        <v>184</v>
      </c>
      <c r="G836" s="259"/>
      <c r="H836" s="262">
        <v>26</v>
      </c>
      <c r="I836" s="263"/>
      <c r="J836" s="259"/>
      <c r="K836" s="259"/>
      <c r="L836" s="264"/>
      <c r="M836" s="265"/>
      <c r="N836" s="266"/>
      <c r="O836" s="266"/>
      <c r="P836" s="266"/>
      <c r="Q836" s="266"/>
      <c r="R836" s="266"/>
      <c r="S836" s="266"/>
      <c r="T836" s="267"/>
      <c r="U836" s="15"/>
      <c r="V836" s="15"/>
      <c r="W836" s="15"/>
      <c r="X836" s="15"/>
      <c r="Y836" s="15"/>
      <c r="Z836" s="15"/>
      <c r="AA836" s="15"/>
      <c r="AB836" s="15"/>
      <c r="AC836" s="15"/>
      <c r="AD836" s="15"/>
      <c r="AE836" s="15"/>
      <c r="AT836" s="268" t="s">
        <v>181</v>
      </c>
      <c r="AU836" s="268" t="s">
        <v>87</v>
      </c>
      <c r="AV836" s="15" t="s">
        <v>175</v>
      </c>
      <c r="AW836" s="15" t="s">
        <v>38</v>
      </c>
      <c r="AX836" s="15" t="s">
        <v>85</v>
      </c>
      <c r="AY836" s="268" t="s">
        <v>167</v>
      </c>
    </row>
    <row r="837" s="2" customFormat="1" ht="16.5" customHeight="1">
      <c r="A837" s="39"/>
      <c r="B837" s="40"/>
      <c r="C837" s="219" t="s">
        <v>1057</v>
      </c>
      <c r="D837" s="219" t="s">
        <v>170</v>
      </c>
      <c r="E837" s="220" t="s">
        <v>1058</v>
      </c>
      <c r="F837" s="221" t="s">
        <v>1059</v>
      </c>
      <c r="G837" s="222" t="s">
        <v>173</v>
      </c>
      <c r="H837" s="223">
        <v>13.800000000000001</v>
      </c>
      <c r="I837" s="224"/>
      <c r="J837" s="225">
        <f>ROUND(I837*H837,2)</f>
        <v>0</v>
      </c>
      <c r="K837" s="221" t="s">
        <v>174</v>
      </c>
      <c r="L837" s="45"/>
      <c r="M837" s="226" t="s">
        <v>40</v>
      </c>
      <c r="N837" s="227" t="s">
        <v>48</v>
      </c>
      <c r="O837" s="85"/>
      <c r="P837" s="228">
        <f>O837*H837</f>
        <v>0</v>
      </c>
      <c r="Q837" s="228">
        <v>0</v>
      </c>
      <c r="R837" s="228">
        <f>Q837*H837</f>
        <v>0</v>
      </c>
      <c r="S837" s="228">
        <v>0</v>
      </c>
      <c r="T837" s="229">
        <f>S837*H837</f>
        <v>0</v>
      </c>
      <c r="U837" s="39"/>
      <c r="V837" s="39"/>
      <c r="W837" s="39"/>
      <c r="X837" s="39"/>
      <c r="Y837" s="39"/>
      <c r="Z837" s="39"/>
      <c r="AA837" s="39"/>
      <c r="AB837" s="39"/>
      <c r="AC837" s="39"/>
      <c r="AD837" s="39"/>
      <c r="AE837" s="39"/>
      <c r="AR837" s="230" t="s">
        <v>301</v>
      </c>
      <c r="AT837" s="230" t="s">
        <v>170</v>
      </c>
      <c r="AU837" s="230" t="s">
        <v>87</v>
      </c>
      <c r="AY837" s="18" t="s">
        <v>167</v>
      </c>
      <c r="BE837" s="231">
        <f>IF(N837="základní",J837,0)</f>
        <v>0</v>
      </c>
      <c r="BF837" s="231">
        <f>IF(N837="snížená",J837,0)</f>
        <v>0</v>
      </c>
      <c r="BG837" s="231">
        <f>IF(N837="zákl. přenesená",J837,0)</f>
        <v>0</v>
      </c>
      <c r="BH837" s="231">
        <f>IF(N837="sníž. přenesená",J837,0)</f>
        <v>0</v>
      </c>
      <c r="BI837" s="231">
        <f>IF(N837="nulová",J837,0)</f>
        <v>0</v>
      </c>
      <c r="BJ837" s="18" t="s">
        <v>85</v>
      </c>
      <c r="BK837" s="231">
        <f>ROUND(I837*H837,2)</f>
        <v>0</v>
      </c>
      <c r="BL837" s="18" t="s">
        <v>301</v>
      </c>
      <c r="BM837" s="230" t="s">
        <v>1060</v>
      </c>
    </row>
    <row r="838" s="2" customFormat="1">
      <c r="A838" s="39"/>
      <c r="B838" s="40"/>
      <c r="C838" s="41"/>
      <c r="D838" s="232" t="s">
        <v>177</v>
      </c>
      <c r="E838" s="41"/>
      <c r="F838" s="233" t="s">
        <v>1061</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177</v>
      </c>
      <c r="AU838" s="18" t="s">
        <v>87</v>
      </c>
    </row>
    <row r="839" s="2" customFormat="1">
      <c r="A839" s="39"/>
      <c r="B839" s="40"/>
      <c r="C839" s="41"/>
      <c r="D839" s="232" t="s">
        <v>179</v>
      </c>
      <c r="E839" s="41"/>
      <c r="F839" s="236" t="s">
        <v>1053</v>
      </c>
      <c r="G839" s="41"/>
      <c r="H839" s="41"/>
      <c r="I839" s="137"/>
      <c r="J839" s="41"/>
      <c r="K839" s="41"/>
      <c r="L839" s="45"/>
      <c r="M839" s="234"/>
      <c r="N839" s="235"/>
      <c r="O839" s="85"/>
      <c r="P839" s="85"/>
      <c r="Q839" s="85"/>
      <c r="R839" s="85"/>
      <c r="S839" s="85"/>
      <c r="T839" s="86"/>
      <c r="U839" s="39"/>
      <c r="V839" s="39"/>
      <c r="W839" s="39"/>
      <c r="X839" s="39"/>
      <c r="Y839" s="39"/>
      <c r="Z839" s="39"/>
      <c r="AA839" s="39"/>
      <c r="AB839" s="39"/>
      <c r="AC839" s="39"/>
      <c r="AD839" s="39"/>
      <c r="AE839" s="39"/>
      <c r="AT839" s="18" t="s">
        <v>179</v>
      </c>
      <c r="AU839" s="18" t="s">
        <v>87</v>
      </c>
    </row>
    <row r="840" s="13" customFormat="1">
      <c r="A840" s="13"/>
      <c r="B840" s="237"/>
      <c r="C840" s="238"/>
      <c r="D840" s="232" t="s">
        <v>181</v>
      </c>
      <c r="E840" s="239" t="s">
        <v>40</v>
      </c>
      <c r="F840" s="240" t="s">
        <v>203</v>
      </c>
      <c r="G840" s="238"/>
      <c r="H840" s="239" t="s">
        <v>40</v>
      </c>
      <c r="I840" s="241"/>
      <c r="J840" s="238"/>
      <c r="K840" s="238"/>
      <c r="L840" s="242"/>
      <c r="M840" s="243"/>
      <c r="N840" s="244"/>
      <c r="O840" s="244"/>
      <c r="P840" s="244"/>
      <c r="Q840" s="244"/>
      <c r="R840" s="244"/>
      <c r="S840" s="244"/>
      <c r="T840" s="245"/>
      <c r="U840" s="13"/>
      <c r="V840" s="13"/>
      <c r="W840" s="13"/>
      <c r="X840" s="13"/>
      <c r="Y840" s="13"/>
      <c r="Z840" s="13"/>
      <c r="AA840" s="13"/>
      <c r="AB840" s="13"/>
      <c r="AC840" s="13"/>
      <c r="AD840" s="13"/>
      <c r="AE840" s="13"/>
      <c r="AT840" s="246" t="s">
        <v>181</v>
      </c>
      <c r="AU840" s="246" t="s">
        <v>87</v>
      </c>
      <c r="AV840" s="13" t="s">
        <v>85</v>
      </c>
      <c r="AW840" s="13" t="s">
        <v>38</v>
      </c>
      <c r="AX840" s="13" t="s">
        <v>77</v>
      </c>
      <c r="AY840" s="246" t="s">
        <v>167</v>
      </c>
    </row>
    <row r="841" s="14" customFormat="1">
      <c r="A841" s="14"/>
      <c r="B841" s="247"/>
      <c r="C841" s="248"/>
      <c r="D841" s="232" t="s">
        <v>181</v>
      </c>
      <c r="E841" s="249" t="s">
        <v>40</v>
      </c>
      <c r="F841" s="250" t="s">
        <v>1456</v>
      </c>
      <c r="G841" s="248"/>
      <c r="H841" s="251">
        <v>2.9500000000000002</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181</v>
      </c>
      <c r="AU841" s="257" t="s">
        <v>87</v>
      </c>
      <c r="AV841" s="14" t="s">
        <v>87</v>
      </c>
      <c r="AW841" s="14" t="s">
        <v>38</v>
      </c>
      <c r="AX841" s="14" t="s">
        <v>77</v>
      </c>
      <c r="AY841" s="257" t="s">
        <v>167</v>
      </c>
    </row>
    <row r="842" s="13" customFormat="1">
      <c r="A842" s="13"/>
      <c r="B842" s="237"/>
      <c r="C842" s="238"/>
      <c r="D842" s="232" t="s">
        <v>181</v>
      </c>
      <c r="E842" s="239" t="s">
        <v>40</v>
      </c>
      <c r="F842" s="240" t="s">
        <v>206</v>
      </c>
      <c r="G842" s="238"/>
      <c r="H842" s="239" t="s">
        <v>40</v>
      </c>
      <c r="I842" s="241"/>
      <c r="J842" s="238"/>
      <c r="K842" s="238"/>
      <c r="L842" s="242"/>
      <c r="M842" s="243"/>
      <c r="N842" s="244"/>
      <c r="O842" s="244"/>
      <c r="P842" s="244"/>
      <c r="Q842" s="244"/>
      <c r="R842" s="244"/>
      <c r="S842" s="244"/>
      <c r="T842" s="245"/>
      <c r="U842" s="13"/>
      <c r="V842" s="13"/>
      <c r="W842" s="13"/>
      <c r="X842" s="13"/>
      <c r="Y842" s="13"/>
      <c r="Z842" s="13"/>
      <c r="AA842" s="13"/>
      <c r="AB842" s="13"/>
      <c r="AC842" s="13"/>
      <c r="AD842" s="13"/>
      <c r="AE842" s="13"/>
      <c r="AT842" s="246" t="s">
        <v>181</v>
      </c>
      <c r="AU842" s="246" t="s">
        <v>87</v>
      </c>
      <c r="AV842" s="13" t="s">
        <v>85</v>
      </c>
      <c r="AW842" s="13" t="s">
        <v>38</v>
      </c>
      <c r="AX842" s="13" t="s">
        <v>77</v>
      </c>
      <c r="AY842" s="246" t="s">
        <v>167</v>
      </c>
    </row>
    <row r="843" s="14" customFormat="1">
      <c r="A843" s="14"/>
      <c r="B843" s="247"/>
      <c r="C843" s="248"/>
      <c r="D843" s="232" t="s">
        <v>181</v>
      </c>
      <c r="E843" s="249" t="s">
        <v>40</v>
      </c>
      <c r="F843" s="250" t="s">
        <v>284</v>
      </c>
      <c r="G843" s="248"/>
      <c r="H843" s="251">
        <v>2.2599999999999998</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181</v>
      </c>
      <c r="AU843" s="257" t="s">
        <v>87</v>
      </c>
      <c r="AV843" s="14" t="s">
        <v>87</v>
      </c>
      <c r="AW843" s="14" t="s">
        <v>38</v>
      </c>
      <c r="AX843" s="14" t="s">
        <v>77</v>
      </c>
      <c r="AY843" s="257" t="s">
        <v>167</v>
      </c>
    </row>
    <row r="844" s="13" customFormat="1">
      <c r="A844" s="13"/>
      <c r="B844" s="237"/>
      <c r="C844" s="238"/>
      <c r="D844" s="232" t="s">
        <v>181</v>
      </c>
      <c r="E844" s="239" t="s">
        <v>40</v>
      </c>
      <c r="F844" s="240" t="s">
        <v>210</v>
      </c>
      <c r="G844" s="238"/>
      <c r="H844" s="239" t="s">
        <v>40</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181</v>
      </c>
      <c r="AU844" s="246" t="s">
        <v>87</v>
      </c>
      <c r="AV844" s="13" t="s">
        <v>85</v>
      </c>
      <c r="AW844" s="13" t="s">
        <v>38</v>
      </c>
      <c r="AX844" s="13" t="s">
        <v>77</v>
      </c>
      <c r="AY844" s="246" t="s">
        <v>167</v>
      </c>
    </row>
    <row r="845" s="14" customFormat="1">
      <c r="A845" s="14"/>
      <c r="B845" s="247"/>
      <c r="C845" s="248"/>
      <c r="D845" s="232" t="s">
        <v>181</v>
      </c>
      <c r="E845" s="249" t="s">
        <v>40</v>
      </c>
      <c r="F845" s="250" t="s">
        <v>1457</v>
      </c>
      <c r="G845" s="248"/>
      <c r="H845" s="251">
        <v>8.5899999999999999</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181</v>
      </c>
      <c r="AU845" s="257" t="s">
        <v>87</v>
      </c>
      <c r="AV845" s="14" t="s">
        <v>87</v>
      </c>
      <c r="AW845" s="14" t="s">
        <v>38</v>
      </c>
      <c r="AX845" s="14" t="s">
        <v>77</v>
      </c>
      <c r="AY845" s="257" t="s">
        <v>167</v>
      </c>
    </row>
    <row r="846" s="15" customFormat="1">
      <c r="A846" s="15"/>
      <c r="B846" s="258"/>
      <c r="C846" s="259"/>
      <c r="D846" s="232" t="s">
        <v>181</v>
      </c>
      <c r="E846" s="260" t="s">
        <v>40</v>
      </c>
      <c r="F846" s="261" t="s">
        <v>184</v>
      </c>
      <c r="G846" s="259"/>
      <c r="H846" s="262">
        <v>13.800000000000001</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181</v>
      </c>
      <c r="AU846" s="268" t="s">
        <v>87</v>
      </c>
      <c r="AV846" s="15" t="s">
        <v>175</v>
      </c>
      <c r="AW846" s="15" t="s">
        <v>38</v>
      </c>
      <c r="AX846" s="15" t="s">
        <v>85</v>
      </c>
      <c r="AY846" s="268" t="s">
        <v>167</v>
      </c>
    </row>
    <row r="847" s="2" customFormat="1" ht="24" customHeight="1">
      <c r="A847" s="39"/>
      <c r="B847" s="40"/>
      <c r="C847" s="219" t="s">
        <v>1062</v>
      </c>
      <c r="D847" s="219" t="s">
        <v>170</v>
      </c>
      <c r="E847" s="220" t="s">
        <v>1063</v>
      </c>
      <c r="F847" s="221" t="s">
        <v>1064</v>
      </c>
      <c r="G847" s="222" t="s">
        <v>173</v>
      </c>
      <c r="H847" s="223">
        <v>13.800000000000001</v>
      </c>
      <c r="I847" s="224"/>
      <c r="J847" s="225">
        <f>ROUND(I847*H847,2)</f>
        <v>0</v>
      </c>
      <c r="K847" s="221" t="s">
        <v>174</v>
      </c>
      <c r="L847" s="45"/>
      <c r="M847" s="226" t="s">
        <v>40</v>
      </c>
      <c r="N847" s="227" t="s">
        <v>48</v>
      </c>
      <c r="O847" s="85"/>
      <c r="P847" s="228">
        <f>O847*H847</f>
        <v>0</v>
      </c>
      <c r="Q847" s="228">
        <v>0.00511</v>
      </c>
      <c r="R847" s="228">
        <f>Q847*H847</f>
        <v>0.070517999999999997</v>
      </c>
      <c r="S847" s="228">
        <v>0</v>
      </c>
      <c r="T847" s="229">
        <f>S847*H847</f>
        <v>0</v>
      </c>
      <c r="U847" s="39"/>
      <c r="V847" s="39"/>
      <c r="W847" s="39"/>
      <c r="X847" s="39"/>
      <c r="Y847" s="39"/>
      <c r="Z847" s="39"/>
      <c r="AA847" s="39"/>
      <c r="AB847" s="39"/>
      <c r="AC847" s="39"/>
      <c r="AD847" s="39"/>
      <c r="AE847" s="39"/>
      <c r="AR847" s="230" t="s">
        <v>301</v>
      </c>
      <c r="AT847" s="230" t="s">
        <v>170</v>
      </c>
      <c r="AU847" s="230" t="s">
        <v>87</v>
      </c>
      <c r="AY847" s="18" t="s">
        <v>167</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301</v>
      </c>
      <c r="BM847" s="230" t="s">
        <v>1065</v>
      </c>
    </row>
    <row r="848" s="2" customFormat="1">
      <c r="A848" s="39"/>
      <c r="B848" s="40"/>
      <c r="C848" s="41"/>
      <c r="D848" s="232" t="s">
        <v>177</v>
      </c>
      <c r="E848" s="41"/>
      <c r="F848" s="233" t="s">
        <v>1066</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177</v>
      </c>
      <c r="AU848" s="18" t="s">
        <v>87</v>
      </c>
    </row>
    <row r="849" s="2" customFormat="1">
      <c r="A849" s="39"/>
      <c r="B849" s="40"/>
      <c r="C849" s="41"/>
      <c r="D849" s="232" t="s">
        <v>179</v>
      </c>
      <c r="E849" s="41"/>
      <c r="F849" s="236" t="s">
        <v>1067</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179</v>
      </c>
      <c r="AU849" s="18" t="s">
        <v>87</v>
      </c>
    </row>
    <row r="850" s="13" customFormat="1">
      <c r="A850" s="13"/>
      <c r="B850" s="237"/>
      <c r="C850" s="238"/>
      <c r="D850" s="232" t="s">
        <v>181</v>
      </c>
      <c r="E850" s="239" t="s">
        <v>40</v>
      </c>
      <c r="F850" s="240" t="s">
        <v>203</v>
      </c>
      <c r="G850" s="238"/>
      <c r="H850" s="239" t="s">
        <v>40</v>
      </c>
      <c r="I850" s="241"/>
      <c r="J850" s="238"/>
      <c r="K850" s="238"/>
      <c r="L850" s="242"/>
      <c r="M850" s="243"/>
      <c r="N850" s="244"/>
      <c r="O850" s="244"/>
      <c r="P850" s="244"/>
      <c r="Q850" s="244"/>
      <c r="R850" s="244"/>
      <c r="S850" s="244"/>
      <c r="T850" s="245"/>
      <c r="U850" s="13"/>
      <c r="V850" s="13"/>
      <c r="W850" s="13"/>
      <c r="X850" s="13"/>
      <c r="Y850" s="13"/>
      <c r="Z850" s="13"/>
      <c r="AA850" s="13"/>
      <c r="AB850" s="13"/>
      <c r="AC850" s="13"/>
      <c r="AD850" s="13"/>
      <c r="AE850" s="13"/>
      <c r="AT850" s="246" t="s">
        <v>181</v>
      </c>
      <c r="AU850" s="246" t="s">
        <v>87</v>
      </c>
      <c r="AV850" s="13" t="s">
        <v>85</v>
      </c>
      <c r="AW850" s="13" t="s">
        <v>38</v>
      </c>
      <c r="AX850" s="13" t="s">
        <v>77</v>
      </c>
      <c r="AY850" s="246" t="s">
        <v>167</v>
      </c>
    </row>
    <row r="851" s="14" customFormat="1">
      <c r="A851" s="14"/>
      <c r="B851" s="247"/>
      <c r="C851" s="248"/>
      <c r="D851" s="232" t="s">
        <v>181</v>
      </c>
      <c r="E851" s="249" t="s">
        <v>40</v>
      </c>
      <c r="F851" s="250" t="s">
        <v>1456</v>
      </c>
      <c r="G851" s="248"/>
      <c r="H851" s="251">
        <v>2.9500000000000002</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181</v>
      </c>
      <c r="AU851" s="257" t="s">
        <v>87</v>
      </c>
      <c r="AV851" s="14" t="s">
        <v>87</v>
      </c>
      <c r="AW851" s="14" t="s">
        <v>38</v>
      </c>
      <c r="AX851" s="14" t="s">
        <v>77</v>
      </c>
      <c r="AY851" s="257" t="s">
        <v>167</v>
      </c>
    </row>
    <row r="852" s="13" customFormat="1">
      <c r="A852" s="13"/>
      <c r="B852" s="237"/>
      <c r="C852" s="238"/>
      <c r="D852" s="232" t="s">
        <v>181</v>
      </c>
      <c r="E852" s="239" t="s">
        <v>40</v>
      </c>
      <c r="F852" s="240" t="s">
        <v>206</v>
      </c>
      <c r="G852" s="238"/>
      <c r="H852" s="239" t="s">
        <v>40</v>
      </c>
      <c r="I852" s="241"/>
      <c r="J852" s="238"/>
      <c r="K852" s="238"/>
      <c r="L852" s="242"/>
      <c r="M852" s="243"/>
      <c r="N852" s="244"/>
      <c r="O852" s="244"/>
      <c r="P852" s="244"/>
      <c r="Q852" s="244"/>
      <c r="R852" s="244"/>
      <c r="S852" s="244"/>
      <c r="T852" s="245"/>
      <c r="U852" s="13"/>
      <c r="V852" s="13"/>
      <c r="W852" s="13"/>
      <c r="X852" s="13"/>
      <c r="Y852" s="13"/>
      <c r="Z852" s="13"/>
      <c r="AA852" s="13"/>
      <c r="AB852" s="13"/>
      <c r="AC852" s="13"/>
      <c r="AD852" s="13"/>
      <c r="AE852" s="13"/>
      <c r="AT852" s="246" t="s">
        <v>181</v>
      </c>
      <c r="AU852" s="246" t="s">
        <v>87</v>
      </c>
      <c r="AV852" s="13" t="s">
        <v>85</v>
      </c>
      <c r="AW852" s="13" t="s">
        <v>38</v>
      </c>
      <c r="AX852" s="13" t="s">
        <v>77</v>
      </c>
      <c r="AY852" s="246" t="s">
        <v>167</v>
      </c>
    </row>
    <row r="853" s="14" customFormat="1">
      <c r="A853" s="14"/>
      <c r="B853" s="247"/>
      <c r="C853" s="248"/>
      <c r="D853" s="232" t="s">
        <v>181</v>
      </c>
      <c r="E853" s="249" t="s">
        <v>40</v>
      </c>
      <c r="F853" s="250" t="s">
        <v>284</v>
      </c>
      <c r="G853" s="248"/>
      <c r="H853" s="251">
        <v>2.2599999999999998</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181</v>
      </c>
      <c r="AU853" s="257" t="s">
        <v>87</v>
      </c>
      <c r="AV853" s="14" t="s">
        <v>87</v>
      </c>
      <c r="AW853" s="14" t="s">
        <v>38</v>
      </c>
      <c r="AX853" s="14" t="s">
        <v>77</v>
      </c>
      <c r="AY853" s="257" t="s">
        <v>167</v>
      </c>
    </row>
    <row r="854" s="13" customFormat="1">
      <c r="A854" s="13"/>
      <c r="B854" s="237"/>
      <c r="C854" s="238"/>
      <c r="D854" s="232" t="s">
        <v>181</v>
      </c>
      <c r="E854" s="239" t="s">
        <v>40</v>
      </c>
      <c r="F854" s="240" t="s">
        <v>210</v>
      </c>
      <c r="G854" s="238"/>
      <c r="H854" s="239" t="s">
        <v>40</v>
      </c>
      <c r="I854" s="241"/>
      <c r="J854" s="238"/>
      <c r="K854" s="238"/>
      <c r="L854" s="242"/>
      <c r="M854" s="243"/>
      <c r="N854" s="244"/>
      <c r="O854" s="244"/>
      <c r="P854" s="244"/>
      <c r="Q854" s="244"/>
      <c r="R854" s="244"/>
      <c r="S854" s="244"/>
      <c r="T854" s="245"/>
      <c r="U854" s="13"/>
      <c r="V854" s="13"/>
      <c r="W854" s="13"/>
      <c r="X854" s="13"/>
      <c r="Y854" s="13"/>
      <c r="Z854" s="13"/>
      <c r="AA854" s="13"/>
      <c r="AB854" s="13"/>
      <c r="AC854" s="13"/>
      <c r="AD854" s="13"/>
      <c r="AE854" s="13"/>
      <c r="AT854" s="246" t="s">
        <v>181</v>
      </c>
      <c r="AU854" s="246" t="s">
        <v>87</v>
      </c>
      <c r="AV854" s="13" t="s">
        <v>85</v>
      </c>
      <c r="AW854" s="13" t="s">
        <v>38</v>
      </c>
      <c r="AX854" s="13" t="s">
        <v>77</v>
      </c>
      <c r="AY854" s="246" t="s">
        <v>167</v>
      </c>
    </row>
    <row r="855" s="14" customFormat="1">
      <c r="A855" s="14"/>
      <c r="B855" s="247"/>
      <c r="C855" s="248"/>
      <c r="D855" s="232" t="s">
        <v>181</v>
      </c>
      <c r="E855" s="249" t="s">
        <v>40</v>
      </c>
      <c r="F855" s="250" t="s">
        <v>1457</v>
      </c>
      <c r="G855" s="248"/>
      <c r="H855" s="251">
        <v>8.5899999999999999</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181</v>
      </c>
      <c r="AU855" s="257" t="s">
        <v>87</v>
      </c>
      <c r="AV855" s="14" t="s">
        <v>87</v>
      </c>
      <c r="AW855" s="14" t="s">
        <v>38</v>
      </c>
      <c r="AX855" s="14" t="s">
        <v>77</v>
      </c>
      <c r="AY855" s="257" t="s">
        <v>167</v>
      </c>
    </row>
    <row r="856" s="15" customFormat="1">
      <c r="A856" s="15"/>
      <c r="B856" s="258"/>
      <c r="C856" s="259"/>
      <c r="D856" s="232" t="s">
        <v>181</v>
      </c>
      <c r="E856" s="260" t="s">
        <v>40</v>
      </c>
      <c r="F856" s="261" t="s">
        <v>184</v>
      </c>
      <c r="G856" s="259"/>
      <c r="H856" s="262">
        <v>13.800000000000001</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181</v>
      </c>
      <c r="AU856" s="268" t="s">
        <v>87</v>
      </c>
      <c r="AV856" s="15" t="s">
        <v>175</v>
      </c>
      <c r="AW856" s="15" t="s">
        <v>38</v>
      </c>
      <c r="AX856" s="15" t="s">
        <v>85</v>
      </c>
      <c r="AY856" s="268" t="s">
        <v>167</v>
      </c>
    </row>
    <row r="857" s="2" customFormat="1" ht="24" customHeight="1">
      <c r="A857" s="39"/>
      <c r="B857" s="40"/>
      <c r="C857" s="219" t="s">
        <v>1068</v>
      </c>
      <c r="D857" s="219" t="s">
        <v>170</v>
      </c>
      <c r="E857" s="220" t="s">
        <v>1069</v>
      </c>
      <c r="F857" s="221" t="s">
        <v>1070</v>
      </c>
      <c r="G857" s="222" t="s">
        <v>173</v>
      </c>
      <c r="H857" s="223">
        <v>13.800000000000001</v>
      </c>
      <c r="I857" s="224"/>
      <c r="J857" s="225">
        <f>ROUND(I857*H857,2)</f>
        <v>0</v>
      </c>
      <c r="K857" s="221" t="s">
        <v>926</v>
      </c>
      <c r="L857" s="45"/>
      <c r="M857" s="226" t="s">
        <v>40</v>
      </c>
      <c r="N857" s="227" t="s">
        <v>48</v>
      </c>
      <c r="O857" s="85"/>
      <c r="P857" s="228">
        <f>O857*H857</f>
        <v>0</v>
      </c>
      <c r="Q857" s="228">
        <v>0.00792</v>
      </c>
      <c r="R857" s="228">
        <f>Q857*H857</f>
        <v>0.109296</v>
      </c>
      <c r="S857" s="228">
        <v>0</v>
      </c>
      <c r="T857" s="229">
        <f>S857*H857</f>
        <v>0</v>
      </c>
      <c r="U857" s="39"/>
      <c r="V857" s="39"/>
      <c r="W857" s="39"/>
      <c r="X857" s="39"/>
      <c r="Y857" s="39"/>
      <c r="Z857" s="39"/>
      <c r="AA857" s="39"/>
      <c r="AB857" s="39"/>
      <c r="AC857" s="39"/>
      <c r="AD857" s="39"/>
      <c r="AE857" s="39"/>
      <c r="AR857" s="230" t="s">
        <v>301</v>
      </c>
      <c r="AT857" s="230" t="s">
        <v>170</v>
      </c>
      <c r="AU857" s="230" t="s">
        <v>87</v>
      </c>
      <c r="AY857" s="18" t="s">
        <v>167</v>
      </c>
      <c r="BE857" s="231">
        <f>IF(N857="základní",J857,0)</f>
        <v>0</v>
      </c>
      <c r="BF857" s="231">
        <f>IF(N857="snížená",J857,0)</f>
        <v>0</v>
      </c>
      <c r="BG857" s="231">
        <f>IF(N857="zákl. přenesená",J857,0)</f>
        <v>0</v>
      </c>
      <c r="BH857" s="231">
        <f>IF(N857="sníž. přenesená",J857,0)</f>
        <v>0</v>
      </c>
      <c r="BI857" s="231">
        <f>IF(N857="nulová",J857,0)</f>
        <v>0</v>
      </c>
      <c r="BJ857" s="18" t="s">
        <v>85</v>
      </c>
      <c r="BK857" s="231">
        <f>ROUND(I857*H857,2)</f>
        <v>0</v>
      </c>
      <c r="BL857" s="18" t="s">
        <v>301</v>
      </c>
      <c r="BM857" s="230" t="s">
        <v>1071</v>
      </c>
    </row>
    <row r="858" s="2" customFormat="1">
      <c r="A858" s="39"/>
      <c r="B858" s="40"/>
      <c r="C858" s="41"/>
      <c r="D858" s="232" t="s">
        <v>177</v>
      </c>
      <c r="E858" s="41"/>
      <c r="F858" s="233" t="s">
        <v>1072</v>
      </c>
      <c r="G858" s="41"/>
      <c r="H858" s="41"/>
      <c r="I858" s="137"/>
      <c r="J858" s="41"/>
      <c r="K858" s="41"/>
      <c r="L858" s="45"/>
      <c r="M858" s="234"/>
      <c r="N858" s="235"/>
      <c r="O858" s="85"/>
      <c r="P858" s="85"/>
      <c r="Q858" s="85"/>
      <c r="R858" s="85"/>
      <c r="S858" s="85"/>
      <c r="T858" s="86"/>
      <c r="U858" s="39"/>
      <c r="V858" s="39"/>
      <c r="W858" s="39"/>
      <c r="X858" s="39"/>
      <c r="Y858" s="39"/>
      <c r="Z858" s="39"/>
      <c r="AA858" s="39"/>
      <c r="AB858" s="39"/>
      <c r="AC858" s="39"/>
      <c r="AD858" s="39"/>
      <c r="AE858" s="39"/>
      <c r="AT858" s="18" t="s">
        <v>177</v>
      </c>
      <c r="AU858" s="18" t="s">
        <v>87</v>
      </c>
    </row>
    <row r="859" s="2" customFormat="1">
      <c r="A859" s="39"/>
      <c r="B859" s="40"/>
      <c r="C859" s="41"/>
      <c r="D859" s="232" t="s">
        <v>179</v>
      </c>
      <c r="E859" s="41"/>
      <c r="F859" s="236" t="s">
        <v>1073</v>
      </c>
      <c r="G859" s="41"/>
      <c r="H859" s="41"/>
      <c r="I859" s="137"/>
      <c r="J859" s="41"/>
      <c r="K859" s="41"/>
      <c r="L859" s="45"/>
      <c r="M859" s="234"/>
      <c r="N859" s="235"/>
      <c r="O859" s="85"/>
      <c r="P859" s="85"/>
      <c r="Q859" s="85"/>
      <c r="R859" s="85"/>
      <c r="S859" s="85"/>
      <c r="T859" s="86"/>
      <c r="U859" s="39"/>
      <c r="V859" s="39"/>
      <c r="W859" s="39"/>
      <c r="X859" s="39"/>
      <c r="Y859" s="39"/>
      <c r="Z859" s="39"/>
      <c r="AA859" s="39"/>
      <c r="AB859" s="39"/>
      <c r="AC859" s="39"/>
      <c r="AD859" s="39"/>
      <c r="AE859" s="39"/>
      <c r="AT859" s="18" t="s">
        <v>179</v>
      </c>
      <c r="AU859" s="18" t="s">
        <v>87</v>
      </c>
    </row>
    <row r="860" s="13" customFormat="1">
      <c r="A860" s="13"/>
      <c r="B860" s="237"/>
      <c r="C860" s="238"/>
      <c r="D860" s="232" t="s">
        <v>181</v>
      </c>
      <c r="E860" s="239" t="s">
        <v>40</v>
      </c>
      <c r="F860" s="240" t="s">
        <v>203</v>
      </c>
      <c r="G860" s="238"/>
      <c r="H860" s="239" t="s">
        <v>40</v>
      </c>
      <c r="I860" s="241"/>
      <c r="J860" s="238"/>
      <c r="K860" s="238"/>
      <c r="L860" s="242"/>
      <c r="M860" s="243"/>
      <c r="N860" s="244"/>
      <c r="O860" s="244"/>
      <c r="P860" s="244"/>
      <c r="Q860" s="244"/>
      <c r="R860" s="244"/>
      <c r="S860" s="244"/>
      <c r="T860" s="245"/>
      <c r="U860" s="13"/>
      <c r="V860" s="13"/>
      <c r="W860" s="13"/>
      <c r="X860" s="13"/>
      <c r="Y860" s="13"/>
      <c r="Z860" s="13"/>
      <c r="AA860" s="13"/>
      <c r="AB860" s="13"/>
      <c r="AC860" s="13"/>
      <c r="AD860" s="13"/>
      <c r="AE860" s="13"/>
      <c r="AT860" s="246" t="s">
        <v>181</v>
      </c>
      <c r="AU860" s="246" t="s">
        <v>87</v>
      </c>
      <c r="AV860" s="13" t="s">
        <v>85</v>
      </c>
      <c r="AW860" s="13" t="s">
        <v>38</v>
      </c>
      <c r="AX860" s="13" t="s">
        <v>77</v>
      </c>
      <c r="AY860" s="246" t="s">
        <v>167</v>
      </c>
    </row>
    <row r="861" s="14" customFormat="1">
      <c r="A861" s="14"/>
      <c r="B861" s="247"/>
      <c r="C861" s="248"/>
      <c r="D861" s="232" t="s">
        <v>181</v>
      </c>
      <c r="E861" s="249" t="s">
        <v>40</v>
      </c>
      <c r="F861" s="250" t="s">
        <v>1456</v>
      </c>
      <c r="G861" s="248"/>
      <c r="H861" s="251">
        <v>2.9500000000000002</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181</v>
      </c>
      <c r="AU861" s="257" t="s">
        <v>87</v>
      </c>
      <c r="AV861" s="14" t="s">
        <v>87</v>
      </c>
      <c r="AW861" s="14" t="s">
        <v>38</v>
      </c>
      <c r="AX861" s="14" t="s">
        <v>77</v>
      </c>
      <c r="AY861" s="257" t="s">
        <v>167</v>
      </c>
    </row>
    <row r="862" s="13" customFormat="1">
      <c r="A862" s="13"/>
      <c r="B862" s="237"/>
      <c r="C862" s="238"/>
      <c r="D862" s="232" t="s">
        <v>181</v>
      </c>
      <c r="E862" s="239" t="s">
        <v>40</v>
      </c>
      <c r="F862" s="240" t="s">
        <v>206</v>
      </c>
      <c r="G862" s="238"/>
      <c r="H862" s="239" t="s">
        <v>40</v>
      </c>
      <c r="I862" s="241"/>
      <c r="J862" s="238"/>
      <c r="K862" s="238"/>
      <c r="L862" s="242"/>
      <c r="M862" s="243"/>
      <c r="N862" s="244"/>
      <c r="O862" s="244"/>
      <c r="P862" s="244"/>
      <c r="Q862" s="244"/>
      <c r="R862" s="244"/>
      <c r="S862" s="244"/>
      <c r="T862" s="245"/>
      <c r="U862" s="13"/>
      <c r="V862" s="13"/>
      <c r="W862" s="13"/>
      <c r="X862" s="13"/>
      <c r="Y862" s="13"/>
      <c r="Z862" s="13"/>
      <c r="AA862" s="13"/>
      <c r="AB862" s="13"/>
      <c r="AC862" s="13"/>
      <c r="AD862" s="13"/>
      <c r="AE862" s="13"/>
      <c r="AT862" s="246" t="s">
        <v>181</v>
      </c>
      <c r="AU862" s="246" t="s">
        <v>87</v>
      </c>
      <c r="AV862" s="13" t="s">
        <v>85</v>
      </c>
      <c r="AW862" s="13" t="s">
        <v>38</v>
      </c>
      <c r="AX862" s="13" t="s">
        <v>77</v>
      </c>
      <c r="AY862" s="246" t="s">
        <v>167</v>
      </c>
    </row>
    <row r="863" s="14" customFormat="1">
      <c r="A863" s="14"/>
      <c r="B863" s="247"/>
      <c r="C863" s="248"/>
      <c r="D863" s="232" t="s">
        <v>181</v>
      </c>
      <c r="E863" s="249" t="s">
        <v>40</v>
      </c>
      <c r="F863" s="250" t="s">
        <v>284</v>
      </c>
      <c r="G863" s="248"/>
      <c r="H863" s="251">
        <v>2.2599999999999998</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181</v>
      </c>
      <c r="AU863" s="257" t="s">
        <v>87</v>
      </c>
      <c r="AV863" s="14" t="s">
        <v>87</v>
      </c>
      <c r="AW863" s="14" t="s">
        <v>38</v>
      </c>
      <c r="AX863" s="14" t="s">
        <v>77</v>
      </c>
      <c r="AY863" s="257" t="s">
        <v>167</v>
      </c>
    </row>
    <row r="864" s="13" customFormat="1">
      <c r="A864" s="13"/>
      <c r="B864" s="237"/>
      <c r="C864" s="238"/>
      <c r="D864" s="232" t="s">
        <v>181</v>
      </c>
      <c r="E864" s="239" t="s">
        <v>40</v>
      </c>
      <c r="F864" s="240" t="s">
        <v>210</v>
      </c>
      <c r="G864" s="238"/>
      <c r="H864" s="239" t="s">
        <v>40</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181</v>
      </c>
      <c r="AU864" s="246" t="s">
        <v>87</v>
      </c>
      <c r="AV864" s="13" t="s">
        <v>85</v>
      </c>
      <c r="AW864" s="13" t="s">
        <v>38</v>
      </c>
      <c r="AX864" s="13" t="s">
        <v>77</v>
      </c>
      <c r="AY864" s="246" t="s">
        <v>167</v>
      </c>
    </row>
    <row r="865" s="14" customFormat="1">
      <c r="A865" s="14"/>
      <c r="B865" s="247"/>
      <c r="C865" s="248"/>
      <c r="D865" s="232" t="s">
        <v>181</v>
      </c>
      <c r="E865" s="249" t="s">
        <v>40</v>
      </c>
      <c r="F865" s="250" t="s">
        <v>1457</v>
      </c>
      <c r="G865" s="248"/>
      <c r="H865" s="251">
        <v>8.5899999999999999</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181</v>
      </c>
      <c r="AU865" s="257" t="s">
        <v>87</v>
      </c>
      <c r="AV865" s="14" t="s">
        <v>87</v>
      </c>
      <c r="AW865" s="14" t="s">
        <v>38</v>
      </c>
      <c r="AX865" s="14" t="s">
        <v>77</v>
      </c>
      <c r="AY865" s="257" t="s">
        <v>167</v>
      </c>
    </row>
    <row r="866" s="15" customFormat="1">
      <c r="A866" s="15"/>
      <c r="B866" s="258"/>
      <c r="C866" s="259"/>
      <c r="D866" s="232" t="s">
        <v>181</v>
      </c>
      <c r="E866" s="260" t="s">
        <v>40</v>
      </c>
      <c r="F866" s="261" t="s">
        <v>184</v>
      </c>
      <c r="G866" s="259"/>
      <c r="H866" s="262">
        <v>13.800000000000001</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181</v>
      </c>
      <c r="AU866" s="268" t="s">
        <v>87</v>
      </c>
      <c r="AV866" s="15" t="s">
        <v>175</v>
      </c>
      <c r="AW866" s="15" t="s">
        <v>38</v>
      </c>
      <c r="AX866" s="15" t="s">
        <v>85</v>
      </c>
      <c r="AY866" s="268" t="s">
        <v>167</v>
      </c>
    </row>
    <row r="867" s="2" customFormat="1" ht="24" customHeight="1">
      <c r="A867" s="39"/>
      <c r="B867" s="40"/>
      <c r="C867" s="219" t="s">
        <v>1074</v>
      </c>
      <c r="D867" s="219" t="s">
        <v>170</v>
      </c>
      <c r="E867" s="220" t="s">
        <v>1075</v>
      </c>
      <c r="F867" s="221" t="s">
        <v>1076</v>
      </c>
      <c r="G867" s="222" t="s">
        <v>398</v>
      </c>
      <c r="H867" s="223">
        <v>0.70099999999999996</v>
      </c>
      <c r="I867" s="224"/>
      <c r="J867" s="225">
        <f>ROUND(I867*H867,2)</f>
        <v>0</v>
      </c>
      <c r="K867" s="221" t="s">
        <v>174</v>
      </c>
      <c r="L867" s="45"/>
      <c r="M867" s="226" t="s">
        <v>40</v>
      </c>
      <c r="N867" s="227" t="s">
        <v>48</v>
      </c>
      <c r="O867" s="85"/>
      <c r="P867" s="228">
        <f>O867*H867</f>
        <v>0</v>
      </c>
      <c r="Q867" s="228">
        <v>0</v>
      </c>
      <c r="R867" s="228">
        <f>Q867*H867</f>
        <v>0</v>
      </c>
      <c r="S867" s="228">
        <v>0</v>
      </c>
      <c r="T867" s="229">
        <f>S867*H867</f>
        <v>0</v>
      </c>
      <c r="U867" s="39"/>
      <c r="V867" s="39"/>
      <c r="W867" s="39"/>
      <c r="X867" s="39"/>
      <c r="Y867" s="39"/>
      <c r="Z867" s="39"/>
      <c r="AA867" s="39"/>
      <c r="AB867" s="39"/>
      <c r="AC867" s="39"/>
      <c r="AD867" s="39"/>
      <c r="AE867" s="39"/>
      <c r="AR867" s="230" t="s">
        <v>301</v>
      </c>
      <c r="AT867" s="230" t="s">
        <v>170</v>
      </c>
      <c r="AU867" s="230" t="s">
        <v>87</v>
      </c>
      <c r="AY867" s="18" t="s">
        <v>167</v>
      </c>
      <c r="BE867" s="231">
        <f>IF(N867="základní",J867,0)</f>
        <v>0</v>
      </c>
      <c r="BF867" s="231">
        <f>IF(N867="snížená",J867,0)</f>
        <v>0</v>
      </c>
      <c r="BG867" s="231">
        <f>IF(N867="zákl. přenesená",J867,0)</f>
        <v>0</v>
      </c>
      <c r="BH867" s="231">
        <f>IF(N867="sníž. přenesená",J867,0)</f>
        <v>0</v>
      </c>
      <c r="BI867" s="231">
        <f>IF(N867="nulová",J867,0)</f>
        <v>0</v>
      </c>
      <c r="BJ867" s="18" t="s">
        <v>85</v>
      </c>
      <c r="BK867" s="231">
        <f>ROUND(I867*H867,2)</f>
        <v>0</v>
      </c>
      <c r="BL867" s="18" t="s">
        <v>301</v>
      </c>
      <c r="BM867" s="230" t="s">
        <v>1077</v>
      </c>
    </row>
    <row r="868" s="2" customFormat="1">
      <c r="A868" s="39"/>
      <c r="B868" s="40"/>
      <c r="C868" s="41"/>
      <c r="D868" s="232" t="s">
        <v>177</v>
      </c>
      <c r="E868" s="41"/>
      <c r="F868" s="233" t="s">
        <v>1078</v>
      </c>
      <c r="G868" s="41"/>
      <c r="H868" s="41"/>
      <c r="I868" s="137"/>
      <c r="J868" s="41"/>
      <c r="K868" s="41"/>
      <c r="L868" s="45"/>
      <c r="M868" s="234"/>
      <c r="N868" s="235"/>
      <c r="O868" s="85"/>
      <c r="P868" s="85"/>
      <c r="Q868" s="85"/>
      <c r="R868" s="85"/>
      <c r="S868" s="85"/>
      <c r="T868" s="86"/>
      <c r="U868" s="39"/>
      <c r="V868" s="39"/>
      <c r="W868" s="39"/>
      <c r="X868" s="39"/>
      <c r="Y868" s="39"/>
      <c r="Z868" s="39"/>
      <c r="AA868" s="39"/>
      <c r="AB868" s="39"/>
      <c r="AC868" s="39"/>
      <c r="AD868" s="39"/>
      <c r="AE868" s="39"/>
      <c r="AT868" s="18" t="s">
        <v>177</v>
      </c>
      <c r="AU868" s="18" t="s">
        <v>87</v>
      </c>
    </row>
    <row r="869" s="2" customFormat="1">
      <c r="A869" s="39"/>
      <c r="B869" s="40"/>
      <c r="C869" s="41"/>
      <c r="D869" s="232" t="s">
        <v>179</v>
      </c>
      <c r="E869" s="41"/>
      <c r="F869" s="236" t="s">
        <v>452</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179</v>
      </c>
      <c r="AU869" s="18" t="s">
        <v>87</v>
      </c>
    </row>
    <row r="870" s="12" customFormat="1" ht="22.8" customHeight="1">
      <c r="A870" s="12"/>
      <c r="B870" s="203"/>
      <c r="C870" s="204"/>
      <c r="D870" s="205" t="s">
        <v>76</v>
      </c>
      <c r="E870" s="217" t="s">
        <v>1079</v>
      </c>
      <c r="F870" s="217" t="s">
        <v>1080</v>
      </c>
      <c r="G870" s="204"/>
      <c r="H870" s="204"/>
      <c r="I870" s="207"/>
      <c r="J870" s="218">
        <f>BK870</f>
        <v>0</v>
      </c>
      <c r="K870" s="204"/>
      <c r="L870" s="209"/>
      <c r="M870" s="210"/>
      <c r="N870" s="211"/>
      <c r="O870" s="211"/>
      <c r="P870" s="212">
        <f>SUM(P871:P877)</f>
        <v>0</v>
      </c>
      <c r="Q870" s="211"/>
      <c r="R870" s="212">
        <f>SUM(R871:R877)</f>
        <v>0</v>
      </c>
      <c r="S870" s="211"/>
      <c r="T870" s="213">
        <f>SUM(T871:T877)</f>
        <v>0.33390000000000003</v>
      </c>
      <c r="U870" s="12"/>
      <c r="V870" s="12"/>
      <c r="W870" s="12"/>
      <c r="X870" s="12"/>
      <c r="Y870" s="12"/>
      <c r="Z870" s="12"/>
      <c r="AA870" s="12"/>
      <c r="AB870" s="12"/>
      <c r="AC870" s="12"/>
      <c r="AD870" s="12"/>
      <c r="AE870" s="12"/>
      <c r="AR870" s="214" t="s">
        <v>87</v>
      </c>
      <c r="AT870" s="215" t="s">
        <v>76</v>
      </c>
      <c r="AU870" s="215" t="s">
        <v>85</v>
      </c>
      <c r="AY870" s="214" t="s">
        <v>167</v>
      </c>
      <c r="BK870" s="216">
        <f>SUM(BK871:BK877)</f>
        <v>0</v>
      </c>
    </row>
    <row r="871" s="2" customFormat="1" ht="24" customHeight="1">
      <c r="A871" s="39"/>
      <c r="B871" s="40"/>
      <c r="C871" s="219" t="s">
        <v>1081</v>
      </c>
      <c r="D871" s="219" t="s">
        <v>170</v>
      </c>
      <c r="E871" s="220" t="s">
        <v>1082</v>
      </c>
      <c r="F871" s="221" t="s">
        <v>1083</v>
      </c>
      <c r="G871" s="222" t="s">
        <v>173</v>
      </c>
      <c r="H871" s="223">
        <v>22.260000000000002</v>
      </c>
      <c r="I871" s="224"/>
      <c r="J871" s="225">
        <f>ROUND(I871*H871,2)</f>
        <v>0</v>
      </c>
      <c r="K871" s="221" t="s">
        <v>174</v>
      </c>
      <c r="L871" s="45"/>
      <c r="M871" s="226" t="s">
        <v>40</v>
      </c>
      <c r="N871" s="227" t="s">
        <v>48</v>
      </c>
      <c r="O871" s="85"/>
      <c r="P871" s="228">
        <f>O871*H871</f>
        <v>0</v>
      </c>
      <c r="Q871" s="228">
        <v>0</v>
      </c>
      <c r="R871" s="228">
        <f>Q871*H871</f>
        <v>0</v>
      </c>
      <c r="S871" s="228">
        <v>0.014999999999999999</v>
      </c>
      <c r="T871" s="229">
        <f>S871*H871</f>
        <v>0.33390000000000003</v>
      </c>
      <c r="U871" s="39"/>
      <c r="V871" s="39"/>
      <c r="W871" s="39"/>
      <c r="X871" s="39"/>
      <c r="Y871" s="39"/>
      <c r="Z871" s="39"/>
      <c r="AA871" s="39"/>
      <c r="AB871" s="39"/>
      <c r="AC871" s="39"/>
      <c r="AD871" s="39"/>
      <c r="AE871" s="39"/>
      <c r="AR871" s="230" t="s">
        <v>301</v>
      </c>
      <c r="AT871" s="230" t="s">
        <v>170</v>
      </c>
      <c r="AU871" s="230" t="s">
        <v>87</v>
      </c>
      <c r="AY871" s="18" t="s">
        <v>167</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301</v>
      </c>
      <c r="BM871" s="230" t="s">
        <v>1084</v>
      </c>
    </row>
    <row r="872" s="2" customFormat="1">
      <c r="A872" s="39"/>
      <c r="B872" s="40"/>
      <c r="C872" s="41"/>
      <c r="D872" s="232" t="s">
        <v>177</v>
      </c>
      <c r="E872" s="41"/>
      <c r="F872" s="233" t="s">
        <v>1085</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177</v>
      </c>
      <c r="AU872" s="18" t="s">
        <v>87</v>
      </c>
    </row>
    <row r="873" s="13" customFormat="1">
      <c r="A873" s="13"/>
      <c r="B873" s="237"/>
      <c r="C873" s="238"/>
      <c r="D873" s="232" t="s">
        <v>181</v>
      </c>
      <c r="E873" s="239" t="s">
        <v>40</v>
      </c>
      <c r="F873" s="240" t="s">
        <v>210</v>
      </c>
      <c r="G873" s="238"/>
      <c r="H873" s="239" t="s">
        <v>40</v>
      </c>
      <c r="I873" s="241"/>
      <c r="J873" s="238"/>
      <c r="K873" s="238"/>
      <c r="L873" s="242"/>
      <c r="M873" s="243"/>
      <c r="N873" s="244"/>
      <c r="O873" s="244"/>
      <c r="P873" s="244"/>
      <c r="Q873" s="244"/>
      <c r="R873" s="244"/>
      <c r="S873" s="244"/>
      <c r="T873" s="245"/>
      <c r="U873" s="13"/>
      <c r="V873" s="13"/>
      <c r="W873" s="13"/>
      <c r="X873" s="13"/>
      <c r="Y873" s="13"/>
      <c r="Z873" s="13"/>
      <c r="AA873" s="13"/>
      <c r="AB873" s="13"/>
      <c r="AC873" s="13"/>
      <c r="AD873" s="13"/>
      <c r="AE873" s="13"/>
      <c r="AT873" s="246" t="s">
        <v>181</v>
      </c>
      <c r="AU873" s="246" t="s">
        <v>87</v>
      </c>
      <c r="AV873" s="13" t="s">
        <v>85</v>
      </c>
      <c r="AW873" s="13" t="s">
        <v>38</v>
      </c>
      <c r="AX873" s="13" t="s">
        <v>77</v>
      </c>
      <c r="AY873" s="246" t="s">
        <v>167</v>
      </c>
    </row>
    <row r="874" s="14" customFormat="1">
      <c r="A874" s="14"/>
      <c r="B874" s="247"/>
      <c r="C874" s="248"/>
      <c r="D874" s="232" t="s">
        <v>181</v>
      </c>
      <c r="E874" s="249" t="s">
        <v>40</v>
      </c>
      <c r="F874" s="250" t="s">
        <v>1350</v>
      </c>
      <c r="G874" s="248"/>
      <c r="H874" s="251">
        <v>8.3300000000000001</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181</v>
      </c>
      <c r="AU874" s="257" t="s">
        <v>87</v>
      </c>
      <c r="AV874" s="14" t="s">
        <v>87</v>
      </c>
      <c r="AW874" s="14" t="s">
        <v>38</v>
      </c>
      <c r="AX874" s="14" t="s">
        <v>77</v>
      </c>
      <c r="AY874" s="257" t="s">
        <v>167</v>
      </c>
    </row>
    <row r="875" s="13" customFormat="1">
      <c r="A875" s="13"/>
      <c r="B875" s="237"/>
      <c r="C875" s="238"/>
      <c r="D875" s="232" t="s">
        <v>181</v>
      </c>
      <c r="E875" s="239" t="s">
        <v>40</v>
      </c>
      <c r="F875" s="240" t="s">
        <v>208</v>
      </c>
      <c r="G875" s="238"/>
      <c r="H875" s="239" t="s">
        <v>40</v>
      </c>
      <c r="I875" s="241"/>
      <c r="J875" s="238"/>
      <c r="K875" s="238"/>
      <c r="L875" s="242"/>
      <c r="M875" s="243"/>
      <c r="N875" s="244"/>
      <c r="O875" s="244"/>
      <c r="P875" s="244"/>
      <c r="Q875" s="244"/>
      <c r="R875" s="244"/>
      <c r="S875" s="244"/>
      <c r="T875" s="245"/>
      <c r="U875" s="13"/>
      <c r="V875" s="13"/>
      <c r="W875" s="13"/>
      <c r="X875" s="13"/>
      <c r="Y875" s="13"/>
      <c r="Z875" s="13"/>
      <c r="AA875" s="13"/>
      <c r="AB875" s="13"/>
      <c r="AC875" s="13"/>
      <c r="AD875" s="13"/>
      <c r="AE875" s="13"/>
      <c r="AT875" s="246" t="s">
        <v>181</v>
      </c>
      <c r="AU875" s="246" t="s">
        <v>87</v>
      </c>
      <c r="AV875" s="13" t="s">
        <v>85</v>
      </c>
      <c r="AW875" s="13" t="s">
        <v>38</v>
      </c>
      <c r="AX875" s="13" t="s">
        <v>77</v>
      </c>
      <c r="AY875" s="246" t="s">
        <v>167</v>
      </c>
    </row>
    <row r="876" s="14" customFormat="1">
      <c r="A876" s="14"/>
      <c r="B876" s="247"/>
      <c r="C876" s="248"/>
      <c r="D876" s="232" t="s">
        <v>181</v>
      </c>
      <c r="E876" s="249" t="s">
        <v>40</v>
      </c>
      <c r="F876" s="250" t="s">
        <v>1352</v>
      </c>
      <c r="G876" s="248"/>
      <c r="H876" s="251">
        <v>13.93</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181</v>
      </c>
      <c r="AU876" s="257" t="s">
        <v>87</v>
      </c>
      <c r="AV876" s="14" t="s">
        <v>87</v>
      </c>
      <c r="AW876" s="14" t="s">
        <v>38</v>
      </c>
      <c r="AX876" s="14" t="s">
        <v>77</v>
      </c>
      <c r="AY876" s="257" t="s">
        <v>167</v>
      </c>
    </row>
    <row r="877" s="15" customFormat="1">
      <c r="A877" s="15"/>
      <c r="B877" s="258"/>
      <c r="C877" s="259"/>
      <c r="D877" s="232" t="s">
        <v>181</v>
      </c>
      <c r="E877" s="260" t="s">
        <v>40</v>
      </c>
      <c r="F877" s="261" t="s">
        <v>184</v>
      </c>
      <c r="G877" s="259"/>
      <c r="H877" s="262">
        <v>22.260000000000002</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181</v>
      </c>
      <c r="AU877" s="268" t="s">
        <v>87</v>
      </c>
      <c r="AV877" s="15" t="s">
        <v>175</v>
      </c>
      <c r="AW877" s="15" t="s">
        <v>38</v>
      </c>
      <c r="AX877" s="15" t="s">
        <v>85</v>
      </c>
      <c r="AY877" s="268" t="s">
        <v>167</v>
      </c>
    </row>
    <row r="878" s="12" customFormat="1" ht="22.8" customHeight="1">
      <c r="A878" s="12"/>
      <c r="B878" s="203"/>
      <c r="C878" s="204"/>
      <c r="D878" s="205" t="s">
        <v>76</v>
      </c>
      <c r="E878" s="217" t="s">
        <v>1086</v>
      </c>
      <c r="F878" s="217" t="s">
        <v>1087</v>
      </c>
      <c r="G878" s="204"/>
      <c r="H878" s="204"/>
      <c r="I878" s="207"/>
      <c r="J878" s="218">
        <f>BK878</f>
        <v>0</v>
      </c>
      <c r="K878" s="204"/>
      <c r="L878" s="209"/>
      <c r="M878" s="210"/>
      <c r="N878" s="211"/>
      <c r="O878" s="211"/>
      <c r="P878" s="212">
        <f>SUM(P879:P945)</f>
        <v>0</v>
      </c>
      <c r="Q878" s="211"/>
      <c r="R878" s="212">
        <f>SUM(R879:R945)</f>
        <v>0.083074539999999988</v>
      </c>
      <c r="S878" s="211"/>
      <c r="T878" s="213">
        <f>SUM(T879:T945)</f>
        <v>0.069839999999999999</v>
      </c>
      <c r="U878" s="12"/>
      <c r="V878" s="12"/>
      <c r="W878" s="12"/>
      <c r="X878" s="12"/>
      <c r="Y878" s="12"/>
      <c r="Z878" s="12"/>
      <c r="AA878" s="12"/>
      <c r="AB878" s="12"/>
      <c r="AC878" s="12"/>
      <c r="AD878" s="12"/>
      <c r="AE878" s="12"/>
      <c r="AR878" s="214" t="s">
        <v>87</v>
      </c>
      <c r="AT878" s="215" t="s">
        <v>76</v>
      </c>
      <c r="AU878" s="215" t="s">
        <v>85</v>
      </c>
      <c r="AY878" s="214" t="s">
        <v>167</v>
      </c>
      <c r="BK878" s="216">
        <f>SUM(BK879:BK945)</f>
        <v>0</v>
      </c>
    </row>
    <row r="879" s="2" customFormat="1" ht="16.5" customHeight="1">
      <c r="A879" s="39"/>
      <c r="B879" s="40"/>
      <c r="C879" s="219" t="s">
        <v>1088</v>
      </c>
      <c r="D879" s="219" t="s">
        <v>170</v>
      </c>
      <c r="E879" s="220" t="s">
        <v>1089</v>
      </c>
      <c r="F879" s="221" t="s">
        <v>1090</v>
      </c>
      <c r="G879" s="222" t="s">
        <v>173</v>
      </c>
      <c r="H879" s="223">
        <v>23.280000000000001</v>
      </c>
      <c r="I879" s="224"/>
      <c r="J879" s="225">
        <f>ROUND(I879*H879,2)</f>
        <v>0</v>
      </c>
      <c r="K879" s="221" t="s">
        <v>174</v>
      </c>
      <c r="L879" s="45"/>
      <c r="M879" s="226" t="s">
        <v>40</v>
      </c>
      <c r="N879" s="227" t="s">
        <v>48</v>
      </c>
      <c r="O879" s="85"/>
      <c r="P879" s="228">
        <f>O879*H879</f>
        <v>0</v>
      </c>
      <c r="Q879" s="228">
        <v>0</v>
      </c>
      <c r="R879" s="228">
        <f>Q879*H879</f>
        <v>0</v>
      </c>
      <c r="S879" s="228">
        <v>0</v>
      </c>
      <c r="T879" s="229">
        <f>S879*H879</f>
        <v>0</v>
      </c>
      <c r="U879" s="39"/>
      <c r="V879" s="39"/>
      <c r="W879" s="39"/>
      <c r="X879" s="39"/>
      <c r="Y879" s="39"/>
      <c r="Z879" s="39"/>
      <c r="AA879" s="39"/>
      <c r="AB879" s="39"/>
      <c r="AC879" s="39"/>
      <c r="AD879" s="39"/>
      <c r="AE879" s="39"/>
      <c r="AR879" s="230" t="s">
        <v>301</v>
      </c>
      <c r="AT879" s="230" t="s">
        <v>170</v>
      </c>
      <c r="AU879" s="230" t="s">
        <v>87</v>
      </c>
      <c r="AY879" s="18" t="s">
        <v>167</v>
      </c>
      <c r="BE879" s="231">
        <f>IF(N879="základní",J879,0)</f>
        <v>0</v>
      </c>
      <c r="BF879" s="231">
        <f>IF(N879="snížená",J879,0)</f>
        <v>0</v>
      </c>
      <c r="BG879" s="231">
        <f>IF(N879="zákl. přenesená",J879,0)</f>
        <v>0</v>
      </c>
      <c r="BH879" s="231">
        <f>IF(N879="sníž. přenesená",J879,0)</f>
        <v>0</v>
      </c>
      <c r="BI879" s="231">
        <f>IF(N879="nulová",J879,0)</f>
        <v>0</v>
      </c>
      <c r="BJ879" s="18" t="s">
        <v>85</v>
      </c>
      <c r="BK879" s="231">
        <f>ROUND(I879*H879,2)</f>
        <v>0</v>
      </c>
      <c r="BL879" s="18" t="s">
        <v>301</v>
      </c>
      <c r="BM879" s="230" t="s">
        <v>1091</v>
      </c>
    </row>
    <row r="880" s="2" customFormat="1">
      <c r="A880" s="39"/>
      <c r="B880" s="40"/>
      <c r="C880" s="41"/>
      <c r="D880" s="232" t="s">
        <v>177</v>
      </c>
      <c r="E880" s="41"/>
      <c r="F880" s="233" t="s">
        <v>1092</v>
      </c>
      <c r="G880" s="41"/>
      <c r="H880" s="41"/>
      <c r="I880" s="137"/>
      <c r="J880" s="41"/>
      <c r="K880" s="41"/>
      <c r="L880" s="45"/>
      <c r="M880" s="234"/>
      <c r="N880" s="235"/>
      <c r="O880" s="85"/>
      <c r="P880" s="85"/>
      <c r="Q880" s="85"/>
      <c r="R880" s="85"/>
      <c r="S880" s="85"/>
      <c r="T880" s="86"/>
      <c r="U880" s="39"/>
      <c r="V880" s="39"/>
      <c r="W880" s="39"/>
      <c r="X880" s="39"/>
      <c r="Y880" s="39"/>
      <c r="Z880" s="39"/>
      <c r="AA880" s="39"/>
      <c r="AB880" s="39"/>
      <c r="AC880" s="39"/>
      <c r="AD880" s="39"/>
      <c r="AE880" s="39"/>
      <c r="AT880" s="18" t="s">
        <v>177</v>
      </c>
      <c r="AU880" s="18" t="s">
        <v>87</v>
      </c>
    </row>
    <row r="881" s="2" customFormat="1">
      <c r="A881" s="39"/>
      <c r="B881" s="40"/>
      <c r="C881" s="41"/>
      <c r="D881" s="232" t="s">
        <v>179</v>
      </c>
      <c r="E881" s="41"/>
      <c r="F881" s="236" t="s">
        <v>1093</v>
      </c>
      <c r="G881" s="41"/>
      <c r="H881" s="41"/>
      <c r="I881" s="137"/>
      <c r="J881" s="41"/>
      <c r="K881" s="41"/>
      <c r="L881" s="45"/>
      <c r="M881" s="234"/>
      <c r="N881" s="235"/>
      <c r="O881" s="85"/>
      <c r="P881" s="85"/>
      <c r="Q881" s="85"/>
      <c r="R881" s="85"/>
      <c r="S881" s="85"/>
      <c r="T881" s="86"/>
      <c r="U881" s="39"/>
      <c r="V881" s="39"/>
      <c r="W881" s="39"/>
      <c r="X881" s="39"/>
      <c r="Y881" s="39"/>
      <c r="Z881" s="39"/>
      <c r="AA881" s="39"/>
      <c r="AB881" s="39"/>
      <c r="AC881" s="39"/>
      <c r="AD881" s="39"/>
      <c r="AE881" s="39"/>
      <c r="AT881" s="18" t="s">
        <v>179</v>
      </c>
      <c r="AU881" s="18" t="s">
        <v>87</v>
      </c>
    </row>
    <row r="882" s="13" customFormat="1">
      <c r="A882" s="13"/>
      <c r="B882" s="237"/>
      <c r="C882" s="238"/>
      <c r="D882" s="232" t="s">
        <v>181</v>
      </c>
      <c r="E882" s="239" t="s">
        <v>40</v>
      </c>
      <c r="F882" s="240" t="s">
        <v>210</v>
      </c>
      <c r="G882" s="238"/>
      <c r="H882" s="239" t="s">
        <v>40</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181</v>
      </c>
      <c r="AU882" s="246" t="s">
        <v>87</v>
      </c>
      <c r="AV882" s="13" t="s">
        <v>85</v>
      </c>
      <c r="AW882" s="13" t="s">
        <v>38</v>
      </c>
      <c r="AX882" s="13" t="s">
        <v>77</v>
      </c>
      <c r="AY882" s="246" t="s">
        <v>167</v>
      </c>
    </row>
    <row r="883" s="14" customFormat="1">
      <c r="A883" s="14"/>
      <c r="B883" s="247"/>
      <c r="C883" s="248"/>
      <c r="D883" s="232" t="s">
        <v>181</v>
      </c>
      <c r="E883" s="249" t="s">
        <v>40</v>
      </c>
      <c r="F883" s="250" t="s">
        <v>1457</v>
      </c>
      <c r="G883" s="248"/>
      <c r="H883" s="251">
        <v>8.5899999999999999</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181</v>
      </c>
      <c r="AU883" s="257" t="s">
        <v>87</v>
      </c>
      <c r="AV883" s="14" t="s">
        <v>87</v>
      </c>
      <c r="AW883" s="14" t="s">
        <v>38</v>
      </c>
      <c r="AX883" s="14" t="s">
        <v>77</v>
      </c>
      <c r="AY883" s="257" t="s">
        <v>167</v>
      </c>
    </row>
    <row r="884" s="13" customFormat="1">
      <c r="A884" s="13"/>
      <c r="B884" s="237"/>
      <c r="C884" s="238"/>
      <c r="D884" s="232" t="s">
        <v>181</v>
      </c>
      <c r="E884" s="239" t="s">
        <v>40</v>
      </c>
      <c r="F884" s="240" t="s">
        <v>208</v>
      </c>
      <c r="G884" s="238"/>
      <c r="H884" s="239" t="s">
        <v>40</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181</v>
      </c>
      <c r="AU884" s="246" t="s">
        <v>87</v>
      </c>
      <c r="AV884" s="13" t="s">
        <v>85</v>
      </c>
      <c r="AW884" s="13" t="s">
        <v>38</v>
      </c>
      <c r="AX884" s="13" t="s">
        <v>77</v>
      </c>
      <c r="AY884" s="246" t="s">
        <v>167</v>
      </c>
    </row>
    <row r="885" s="14" customFormat="1">
      <c r="A885" s="14"/>
      <c r="B885" s="247"/>
      <c r="C885" s="248"/>
      <c r="D885" s="232" t="s">
        <v>181</v>
      </c>
      <c r="E885" s="249" t="s">
        <v>40</v>
      </c>
      <c r="F885" s="250" t="s">
        <v>1458</v>
      </c>
      <c r="G885" s="248"/>
      <c r="H885" s="251">
        <v>14.69</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181</v>
      </c>
      <c r="AU885" s="257" t="s">
        <v>87</v>
      </c>
      <c r="AV885" s="14" t="s">
        <v>87</v>
      </c>
      <c r="AW885" s="14" t="s">
        <v>38</v>
      </c>
      <c r="AX885" s="14" t="s">
        <v>77</v>
      </c>
      <c r="AY885" s="257" t="s">
        <v>167</v>
      </c>
    </row>
    <row r="886" s="15" customFormat="1">
      <c r="A886" s="15"/>
      <c r="B886" s="258"/>
      <c r="C886" s="259"/>
      <c r="D886" s="232" t="s">
        <v>181</v>
      </c>
      <c r="E886" s="260" t="s">
        <v>40</v>
      </c>
      <c r="F886" s="261" t="s">
        <v>184</v>
      </c>
      <c r="G886" s="259"/>
      <c r="H886" s="262">
        <v>23.280000000000001</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181</v>
      </c>
      <c r="AU886" s="268" t="s">
        <v>87</v>
      </c>
      <c r="AV886" s="15" t="s">
        <v>175</v>
      </c>
      <c r="AW886" s="15" t="s">
        <v>38</v>
      </c>
      <c r="AX886" s="15" t="s">
        <v>85</v>
      </c>
      <c r="AY886" s="268" t="s">
        <v>167</v>
      </c>
    </row>
    <row r="887" s="2" customFormat="1" ht="16.5" customHeight="1">
      <c r="A887" s="39"/>
      <c r="B887" s="40"/>
      <c r="C887" s="219" t="s">
        <v>1094</v>
      </c>
      <c r="D887" s="219" t="s">
        <v>170</v>
      </c>
      <c r="E887" s="220" t="s">
        <v>1095</v>
      </c>
      <c r="F887" s="221" t="s">
        <v>1096</v>
      </c>
      <c r="G887" s="222" t="s">
        <v>173</v>
      </c>
      <c r="H887" s="223">
        <v>23.280000000000001</v>
      </c>
      <c r="I887" s="224"/>
      <c r="J887" s="225">
        <f>ROUND(I887*H887,2)</f>
        <v>0</v>
      </c>
      <c r="K887" s="221" t="s">
        <v>174</v>
      </c>
      <c r="L887" s="45"/>
      <c r="M887" s="226" t="s">
        <v>40</v>
      </c>
      <c r="N887" s="227" t="s">
        <v>48</v>
      </c>
      <c r="O887" s="85"/>
      <c r="P887" s="228">
        <f>O887*H887</f>
        <v>0</v>
      </c>
      <c r="Q887" s="228">
        <v>0</v>
      </c>
      <c r="R887" s="228">
        <f>Q887*H887</f>
        <v>0</v>
      </c>
      <c r="S887" s="228">
        <v>0</v>
      </c>
      <c r="T887" s="229">
        <f>S887*H887</f>
        <v>0</v>
      </c>
      <c r="U887" s="39"/>
      <c r="V887" s="39"/>
      <c r="W887" s="39"/>
      <c r="X887" s="39"/>
      <c r="Y887" s="39"/>
      <c r="Z887" s="39"/>
      <c r="AA887" s="39"/>
      <c r="AB887" s="39"/>
      <c r="AC887" s="39"/>
      <c r="AD887" s="39"/>
      <c r="AE887" s="39"/>
      <c r="AR887" s="230" t="s">
        <v>301</v>
      </c>
      <c r="AT887" s="230" t="s">
        <v>170</v>
      </c>
      <c r="AU887" s="230" t="s">
        <v>87</v>
      </c>
      <c r="AY887" s="18" t="s">
        <v>167</v>
      </c>
      <c r="BE887" s="231">
        <f>IF(N887="základní",J887,0)</f>
        <v>0</v>
      </c>
      <c r="BF887" s="231">
        <f>IF(N887="snížená",J887,0)</f>
        <v>0</v>
      </c>
      <c r="BG887" s="231">
        <f>IF(N887="zákl. přenesená",J887,0)</f>
        <v>0</v>
      </c>
      <c r="BH887" s="231">
        <f>IF(N887="sníž. přenesená",J887,0)</f>
        <v>0</v>
      </c>
      <c r="BI887" s="231">
        <f>IF(N887="nulová",J887,0)</f>
        <v>0</v>
      </c>
      <c r="BJ887" s="18" t="s">
        <v>85</v>
      </c>
      <c r="BK887" s="231">
        <f>ROUND(I887*H887,2)</f>
        <v>0</v>
      </c>
      <c r="BL887" s="18" t="s">
        <v>301</v>
      </c>
      <c r="BM887" s="230" t="s">
        <v>1097</v>
      </c>
    </row>
    <row r="888" s="2" customFormat="1">
      <c r="A888" s="39"/>
      <c r="B888" s="40"/>
      <c r="C888" s="41"/>
      <c r="D888" s="232" t="s">
        <v>177</v>
      </c>
      <c r="E888" s="41"/>
      <c r="F888" s="233" t="s">
        <v>1098</v>
      </c>
      <c r="G888" s="41"/>
      <c r="H888" s="41"/>
      <c r="I888" s="137"/>
      <c r="J888" s="41"/>
      <c r="K888" s="41"/>
      <c r="L888" s="45"/>
      <c r="M888" s="234"/>
      <c r="N888" s="235"/>
      <c r="O888" s="85"/>
      <c r="P888" s="85"/>
      <c r="Q888" s="85"/>
      <c r="R888" s="85"/>
      <c r="S888" s="85"/>
      <c r="T888" s="86"/>
      <c r="U888" s="39"/>
      <c r="V888" s="39"/>
      <c r="W888" s="39"/>
      <c r="X888" s="39"/>
      <c r="Y888" s="39"/>
      <c r="Z888" s="39"/>
      <c r="AA888" s="39"/>
      <c r="AB888" s="39"/>
      <c r="AC888" s="39"/>
      <c r="AD888" s="39"/>
      <c r="AE888" s="39"/>
      <c r="AT888" s="18" t="s">
        <v>177</v>
      </c>
      <c r="AU888" s="18" t="s">
        <v>87</v>
      </c>
    </row>
    <row r="889" s="2" customFormat="1">
      <c r="A889" s="39"/>
      <c r="B889" s="40"/>
      <c r="C889" s="41"/>
      <c r="D889" s="232" t="s">
        <v>179</v>
      </c>
      <c r="E889" s="41"/>
      <c r="F889" s="236" t="s">
        <v>1093</v>
      </c>
      <c r="G889" s="41"/>
      <c r="H889" s="41"/>
      <c r="I889" s="137"/>
      <c r="J889" s="41"/>
      <c r="K889" s="41"/>
      <c r="L889" s="45"/>
      <c r="M889" s="234"/>
      <c r="N889" s="235"/>
      <c r="O889" s="85"/>
      <c r="P889" s="85"/>
      <c r="Q889" s="85"/>
      <c r="R889" s="85"/>
      <c r="S889" s="85"/>
      <c r="T889" s="86"/>
      <c r="U889" s="39"/>
      <c r="V889" s="39"/>
      <c r="W889" s="39"/>
      <c r="X889" s="39"/>
      <c r="Y889" s="39"/>
      <c r="Z889" s="39"/>
      <c r="AA889" s="39"/>
      <c r="AB889" s="39"/>
      <c r="AC889" s="39"/>
      <c r="AD889" s="39"/>
      <c r="AE889" s="39"/>
      <c r="AT889" s="18" t="s">
        <v>179</v>
      </c>
      <c r="AU889" s="18" t="s">
        <v>87</v>
      </c>
    </row>
    <row r="890" s="13" customFormat="1">
      <c r="A890" s="13"/>
      <c r="B890" s="237"/>
      <c r="C890" s="238"/>
      <c r="D890" s="232" t="s">
        <v>181</v>
      </c>
      <c r="E890" s="239" t="s">
        <v>40</v>
      </c>
      <c r="F890" s="240" t="s">
        <v>210</v>
      </c>
      <c r="G890" s="238"/>
      <c r="H890" s="239" t="s">
        <v>40</v>
      </c>
      <c r="I890" s="241"/>
      <c r="J890" s="238"/>
      <c r="K890" s="238"/>
      <c r="L890" s="242"/>
      <c r="M890" s="243"/>
      <c r="N890" s="244"/>
      <c r="O890" s="244"/>
      <c r="P890" s="244"/>
      <c r="Q890" s="244"/>
      <c r="R890" s="244"/>
      <c r="S890" s="244"/>
      <c r="T890" s="245"/>
      <c r="U890" s="13"/>
      <c r="V890" s="13"/>
      <c r="W890" s="13"/>
      <c r="X890" s="13"/>
      <c r="Y890" s="13"/>
      <c r="Z890" s="13"/>
      <c r="AA890" s="13"/>
      <c r="AB890" s="13"/>
      <c r="AC890" s="13"/>
      <c r="AD890" s="13"/>
      <c r="AE890" s="13"/>
      <c r="AT890" s="246" t="s">
        <v>181</v>
      </c>
      <c r="AU890" s="246" t="s">
        <v>87</v>
      </c>
      <c r="AV890" s="13" t="s">
        <v>85</v>
      </c>
      <c r="AW890" s="13" t="s">
        <v>38</v>
      </c>
      <c r="AX890" s="13" t="s">
        <v>77</v>
      </c>
      <c r="AY890" s="246" t="s">
        <v>167</v>
      </c>
    </row>
    <row r="891" s="14" customFormat="1">
      <c r="A891" s="14"/>
      <c r="B891" s="247"/>
      <c r="C891" s="248"/>
      <c r="D891" s="232" t="s">
        <v>181</v>
      </c>
      <c r="E891" s="249" t="s">
        <v>40</v>
      </c>
      <c r="F891" s="250" t="s">
        <v>1457</v>
      </c>
      <c r="G891" s="248"/>
      <c r="H891" s="251">
        <v>8.5899999999999999</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181</v>
      </c>
      <c r="AU891" s="257" t="s">
        <v>87</v>
      </c>
      <c r="AV891" s="14" t="s">
        <v>87</v>
      </c>
      <c r="AW891" s="14" t="s">
        <v>38</v>
      </c>
      <c r="AX891" s="14" t="s">
        <v>77</v>
      </c>
      <c r="AY891" s="257" t="s">
        <v>167</v>
      </c>
    </row>
    <row r="892" s="13" customFormat="1">
      <c r="A892" s="13"/>
      <c r="B892" s="237"/>
      <c r="C892" s="238"/>
      <c r="D892" s="232" t="s">
        <v>181</v>
      </c>
      <c r="E892" s="239" t="s">
        <v>40</v>
      </c>
      <c r="F892" s="240" t="s">
        <v>208</v>
      </c>
      <c r="G892" s="238"/>
      <c r="H892" s="239" t="s">
        <v>40</v>
      </c>
      <c r="I892" s="241"/>
      <c r="J892" s="238"/>
      <c r="K892" s="238"/>
      <c r="L892" s="242"/>
      <c r="M892" s="243"/>
      <c r="N892" s="244"/>
      <c r="O892" s="244"/>
      <c r="P892" s="244"/>
      <c r="Q892" s="244"/>
      <c r="R892" s="244"/>
      <c r="S892" s="244"/>
      <c r="T892" s="245"/>
      <c r="U892" s="13"/>
      <c r="V892" s="13"/>
      <c r="W892" s="13"/>
      <c r="X892" s="13"/>
      <c r="Y892" s="13"/>
      <c r="Z892" s="13"/>
      <c r="AA892" s="13"/>
      <c r="AB892" s="13"/>
      <c r="AC892" s="13"/>
      <c r="AD892" s="13"/>
      <c r="AE892" s="13"/>
      <c r="AT892" s="246" t="s">
        <v>181</v>
      </c>
      <c r="AU892" s="246" t="s">
        <v>87</v>
      </c>
      <c r="AV892" s="13" t="s">
        <v>85</v>
      </c>
      <c r="AW892" s="13" t="s">
        <v>38</v>
      </c>
      <c r="AX892" s="13" t="s">
        <v>77</v>
      </c>
      <c r="AY892" s="246" t="s">
        <v>167</v>
      </c>
    </row>
    <row r="893" s="14" customFormat="1">
      <c r="A893" s="14"/>
      <c r="B893" s="247"/>
      <c r="C893" s="248"/>
      <c r="D893" s="232" t="s">
        <v>181</v>
      </c>
      <c r="E893" s="249" t="s">
        <v>40</v>
      </c>
      <c r="F893" s="250" t="s">
        <v>1458</v>
      </c>
      <c r="G893" s="248"/>
      <c r="H893" s="251">
        <v>14.69</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181</v>
      </c>
      <c r="AU893" s="257" t="s">
        <v>87</v>
      </c>
      <c r="AV893" s="14" t="s">
        <v>87</v>
      </c>
      <c r="AW893" s="14" t="s">
        <v>38</v>
      </c>
      <c r="AX893" s="14" t="s">
        <v>77</v>
      </c>
      <c r="AY893" s="257" t="s">
        <v>167</v>
      </c>
    </row>
    <row r="894" s="15" customFormat="1">
      <c r="A894" s="15"/>
      <c r="B894" s="258"/>
      <c r="C894" s="259"/>
      <c r="D894" s="232" t="s">
        <v>181</v>
      </c>
      <c r="E894" s="260" t="s">
        <v>40</v>
      </c>
      <c r="F894" s="261" t="s">
        <v>184</v>
      </c>
      <c r="G894" s="259"/>
      <c r="H894" s="262">
        <v>23.280000000000001</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181</v>
      </c>
      <c r="AU894" s="268" t="s">
        <v>87</v>
      </c>
      <c r="AV894" s="15" t="s">
        <v>175</v>
      </c>
      <c r="AW894" s="15" t="s">
        <v>38</v>
      </c>
      <c r="AX894" s="15" t="s">
        <v>85</v>
      </c>
      <c r="AY894" s="268" t="s">
        <v>167</v>
      </c>
    </row>
    <row r="895" s="2" customFormat="1" ht="24" customHeight="1">
      <c r="A895" s="39"/>
      <c r="B895" s="40"/>
      <c r="C895" s="219" t="s">
        <v>1099</v>
      </c>
      <c r="D895" s="219" t="s">
        <v>170</v>
      </c>
      <c r="E895" s="220" t="s">
        <v>1100</v>
      </c>
      <c r="F895" s="221" t="s">
        <v>1101</v>
      </c>
      <c r="G895" s="222" t="s">
        <v>173</v>
      </c>
      <c r="H895" s="223">
        <v>23.280000000000001</v>
      </c>
      <c r="I895" s="224"/>
      <c r="J895" s="225">
        <f>ROUND(I895*H895,2)</f>
        <v>0</v>
      </c>
      <c r="K895" s="221" t="s">
        <v>174</v>
      </c>
      <c r="L895" s="45"/>
      <c r="M895" s="226" t="s">
        <v>40</v>
      </c>
      <c r="N895" s="227" t="s">
        <v>48</v>
      </c>
      <c r="O895" s="85"/>
      <c r="P895" s="228">
        <f>O895*H895</f>
        <v>0</v>
      </c>
      <c r="Q895" s="228">
        <v>6.9999999999999994E-05</v>
      </c>
      <c r="R895" s="228">
        <f>Q895*H895</f>
        <v>0.0016295999999999999</v>
      </c>
      <c r="S895" s="228">
        <v>0</v>
      </c>
      <c r="T895" s="229">
        <f>S895*H895</f>
        <v>0</v>
      </c>
      <c r="U895" s="39"/>
      <c r="V895" s="39"/>
      <c r="W895" s="39"/>
      <c r="X895" s="39"/>
      <c r="Y895" s="39"/>
      <c r="Z895" s="39"/>
      <c r="AA895" s="39"/>
      <c r="AB895" s="39"/>
      <c r="AC895" s="39"/>
      <c r="AD895" s="39"/>
      <c r="AE895" s="39"/>
      <c r="AR895" s="230" t="s">
        <v>301</v>
      </c>
      <c r="AT895" s="230" t="s">
        <v>170</v>
      </c>
      <c r="AU895" s="230" t="s">
        <v>87</v>
      </c>
      <c r="AY895" s="18" t="s">
        <v>167</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301</v>
      </c>
      <c r="BM895" s="230" t="s">
        <v>1102</v>
      </c>
    </row>
    <row r="896" s="2" customFormat="1">
      <c r="A896" s="39"/>
      <c r="B896" s="40"/>
      <c r="C896" s="41"/>
      <c r="D896" s="232" t="s">
        <v>177</v>
      </c>
      <c r="E896" s="41"/>
      <c r="F896" s="233" t="s">
        <v>1103</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177</v>
      </c>
      <c r="AU896" s="18" t="s">
        <v>87</v>
      </c>
    </row>
    <row r="897" s="2" customFormat="1">
      <c r="A897" s="39"/>
      <c r="B897" s="40"/>
      <c r="C897" s="41"/>
      <c r="D897" s="232" t="s">
        <v>179</v>
      </c>
      <c r="E897" s="41"/>
      <c r="F897" s="236" t="s">
        <v>1093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179</v>
      </c>
      <c r="AU897" s="18" t="s">
        <v>87</v>
      </c>
    </row>
    <row r="898" s="13" customFormat="1">
      <c r="A898" s="13"/>
      <c r="B898" s="237"/>
      <c r="C898" s="238"/>
      <c r="D898" s="232" t="s">
        <v>181</v>
      </c>
      <c r="E898" s="239" t="s">
        <v>40</v>
      </c>
      <c r="F898" s="240" t="s">
        <v>210</v>
      </c>
      <c r="G898" s="238"/>
      <c r="H898" s="239" t="s">
        <v>40</v>
      </c>
      <c r="I898" s="241"/>
      <c r="J898" s="238"/>
      <c r="K898" s="238"/>
      <c r="L898" s="242"/>
      <c r="M898" s="243"/>
      <c r="N898" s="244"/>
      <c r="O898" s="244"/>
      <c r="P898" s="244"/>
      <c r="Q898" s="244"/>
      <c r="R898" s="244"/>
      <c r="S898" s="244"/>
      <c r="T898" s="245"/>
      <c r="U898" s="13"/>
      <c r="V898" s="13"/>
      <c r="W898" s="13"/>
      <c r="X898" s="13"/>
      <c r="Y898" s="13"/>
      <c r="Z898" s="13"/>
      <c r="AA898" s="13"/>
      <c r="AB898" s="13"/>
      <c r="AC898" s="13"/>
      <c r="AD898" s="13"/>
      <c r="AE898" s="13"/>
      <c r="AT898" s="246" t="s">
        <v>181</v>
      </c>
      <c r="AU898" s="246" t="s">
        <v>87</v>
      </c>
      <c r="AV898" s="13" t="s">
        <v>85</v>
      </c>
      <c r="AW898" s="13" t="s">
        <v>38</v>
      </c>
      <c r="AX898" s="13" t="s">
        <v>77</v>
      </c>
      <c r="AY898" s="246" t="s">
        <v>167</v>
      </c>
    </row>
    <row r="899" s="14" customFormat="1">
      <c r="A899" s="14"/>
      <c r="B899" s="247"/>
      <c r="C899" s="248"/>
      <c r="D899" s="232" t="s">
        <v>181</v>
      </c>
      <c r="E899" s="249" t="s">
        <v>40</v>
      </c>
      <c r="F899" s="250" t="s">
        <v>1457</v>
      </c>
      <c r="G899" s="248"/>
      <c r="H899" s="251">
        <v>8.5899999999999999</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181</v>
      </c>
      <c r="AU899" s="257" t="s">
        <v>87</v>
      </c>
      <c r="AV899" s="14" t="s">
        <v>87</v>
      </c>
      <c r="AW899" s="14" t="s">
        <v>38</v>
      </c>
      <c r="AX899" s="14" t="s">
        <v>77</v>
      </c>
      <c r="AY899" s="257" t="s">
        <v>167</v>
      </c>
    </row>
    <row r="900" s="13" customFormat="1">
      <c r="A900" s="13"/>
      <c r="B900" s="237"/>
      <c r="C900" s="238"/>
      <c r="D900" s="232" t="s">
        <v>181</v>
      </c>
      <c r="E900" s="239" t="s">
        <v>40</v>
      </c>
      <c r="F900" s="240" t="s">
        <v>208</v>
      </c>
      <c r="G900" s="238"/>
      <c r="H900" s="239" t="s">
        <v>40</v>
      </c>
      <c r="I900" s="241"/>
      <c r="J900" s="238"/>
      <c r="K900" s="238"/>
      <c r="L900" s="242"/>
      <c r="M900" s="243"/>
      <c r="N900" s="244"/>
      <c r="O900" s="244"/>
      <c r="P900" s="244"/>
      <c r="Q900" s="244"/>
      <c r="R900" s="244"/>
      <c r="S900" s="244"/>
      <c r="T900" s="245"/>
      <c r="U900" s="13"/>
      <c r="V900" s="13"/>
      <c r="W900" s="13"/>
      <c r="X900" s="13"/>
      <c r="Y900" s="13"/>
      <c r="Z900" s="13"/>
      <c r="AA900" s="13"/>
      <c r="AB900" s="13"/>
      <c r="AC900" s="13"/>
      <c r="AD900" s="13"/>
      <c r="AE900" s="13"/>
      <c r="AT900" s="246" t="s">
        <v>181</v>
      </c>
      <c r="AU900" s="246" t="s">
        <v>87</v>
      </c>
      <c r="AV900" s="13" t="s">
        <v>85</v>
      </c>
      <c r="AW900" s="13" t="s">
        <v>38</v>
      </c>
      <c r="AX900" s="13" t="s">
        <v>77</v>
      </c>
      <c r="AY900" s="246" t="s">
        <v>167</v>
      </c>
    </row>
    <row r="901" s="14" customFormat="1">
      <c r="A901" s="14"/>
      <c r="B901" s="247"/>
      <c r="C901" s="248"/>
      <c r="D901" s="232" t="s">
        <v>181</v>
      </c>
      <c r="E901" s="249" t="s">
        <v>40</v>
      </c>
      <c r="F901" s="250" t="s">
        <v>1458</v>
      </c>
      <c r="G901" s="248"/>
      <c r="H901" s="251">
        <v>14.69</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181</v>
      </c>
      <c r="AU901" s="257" t="s">
        <v>87</v>
      </c>
      <c r="AV901" s="14" t="s">
        <v>87</v>
      </c>
      <c r="AW901" s="14" t="s">
        <v>38</v>
      </c>
      <c r="AX901" s="14" t="s">
        <v>77</v>
      </c>
      <c r="AY901" s="257" t="s">
        <v>167</v>
      </c>
    </row>
    <row r="902" s="15" customFormat="1">
      <c r="A902" s="15"/>
      <c r="B902" s="258"/>
      <c r="C902" s="259"/>
      <c r="D902" s="232" t="s">
        <v>181</v>
      </c>
      <c r="E902" s="260" t="s">
        <v>40</v>
      </c>
      <c r="F902" s="261" t="s">
        <v>184</v>
      </c>
      <c r="G902" s="259"/>
      <c r="H902" s="262">
        <v>23.280000000000001</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181</v>
      </c>
      <c r="AU902" s="268" t="s">
        <v>87</v>
      </c>
      <c r="AV902" s="15" t="s">
        <v>175</v>
      </c>
      <c r="AW902" s="15" t="s">
        <v>38</v>
      </c>
      <c r="AX902" s="15" t="s">
        <v>85</v>
      </c>
      <c r="AY902" s="268" t="s">
        <v>167</v>
      </c>
    </row>
    <row r="903" s="2" customFormat="1" ht="24" customHeight="1">
      <c r="A903" s="39"/>
      <c r="B903" s="40"/>
      <c r="C903" s="219" t="s">
        <v>1104</v>
      </c>
      <c r="D903" s="219" t="s">
        <v>170</v>
      </c>
      <c r="E903" s="220" t="s">
        <v>1105</v>
      </c>
      <c r="F903" s="221" t="s">
        <v>1106</v>
      </c>
      <c r="G903" s="222" t="s">
        <v>173</v>
      </c>
      <c r="H903" s="223">
        <v>23.280000000000001</v>
      </c>
      <c r="I903" s="224"/>
      <c r="J903" s="225">
        <f>ROUND(I903*H903,2)</f>
        <v>0</v>
      </c>
      <c r="K903" s="221" t="s">
        <v>174</v>
      </c>
      <c r="L903" s="45"/>
      <c r="M903" s="226" t="s">
        <v>40</v>
      </c>
      <c r="N903" s="227" t="s">
        <v>48</v>
      </c>
      <c r="O903" s="85"/>
      <c r="P903" s="228">
        <f>O903*H903</f>
        <v>0</v>
      </c>
      <c r="Q903" s="228">
        <v>0</v>
      </c>
      <c r="R903" s="228">
        <f>Q903*H903</f>
        <v>0</v>
      </c>
      <c r="S903" s="228">
        <v>0.0030000000000000001</v>
      </c>
      <c r="T903" s="229">
        <f>S903*H903</f>
        <v>0.069839999999999999</v>
      </c>
      <c r="U903" s="39"/>
      <c r="V903" s="39"/>
      <c r="W903" s="39"/>
      <c r="X903" s="39"/>
      <c r="Y903" s="39"/>
      <c r="Z903" s="39"/>
      <c r="AA903" s="39"/>
      <c r="AB903" s="39"/>
      <c r="AC903" s="39"/>
      <c r="AD903" s="39"/>
      <c r="AE903" s="39"/>
      <c r="AR903" s="230" t="s">
        <v>301</v>
      </c>
      <c r="AT903" s="230" t="s">
        <v>170</v>
      </c>
      <c r="AU903" s="230" t="s">
        <v>87</v>
      </c>
      <c r="AY903" s="18" t="s">
        <v>167</v>
      </c>
      <c r="BE903" s="231">
        <f>IF(N903="základní",J903,0)</f>
        <v>0</v>
      </c>
      <c r="BF903" s="231">
        <f>IF(N903="snížená",J903,0)</f>
        <v>0</v>
      </c>
      <c r="BG903" s="231">
        <f>IF(N903="zákl. přenesená",J903,0)</f>
        <v>0</v>
      </c>
      <c r="BH903" s="231">
        <f>IF(N903="sníž. přenesená",J903,0)</f>
        <v>0</v>
      </c>
      <c r="BI903" s="231">
        <f>IF(N903="nulová",J903,0)</f>
        <v>0</v>
      </c>
      <c r="BJ903" s="18" t="s">
        <v>85</v>
      </c>
      <c r="BK903" s="231">
        <f>ROUND(I903*H903,2)</f>
        <v>0</v>
      </c>
      <c r="BL903" s="18" t="s">
        <v>301</v>
      </c>
      <c r="BM903" s="230" t="s">
        <v>1107</v>
      </c>
    </row>
    <row r="904" s="2" customFormat="1">
      <c r="A904" s="39"/>
      <c r="B904" s="40"/>
      <c r="C904" s="41"/>
      <c r="D904" s="232" t="s">
        <v>177</v>
      </c>
      <c r="E904" s="41"/>
      <c r="F904" s="233" t="s">
        <v>1108</v>
      </c>
      <c r="G904" s="41"/>
      <c r="H904" s="41"/>
      <c r="I904" s="137"/>
      <c r="J904" s="41"/>
      <c r="K904" s="41"/>
      <c r="L904" s="45"/>
      <c r="M904" s="234"/>
      <c r="N904" s="235"/>
      <c r="O904" s="85"/>
      <c r="P904" s="85"/>
      <c r="Q904" s="85"/>
      <c r="R904" s="85"/>
      <c r="S904" s="85"/>
      <c r="T904" s="86"/>
      <c r="U904" s="39"/>
      <c r="V904" s="39"/>
      <c r="W904" s="39"/>
      <c r="X904" s="39"/>
      <c r="Y904" s="39"/>
      <c r="Z904" s="39"/>
      <c r="AA904" s="39"/>
      <c r="AB904" s="39"/>
      <c r="AC904" s="39"/>
      <c r="AD904" s="39"/>
      <c r="AE904" s="39"/>
      <c r="AT904" s="18" t="s">
        <v>177</v>
      </c>
      <c r="AU904" s="18" t="s">
        <v>87</v>
      </c>
    </row>
    <row r="905" s="13" customFormat="1">
      <c r="A905" s="13"/>
      <c r="B905" s="237"/>
      <c r="C905" s="238"/>
      <c r="D905" s="232" t="s">
        <v>181</v>
      </c>
      <c r="E905" s="239" t="s">
        <v>40</v>
      </c>
      <c r="F905" s="240" t="s">
        <v>210</v>
      </c>
      <c r="G905" s="238"/>
      <c r="H905" s="239" t="s">
        <v>40</v>
      </c>
      <c r="I905" s="241"/>
      <c r="J905" s="238"/>
      <c r="K905" s="238"/>
      <c r="L905" s="242"/>
      <c r="M905" s="243"/>
      <c r="N905" s="244"/>
      <c r="O905" s="244"/>
      <c r="P905" s="244"/>
      <c r="Q905" s="244"/>
      <c r="R905" s="244"/>
      <c r="S905" s="244"/>
      <c r="T905" s="245"/>
      <c r="U905" s="13"/>
      <c r="V905" s="13"/>
      <c r="W905" s="13"/>
      <c r="X905" s="13"/>
      <c r="Y905" s="13"/>
      <c r="Z905" s="13"/>
      <c r="AA905" s="13"/>
      <c r="AB905" s="13"/>
      <c r="AC905" s="13"/>
      <c r="AD905" s="13"/>
      <c r="AE905" s="13"/>
      <c r="AT905" s="246" t="s">
        <v>181</v>
      </c>
      <c r="AU905" s="246" t="s">
        <v>87</v>
      </c>
      <c r="AV905" s="13" t="s">
        <v>85</v>
      </c>
      <c r="AW905" s="13" t="s">
        <v>38</v>
      </c>
      <c r="AX905" s="13" t="s">
        <v>77</v>
      </c>
      <c r="AY905" s="246" t="s">
        <v>167</v>
      </c>
    </row>
    <row r="906" s="14" customFormat="1">
      <c r="A906" s="14"/>
      <c r="B906" s="247"/>
      <c r="C906" s="248"/>
      <c r="D906" s="232" t="s">
        <v>181</v>
      </c>
      <c r="E906" s="249" t="s">
        <v>40</v>
      </c>
      <c r="F906" s="250" t="s">
        <v>1457</v>
      </c>
      <c r="G906" s="248"/>
      <c r="H906" s="251">
        <v>8.5899999999999999</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181</v>
      </c>
      <c r="AU906" s="257" t="s">
        <v>87</v>
      </c>
      <c r="AV906" s="14" t="s">
        <v>87</v>
      </c>
      <c r="AW906" s="14" t="s">
        <v>38</v>
      </c>
      <c r="AX906" s="14" t="s">
        <v>77</v>
      </c>
      <c r="AY906" s="257" t="s">
        <v>167</v>
      </c>
    </row>
    <row r="907" s="13" customFormat="1">
      <c r="A907" s="13"/>
      <c r="B907" s="237"/>
      <c r="C907" s="238"/>
      <c r="D907" s="232" t="s">
        <v>181</v>
      </c>
      <c r="E907" s="239" t="s">
        <v>40</v>
      </c>
      <c r="F907" s="240" t="s">
        <v>208</v>
      </c>
      <c r="G907" s="238"/>
      <c r="H907" s="239" t="s">
        <v>40</v>
      </c>
      <c r="I907" s="241"/>
      <c r="J907" s="238"/>
      <c r="K907" s="238"/>
      <c r="L907" s="242"/>
      <c r="M907" s="243"/>
      <c r="N907" s="244"/>
      <c r="O907" s="244"/>
      <c r="P907" s="244"/>
      <c r="Q907" s="244"/>
      <c r="R907" s="244"/>
      <c r="S907" s="244"/>
      <c r="T907" s="245"/>
      <c r="U907" s="13"/>
      <c r="V907" s="13"/>
      <c r="W907" s="13"/>
      <c r="X907" s="13"/>
      <c r="Y907" s="13"/>
      <c r="Z907" s="13"/>
      <c r="AA907" s="13"/>
      <c r="AB907" s="13"/>
      <c r="AC907" s="13"/>
      <c r="AD907" s="13"/>
      <c r="AE907" s="13"/>
      <c r="AT907" s="246" t="s">
        <v>181</v>
      </c>
      <c r="AU907" s="246" t="s">
        <v>87</v>
      </c>
      <c r="AV907" s="13" t="s">
        <v>85</v>
      </c>
      <c r="AW907" s="13" t="s">
        <v>38</v>
      </c>
      <c r="AX907" s="13" t="s">
        <v>77</v>
      </c>
      <c r="AY907" s="246" t="s">
        <v>167</v>
      </c>
    </row>
    <row r="908" s="14" customFormat="1">
      <c r="A908" s="14"/>
      <c r="B908" s="247"/>
      <c r="C908" s="248"/>
      <c r="D908" s="232" t="s">
        <v>181</v>
      </c>
      <c r="E908" s="249" t="s">
        <v>40</v>
      </c>
      <c r="F908" s="250" t="s">
        <v>1458</v>
      </c>
      <c r="G908" s="248"/>
      <c r="H908" s="251">
        <v>14.69</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181</v>
      </c>
      <c r="AU908" s="257" t="s">
        <v>87</v>
      </c>
      <c r="AV908" s="14" t="s">
        <v>87</v>
      </c>
      <c r="AW908" s="14" t="s">
        <v>38</v>
      </c>
      <c r="AX908" s="14" t="s">
        <v>77</v>
      </c>
      <c r="AY908" s="257" t="s">
        <v>167</v>
      </c>
    </row>
    <row r="909" s="15" customFormat="1">
      <c r="A909" s="15"/>
      <c r="B909" s="258"/>
      <c r="C909" s="259"/>
      <c r="D909" s="232" t="s">
        <v>181</v>
      </c>
      <c r="E909" s="260" t="s">
        <v>40</v>
      </c>
      <c r="F909" s="261" t="s">
        <v>184</v>
      </c>
      <c r="G909" s="259"/>
      <c r="H909" s="262">
        <v>23.280000000000001</v>
      </c>
      <c r="I909" s="263"/>
      <c r="J909" s="259"/>
      <c r="K909" s="259"/>
      <c r="L909" s="264"/>
      <c r="M909" s="265"/>
      <c r="N909" s="266"/>
      <c r="O909" s="266"/>
      <c r="P909" s="266"/>
      <c r="Q909" s="266"/>
      <c r="R909" s="266"/>
      <c r="S909" s="266"/>
      <c r="T909" s="267"/>
      <c r="U909" s="15"/>
      <c r="V909" s="15"/>
      <c r="W909" s="15"/>
      <c r="X909" s="15"/>
      <c r="Y909" s="15"/>
      <c r="Z909" s="15"/>
      <c r="AA909" s="15"/>
      <c r="AB909" s="15"/>
      <c r="AC909" s="15"/>
      <c r="AD909" s="15"/>
      <c r="AE909" s="15"/>
      <c r="AT909" s="268" t="s">
        <v>181</v>
      </c>
      <c r="AU909" s="268" t="s">
        <v>87</v>
      </c>
      <c r="AV909" s="15" t="s">
        <v>175</v>
      </c>
      <c r="AW909" s="15" t="s">
        <v>38</v>
      </c>
      <c r="AX909" s="15" t="s">
        <v>85</v>
      </c>
      <c r="AY909" s="268" t="s">
        <v>167</v>
      </c>
    </row>
    <row r="910" s="2" customFormat="1" ht="16.5" customHeight="1">
      <c r="A910" s="39"/>
      <c r="B910" s="40"/>
      <c r="C910" s="219" t="s">
        <v>1110</v>
      </c>
      <c r="D910" s="219" t="s">
        <v>170</v>
      </c>
      <c r="E910" s="220" t="s">
        <v>1111</v>
      </c>
      <c r="F910" s="221" t="s">
        <v>1112</v>
      </c>
      <c r="G910" s="222" t="s">
        <v>173</v>
      </c>
      <c r="H910" s="223">
        <v>23.280000000000001</v>
      </c>
      <c r="I910" s="224"/>
      <c r="J910" s="225">
        <f>ROUND(I910*H910,2)</f>
        <v>0</v>
      </c>
      <c r="K910" s="221" t="s">
        <v>174</v>
      </c>
      <c r="L910" s="45"/>
      <c r="M910" s="226" t="s">
        <v>40</v>
      </c>
      <c r="N910" s="227" t="s">
        <v>48</v>
      </c>
      <c r="O910" s="85"/>
      <c r="P910" s="228">
        <f>O910*H910</f>
        <v>0</v>
      </c>
      <c r="Q910" s="228">
        <v>0.00029999999999999997</v>
      </c>
      <c r="R910" s="228">
        <f>Q910*H910</f>
        <v>0.0069839999999999998</v>
      </c>
      <c r="S910" s="228">
        <v>0</v>
      </c>
      <c r="T910" s="229">
        <f>S910*H910</f>
        <v>0</v>
      </c>
      <c r="U910" s="39"/>
      <c r="V910" s="39"/>
      <c r="W910" s="39"/>
      <c r="X910" s="39"/>
      <c r="Y910" s="39"/>
      <c r="Z910" s="39"/>
      <c r="AA910" s="39"/>
      <c r="AB910" s="39"/>
      <c r="AC910" s="39"/>
      <c r="AD910" s="39"/>
      <c r="AE910" s="39"/>
      <c r="AR910" s="230" t="s">
        <v>301</v>
      </c>
      <c r="AT910" s="230" t="s">
        <v>170</v>
      </c>
      <c r="AU910" s="230" t="s">
        <v>87</v>
      </c>
      <c r="AY910" s="18" t="s">
        <v>167</v>
      </c>
      <c r="BE910" s="231">
        <f>IF(N910="základní",J910,0)</f>
        <v>0</v>
      </c>
      <c r="BF910" s="231">
        <f>IF(N910="snížená",J910,0)</f>
        <v>0</v>
      </c>
      <c r="BG910" s="231">
        <f>IF(N910="zákl. přenesená",J910,0)</f>
        <v>0</v>
      </c>
      <c r="BH910" s="231">
        <f>IF(N910="sníž. přenesená",J910,0)</f>
        <v>0</v>
      </c>
      <c r="BI910" s="231">
        <f>IF(N910="nulová",J910,0)</f>
        <v>0</v>
      </c>
      <c r="BJ910" s="18" t="s">
        <v>85</v>
      </c>
      <c r="BK910" s="231">
        <f>ROUND(I910*H910,2)</f>
        <v>0</v>
      </c>
      <c r="BL910" s="18" t="s">
        <v>301</v>
      </c>
      <c r="BM910" s="230" t="s">
        <v>1113</v>
      </c>
    </row>
    <row r="911" s="2" customFormat="1">
      <c r="A911" s="39"/>
      <c r="B911" s="40"/>
      <c r="C911" s="41"/>
      <c r="D911" s="232" t="s">
        <v>177</v>
      </c>
      <c r="E911" s="41"/>
      <c r="F911" s="233" t="s">
        <v>1114</v>
      </c>
      <c r="G911" s="41"/>
      <c r="H911" s="41"/>
      <c r="I911" s="137"/>
      <c r="J911" s="41"/>
      <c r="K911" s="41"/>
      <c r="L911" s="45"/>
      <c r="M911" s="234"/>
      <c r="N911" s="235"/>
      <c r="O911" s="85"/>
      <c r="P911" s="85"/>
      <c r="Q911" s="85"/>
      <c r="R911" s="85"/>
      <c r="S911" s="85"/>
      <c r="T911" s="86"/>
      <c r="U911" s="39"/>
      <c r="V911" s="39"/>
      <c r="W911" s="39"/>
      <c r="X911" s="39"/>
      <c r="Y911" s="39"/>
      <c r="Z911" s="39"/>
      <c r="AA911" s="39"/>
      <c r="AB911" s="39"/>
      <c r="AC911" s="39"/>
      <c r="AD911" s="39"/>
      <c r="AE911" s="39"/>
      <c r="AT911" s="18" t="s">
        <v>177</v>
      </c>
      <c r="AU911" s="18" t="s">
        <v>87</v>
      </c>
    </row>
    <row r="912" s="13" customFormat="1">
      <c r="A912" s="13"/>
      <c r="B912" s="237"/>
      <c r="C912" s="238"/>
      <c r="D912" s="232" t="s">
        <v>181</v>
      </c>
      <c r="E912" s="239" t="s">
        <v>40</v>
      </c>
      <c r="F912" s="240" t="s">
        <v>210</v>
      </c>
      <c r="G912" s="238"/>
      <c r="H912" s="239" t="s">
        <v>40</v>
      </c>
      <c r="I912" s="241"/>
      <c r="J912" s="238"/>
      <c r="K912" s="238"/>
      <c r="L912" s="242"/>
      <c r="M912" s="243"/>
      <c r="N912" s="244"/>
      <c r="O912" s="244"/>
      <c r="P912" s="244"/>
      <c r="Q912" s="244"/>
      <c r="R912" s="244"/>
      <c r="S912" s="244"/>
      <c r="T912" s="245"/>
      <c r="U912" s="13"/>
      <c r="V912" s="13"/>
      <c r="W912" s="13"/>
      <c r="X912" s="13"/>
      <c r="Y912" s="13"/>
      <c r="Z912" s="13"/>
      <c r="AA912" s="13"/>
      <c r="AB912" s="13"/>
      <c r="AC912" s="13"/>
      <c r="AD912" s="13"/>
      <c r="AE912" s="13"/>
      <c r="AT912" s="246" t="s">
        <v>181</v>
      </c>
      <c r="AU912" s="246" t="s">
        <v>87</v>
      </c>
      <c r="AV912" s="13" t="s">
        <v>85</v>
      </c>
      <c r="AW912" s="13" t="s">
        <v>38</v>
      </c>
      <c r="AX912" s="13" t="s">
        <v>77</v>
      </c>
      <c r="AY912" s="246" t="s">
        <v>167</v>
      </c>
    </row>
    <row r="913" s="14" customFormat="1">
      <c r="A913" s="14"/>
      <c r="B913" s="247"/>
      <c r="C913" s="248"/>
      <c r="D913" s="232" t="s">
        <v>181</v>
      </c>
      <c r="E913" s="249" t="s">
        <v>40</v>
      </c>
      <c r="F913" s="250" t="s">
        <v>1457</v>
      </c>
      <c r="G913" s="248"/>
      <c r="H913" s="251">
        <v>8.5899999999999999</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181</v>
      </c>
      <c r="AU913" s="257" t="s">
        <v>87</v>
      </c>
      <c r="AV913" s="14" t="s">
        <v>87</v>
      </c>
      <c r="AW913" s="14" t="s">
        <v>38</v>
      </c>
      <c r="AX913" s="14" t="s">
        <v>77</v>
      </c>
      <c r="AY913" s="257" t="s">
        <v>167</v>
      </c>
    </row>
    <row r="914" s="13" customFormat="1">
      <c r="A914" s="13"/>
      <c r="B914" s="237"/>
      <c r="C914" s="238"/>
      <c r="D914" s="232" t="s">
        <v>181</v>
      </c>
      <c r="E914" s="239" t="s">
        <v>40</v>
      </c>
      <c r="F914" s="240" t="s">
        <v>208</v>
      </c>
      <c r="G914" s="238"/>
      <c r="H914" s="239" t="s">
        <v>40</v>
      </c>
      <c r="I914" s="241"/>
      <c r="J914" s="238"/>
      <c r="K914" s="238"/>
      <c r="L914" s="242"/>
      <c r="M914" s="243"/>
      <c r="N914" s="244"/>
      <c r="O914" s="244"/>
      <c r="P914" s="244"/>
      <c r="Q914" s="244"/>
      <c r="R914" s="244"/>
      <c r="S914" s="244"/>
      <c r="T914" s="245"/>
      <c r="U914" s="13"/>
      <c r="V914" s="13"/>
      <c r="W914" s="13"/>
      <c r="X914" s="13"/>
      <c r="Y914" s="13"/>
      <c r="Z914" s="13"/>
      <c r="AA914" s="13"/>
      <c r="AB914" s="13"/>
      <c r="AC914" s="13"/>
      <c r="AD914" s="13"/>
      <c r="AE914" s="13"/>
      <c r="AT914" s="246" t="s">
        <v>181</v>
      </c>
      <c r="AU914" s="246" t="s">
        <v>87</v>
      </c>
      <c r="AV914" s="13" t="s">
        <v>85</v>
      </c>
      <c r="AW914" s="13" t="s">
        <v>38</v>
      </c>
      <c r="AX914" s="13" t="s">
        <v>77</v>
      </c>
      <c r="AY914" s="246" t="s">
        <v>167</v>
      </c>
    </row>
    <row r="915" s="14" customFormat="1">
      <c r="A915" s="14"/>
      <c r="B915" s="247"/>
      <c r="C915" s="248"/>
      <c r="D915" s="232" t="s">
        <v>181</v>
      </c>
      <c r="E915" s="249" t="s">
        <v>40</v>
      </c>
      <c r="F915" s="250" t="s">
        <v>1458</v>
      </c>
      <c r="G915" s="248"/>
      <c r="H915" s="251">
        <v>14.69</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181</v>
      </c>
      <c r="AU915" s="257" t="s">
        <v>87</v>
      </c>
      <c r="AV915" s="14" t="s">
        <v>87</v>
      </c>
      <c r="AW915" s="14" t="s">
        <v>38</v>
      </c>
      <c r="AX915" s="14" t="s">
        <v>77</v>
      </c>
      <c r="AY915" s="257" t="s">
        <v>167</v>
      </c>
    </row>
    <row r="916" s="15" customFormat="1">
      <c r="A916" s="15"/>
      <c r="B916" s="258"/>
      <c r="C916" s="259"/>
      <c r="D916" s="232" t="s">
        <v>181</v>
      </c>
      <c r="E916" s="260" t="s">
        <v>40</v>
      </c>
      <c r="F916" s="261" t="s">
        <v>184</v>
      </c>
      <c r="G916" s="259"/>
      <c r="H916" s="262">
        <v>23.280000000000001</v>
      </c>
      <c r="I916" s="263"/>
      <c r="J916" s="259"/>
      <c r="K916" s="259"/>
      <c r="L916" s="264"/>
      <c r="M916" s="265"/>
      <c r="N916" s="266"/>
      <c r="O916" s="266"/>
      <c r="P916" s="266"/>
      <c r="Q916" s="266"/>
      <c r="R916" s="266"/>
      <c r="S916" s="266"/>
      <c r="T916" s="267"/>
      <c r="U916" s="15"/>
      <c r="V916" s="15"/>
      <c r="W916" s="15"/>
      <c r="X916" s="15"/>
      <c r="Y916" s="15"/>
      <c r="Z916" s="15"/>
      <c r="AA916" s="15"/>
      <c r="AB916" s="15"/>
      <c r="AC916" s="15"/>
      <c r="AD916" s="15"/>
      <c r="AE916" s="15"/>
      <c r="AT916" s="268" t="s">
        <v>181</v>
      </c>
      <c r="AU916" s="268" t="s">
        <v>87</v>
      </c>
      <c r="AV916" s="15" t="s">
        <v>175</v>
      </c>
      <c r="AW916" s="15" t="s">
        <v>38</v>
      </c>
      <c r="AX916" s="15" t="s">
        <v>85</v>
      </c>
      <c r="AY916" s="268" t="s">
        <v>167</v>
      </c>
    </row>
    <row r="917" s="2" customFormat="1" ht="16.5" customHeight="1">
      <c r="A917" s="39"/>
      <c r="B917" s="40"/>
      <c r="C917" s="269" t="s">
        <v>1115</v>
      </c>
      <c r="D917" s="269" t="s">
        <v>297</v>
      </c>
      <c r="E917" s="270" t="s">
        <v>1116</v>
      </c>
      <c r="F917" s="271" t="s">
        <v>1117</v>
      </c>
      <c r="G917" s="272" t="s">
        <v>173</v>
      </c>
      <c r="H917" s="273">
        <v>25.608000000000001</v>
      </c>
      <c r="I917" s="274"/>
      <c r="J917" s="275">
        <f>ROUND(I917*H917,2)</f>
        <v>0</v>
      </c>
      <c r="K917" s="271" t="s">
        <v>174</v>
      </c>
      <c r="L917" s="276"/>
      <c r="M917" s="277" t="s">
        <v>40</v>
      </c>
      <c r="N917" s="278" t="s">
        <v>48</v>
      </c>
      <c r="O917" s="85"/>
      <c r="P917" s="228">
        <f>O917*H917</f>
        <v>0</v>
      </c>
      <c r="Q917" s="228">
        <v>0.0025600000000000002</v>
      </c>
      <c r="R917" s="228">
        <f>Q917*H917</f>
        <v>0.06555648</v>
      </c>
      <c r="S917" s="228">
        <v>0</v>
      </c>
      <c r="T917" s="229">
        <f>S917*H917</f>
        <v>0</v>
      </c>
      <c r="U917" s="39"/>
      <c r="V917" s="39"/>
      <c r="W917" s="39"/>
      <c r="X917" s="39"/>
      <c r="Y917" s="39"/>
      <c r="Z917" s="39"/>
      <c r="AA917" s="39"/>
      <c r="AB917" s="39"/>
      <c r="AC917" s="39"/>
      <c r="AD917" s="39"/>
      <c r="AE917" s="39"/>
      <c r="AR917" s="230" t="s">
        <v>407</v>
      </c>
      <c r="AT917" s="230" t="s">
        <v>297</v>
      </c>
      <c r="AU917" s="230" t="s">
        <v>87</v>
      </c>
      <c r="AY917" s="18" t="s">
        <v>167</v>
      </c>
      <c r="BE917" s="231">
        <f>IF(N917="základní",J917,0)</f>
        <v>0</v>
      </c>
      <c r="BF917" s="231">
        <f>IF(N917="snížená",J917,0)</f>
        <v>0</v>
      </c>
      <c r="BG917" s="231">
        <f>IF(N917="zákl. přenesená",J917,0)</f>
        <v>0</v>
      </c>
      <c r="BH917" s="231">
        <f>IF(N917="sníž. přenesená",J917,0)</f>
        <v>0</v>
      </c>
      <c r="BI917" s="231">
        <f>IF(N917="nulová",J917,0)</f>
        <v>0</v>
      </c>
      <c r="BJ917" s="18" t="s">
        <v>85</v>
      </c>
      <c r="BK917" s="231">
        <f>ROUND(I917*H917,2)</f>
        <v>0</v>
      </c>
      <c r="BL917" s="18" t="s">
        <v>301</v>
      </c>
      <c r="BM917" s="230" t="s">
        <v>1118</v>
      </c>
    </row>
    <row r="918" s="2" customFormat="1">
      <c r="A918" s="39"/>
      <c r="B918" s="40"/>
      <c r="C918" s="41"/>
      <c r="D918" s="232" t="s">
        <v>177</v>
      </c>
      <c r="E918" s="41"/>
      <c r="F918" s="233" t="s">
        <v>1117</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177</v>
      </c>
      <c r="AU918" s="18" t="s">
        <v>87</v>
      </c>
    </row>
    <row r="919" s="14" customFormat="1">
      <c r="A919" s="14"/>
      <c r="B919" s="247"/>
      <c r="C919" s="248"/>
      <c r="D919" s="232" t="s">
        <v>181</v>
      </c>
      <c r="E919" s="248"/>
      <c r="F919" s="250" t="s">
        <v>1459</v>
      </c>
      <c r="G919" s="248"/>
      <c r="H919" s="251">
        <v>25.608000000000001</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181</v>
      </c>
      <c r="AU919" s="257" t="s">
        <v>87</v>
      </c>
      <c r="AV919" s="14" t="s">
        <v>87</v>
      </c>
      <c r="AW919" s="14" t="s">
        <v>4</v>
      </c>
      <c r="AX919" s="14" t="s">
        <v>85</v>
      </c>
      <c r="AY919" s="257" t="s">
        <v>167</v>
      </c>
    </row>
    <row r="920" s="2" customFormat="1" ht="16.5" customHeight="1">
      <c r="A920" s="39"/>
      <c r="B920" s="40"/>
      <c r="C920" s="219" t="s">
        <v>1120</v>
      </c>
      <c r="D920" s="219" t="s">
        <v>170</v>
      </c>
      <c r="E920" s="220" t="s">
        <v>1121</v>
      </c>
      <c r="F920" s="221" t="s">
        <v>1122</v>
      </c>
      <c r="G920" s="222" t="s">
        <v>187</v>
      </c>
      <c r="H920" s="223">
        <v>25.239999999999998</v>
      </c>
      <c r="I920" s="224"/>
      <c r="J920" s="225">
        <f>ROUND(I920*H920,2)</f>
        <v>0</v>
      </c>
      <c r="K920" s="221" t="s">
        <v>174</v>
      </c>
      <c r="L920" s="45"/>
      <c r="M920" s="226" t="s">
        <v>40</v>
      </c>
      <c r="N920" s="227" t="s">
        <v>48</v>
      </c>
      <c r="O920" s="85"/>
      <c r="P920" s="228">
        <f>O920*H920</f>
        <v>0</v>
      </c>
      <c r="Q920" s="228">
        <v>1.0000000000000001E-05</v>
      </c>
      <c r="R920" s="228">
        <f>Q920*H920</f>
        <v>0.00025240000000000001</v>
      </c>
      <c r="S920" s="228">
        <v>0</v>
      </c>
      <c r="T920" s="229">
        <f>S920*H920</f>
        <v>0</v>
      </c>
      <c r="U920" s="39"/>
      <c r="V920" s="39"/>
      <c r="W920" s="39"/>
      <c r="X920" s="39"/>
      <c r="Y920" s="39"/>
      <c r="Z920" s="39"/>
      <c r="AA920" s="39"/>
      <c r="AB920" s="39"/>
      <c r="AC920" s="39"/>
      <c r="AD920" s="39"/>
      <c r="AE920" s="39"/>
      <c r="AR920" s="230" t="s">
        <v>301</v>
      </c>
      <c r="AT920" s="230" t="s">
        <v>170</v>
      </c>
      <c r="AU920" s="230" t="s">
        <v>87</v>
      </c>
      <c r="AY920" s="18" t="s">
        <v>167</v>
      </c>
      <c r="BE920" s="231">
        <f>IF(N920="základní",J920,0)</f>
        <v>0</v>
      </c>
      <c r="BF920" s="231">
        <f>IF(N920="snížená",J920,0)</f>
        <v>0</v>
      </c>
      <c r="BG920" s="231">
        <f>IF(N920="zákl. přenesená",J920,0)</f>
        <v>0</v>
      </c>
      <c r="BH920" s="231">
        <f>IF(N920="sníž. přenesená",J920,0)</f>
        <v>0</v>
      </c>
      <c r="BI920" s="231">
        <f>IF(N920="nulová",J920,0)</f>
        <v>0</v>
      </c>
      <c r="BJ920" s="18" t="s">
        <v>85</v>
      </c>
      <c r="BK920" s="231">
        <f>ROUND(I920*H920,2)</f>
        <v>0</v>
      </c>
      <c r="BL920" s="18" t="s">
        <v>301</v>
      </c>
      <c r="BM920" s="230" t="s">
        <v>1123</v>
      </c>
    </row>
    <row r="921" s="2" customFormat="1">
      <c r="A921" s="39"/>
      <c r="B921" s="40"/>
      <c r="C921" s="41"/>
      <c r="D921" s="232" t="s">
        <v>177</v>
      </c>
      <c r="E921" s="41"/>
      <c r="F921" s="233" t="s">
        <v>1124</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177</v>
      </c>
      <c r="AU921" s="18" t="s">
        <v>87</v>
      </c>
    </row>
    <row r="922" s="13" customFormat="1">
      <c r="A922" s="13"/>
      <c r="B922" s="237"/>
      <c r="C922" s="238"/>
      <c r="D922" s="232" t="s">
        <v>181</v>
      </c>
      <c r="E922" s="239" t="s">
        <v>40</v>
      </c>
      <c r="F922" s="240" t="s">
        <v>208</v>
      </c>
      <c r="G922" s="238"/>
      <c r="H922" s="239" t="s">
        <v>40</v>
      </c>
      <c r="I922" s="241"/>
      <c r="J922" s="238"/>
      <c r="K922" s="238"/>
      <c r="L922" s="242"/>
      <c r="M922" s="243"/>
      <c r="N922" s="244"/>
      <c r="O922" s="244"/>
      <c r="P922" s="244"/>
      <c r="Q922" s="244"/>
      <c r="R922" s="244"/>
      <c r="S922" s="244"/>
      <c r="T922" s="245"/>
      <c r="U922" s="13"/>
      <c r="V922" s="13"/>
      <c r="W922" s="13"/>
      <c r="X922" s="13"/>
      <c r="Y922" s="13"/>
      <c r="Z922" s="13"/>
      <c r="AA922" s="13"/>
      <c r="AB922" s="13"/>
      <c r="AC922" s="13"/>
      <c r="AD922" s="13"/>
      <c r="AE922" s="13"/>
      <c r="AT922" s="246" t="s">
        <v>181</v>
      </c>
      <c r="AU922" s="246" t="s">
        <v>87</v>
      </c>
      <c r="AV922" s="13" t="s">
        <v>85</v>
      </c>
      <c r="AW922" s="13" t="s">
        <v>38</v>
      </c>
      <c r="AX922" s="13" t="s">
        <v>77</v>
      </c>
      <c r="AY922" s="246" t="s">
        <v>167</v>
      </c>
    </row>
    <row r="923" s="14" customFormat="1">
      <c r="A923" s="14"/>
      <c r="B923" s="247"/>
      <c r="C923" s="248"/>
      <c r="D923" s="232" t="s">
        <v>181</v>
      </c>
      <c r="E923" s="249" t="s">
        <v>40</v>
      </c>
      <c r="F923" s="250" t="s">
        <v>1125</v>
      </c>
      <c r="G923" s="248"/>
      <c r="H923" s="251">
        <v>16</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181</v>
      </c>
      <c r="AU923" s="257" t="s">
        <v>87</v>
      </c>
      <c r="AV923" s="14" t="s">
        <v>87</v>
      </c>
      <c r="AW923" s="14" t="s">
        <v>38</v>
      </c>
      <c r="AX923" s="14" t="s">
        <v>77</v>
      </c>
      <c r="AY923" s="257" t="s">
        <v>167</v>
      </c>
    </row>
    <row r="924" s="13" customFormat="1">
      <c r="A924" s="13"/>
      <c r="B924" s="237"/>
      <c r="C924" s="238"/>
      <c r="D924" s="232" t="s">
        <v>181</v>
      </c>
      <c r="E924" s="239" t="s">
        <v>40</v>
      </c>
      <c r="F924" s="240" t="s">
        <v>286</v>
      </c>
      <c r="G924" s="238"/>
      <c r="H924" s="239" t="s">
        <v>40</v>
      </c>
      <c r="I924" s="241"/>
      <c r="J924" s="238"/>
      <c r="K924" s="238"/>
      <c r="L924" s="242"/>
      <c r="M924" s="243"/>
      <c r="N924" s="244"/>
      <c r="O924" s="244"/>
      <c r="P924" s="244"/>
      <c r="Q924" s="244"/>
      <c r="R924" s="244"/>
      <c r="S924" s="244"/>
      <c r="T924" s="245"/>
      <c r="U924" s="13"/>
      <c r="V924" s="13"/>
      <c r="W924" s="13"/>
      <c r="X924" s="13"/>
      <c r="Y924" s="13"/>
      <c r="Z924" s="13"/>
      <c r="AA924" s="13"/>
      <c r="AB924" s="13"/>
      <c r="AC924" s="13"/>
      <c r="AD924" s="13"/>
      <c r="AE924" s="13"/>
      <c r="AT924" s="246" t="s">
        <v>181</v>
      </c>
      <c r="AU924" s="246" t="s">
        <v>87</v>
      </c>
      <c r="AV924" s="13" t="s">
        <v>85</v>
      </c>
      <c r="AW924" s="13" t="s">
        <v>38</v>
      </c>
      <c r="AX924" s="13" t="s">
        <v>77</v>
      </c>
      <c r="AY924" s="246" t="s">
        <v>167</v>
      </c>
    </row>
    <row r="925" s="14" customFormat="1">
      <c r="A925" s="14"/>
      <c r="B925" s="247"/>
      <c r="C925" s="248"/>
      <c r="D925" s="232" t="s">
        <v>181</v>
      </c>
      <c r="E925" s="249" t="s">
        <v>40</v>
      </c>
      <c r="F925" s="250" t="s">
        <v>1126</v>
      </c>
      <c r="G925" s="248"/>
      <c r="H925" s="251">
        <v>9.2400000000000002</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181</v>
      </c>
      <c r="AU925" s="257" t="s">
        <v>87</v>
      </c>
      <c r="AV925" s="14" t="s">
        <v>87</v>
      </c>
      <c r="AW925" s="14" t="s">
        <v>38</v>
      </c>
      <c r="AX925" s="14" t="s">
        <v>77</v>
      </c>
      <c r="AY925" s="257" t="s">
        <v>167</v>
      </c>
    </row>
    <row r="926" s="15" customFormat="1">
      <c r="A926" s="15"/>
      <c r="B926" s="258"/>
      <c r="C926" s="259"/>
      <c r="D926" s="232" t="s">
        <v>181</v>
      </c>
      <c r="E926" s="260" t="s">
        <v>40</v>
      </c>
      <c r="F926" s="261" t="s">
        <v>184</v>
      </c>
      <c r="G926" s="259"/>
      <c r="H926" s="262">
        <v>25.239999999999998</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181</v>
      </c>
      <c r="AU926" s="268" t="s">
        <v>87</v>
      </c>
      <c r="AV926" s="15" t="s">
        <v>175</v>
      </c>
      <c r="AW926" s="15" t="s">
        <v>38</v>
      </c>
      <c r="AX926" s="15" t="s">
        <v>85</v>
      </c>
      <c r="AY926" s="268" t="s">
        <v>167</v>
      </c>
    </row>
    <row r="927" s="2" customFormat="1" ht="16.5" customHeight="1">
      <c r="A927" s="39"/>
      <c r="B927" s="40"/>
      <c r="C927" s="269" t="s">
        <v>1127</v>
      </c>
      <c r="D927" s="269" t="s">
        <v>297</v>
      </c>
      <c r="E927" s="270" t="s">
        <v>1128</v>
      </c>
      <c r="F927" s="271" t="s">
        <v>1129</v>
      </c>
      <c r="G927" s="272" t="s">
        <v>187</v>
      </c>
      <c r="H927" s="273">
        <v>25.745000000000001</v>
      </c>
      <c r="I927" s="274"/>
      <c r="J927" s="275">
        <f>ROUND(I927*H927,2)</f>
        <v>0</v>
      </c>
      <c r="K927" s="271" t="s">
        <v>174</v>
      </c>
      <c r="L927" s="276"/>
      <c r="M927" s="277" t="s">
        <v>40</v>
      </c>
      <c r="N927" s="278" t="s">
        <v>48</v>
      </c>
      <c r="O927" s="85"/>
      <c r="P927" s="228">
        <f>O927*H927</f>
        <v>0</v>
      </c>
      <c r="Q927" s="228">
        <v>0.00029999999999999997</v>
      </c>
      <c r="R927" s="228">
        <f>Q927*H927</f>
        <v>0.0077234999999999995</v>
      </c>
      <c r="S927" s="228">
        <v>0</v>
      </c>
      <c r="T927" s="229">
        <f>S927*H927</f>
        <v>0</v>
      </c>
      <c r="U927" s="39"/>
      <c r="V927" s="39"/>
      <c r="W927" s="39"/>
      <c r="X927" s="39"/>
      <c r="Y927" s="39"/>
      <c r="Z927" s="39"/>
      <c r="AA927" s="39"/>
      <c r="AB927" s="39"/>
      <c r="AC927" s="39"/>
      <c r="AD927" s="39"/>
      <c r="AE927" s="39"/>
      <c r="AR927" s="230" t="s">
        <v>407</v>
      </c>
      <c r="AT927" s="230" t="s">
        <v>297</v>
      </c>
      <c r="AU927" s="230" t="s">
        <v>87</v>
      </c>
      <c r="AY927" s="18" t="s">
        <v>167</v>
      </c>
      <c r="BE927" s="231">
        <f>IF(N927="základní",J927,0)</f>
        <v>0</v>
      </c>
      <c r="BF927" s="231">
        <f>IF(N927="snížená",J927,0)</f>
        <v>0</v>
      </c>
      <c r="BG927" s="231">
        <f>IF(N927="zákl. přenesená",J927,0)</f>
        <v>0</v>
      </c>
      <c r="BH927" s="231">
        <f>IF(N927="sníž. přenesená",J927,0)</f>
        <v>0</v>
      </c>
      <c r="BI927" s="231">
        <f>IF(N927="nulová",J927,0)</f>
        <v>0</v>
      </c>
      <c r="BJ927" s="18" t="s">
        <v>85</v>
      </c>
      <c r="BK927" s="231">
        <f>ROUND(I927*H927,2)</f>
        <v>0</v>
      </c>
      <c r="BL927" s="18" t="s">
        <v>301</v>
      </c>
      <c r="BM927" s="230" t="s">
        <v>1130</v>
      </c>
    </row>
    <row r="928" s="2" customFormat="1">
      <c r="A928" s="39"/>
      <c r="B928" s="40"/>
      <c r="C928" s="41"/>
      <c r="D928" s="232" t="s">
        <v>177</v>
      </c>
      <c r="E928" s="41"/>
      <c r="F928" s="233" t="s">
        <v>1129</v>
      </c>
      <c r="G928" s="41"/>
      <c r="H928" s="41"/>
      <c r="I928" s="137"/>
      <c r="J928" s="41"/>
      <c r="K928" s="41"/>
      <c r="L928" s="45"/>
      <c r="M928" s="234"/>
      <c r="N928" s="235"/>
      <c r="O928" s="85"/>
      <c r="P928" s="85"/>
      <c r="Q928" s="85"/>
      <c r="R928" s="85"/>
      <c r="S928" s="85"/>
      <c r="T928" s="86"/>
      <c r="U928" s="39"/>
      <c r="V928" s="39"/>
      <c r="W928" s="39"/>
      <c r="X928" s="39"/>
      <c r="Y928" s="39"/>
      <c r="Z928" s="39"/>
      <c r="AA928" s="39"/>
      <c r="AB928" s="39"/>
      <c r="AC928" s="39"/>
      <c r="AD928" s="39"/>
      <c r="AE928" s="39"/>
      <c r="AT928" s="18" t="s">
        <v>177</v>
      </c>
      <c r="AU928" s="18" t="s">
        <v>87</v>
      </c>
    </row>
    <row r="929" s="14" customFormat="1">
      <c r="A929" s="14"/>
      <c r="B929" s="247"/>
      <c r="C929" s="248"/>
      <c r="D929" s="232" t="s">
        <v>181</v>
      </c>
      <c r="E929" s="248"/>
      <c r="F929" s="250" t="s">
        <v>1131</v>
      </c>
      <c r="G929" s="248"/>
      <c r="H929" s="251">
        <v>25.745000000000001</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181</v>
      </c>
      <c r="AU929" s="257" t="s">
        <v>87</v>
      </c>
      <c r="AV929" s="14" t="s">
        <v>87</v>
      </c>
      <c r="AW929" s="14" t="s">
        <v>4</v>
      </c>
      <c r="AX929" s="14" t="s">
        <v>85</v>
      </c>
      <c r="AY929" s="257" t="s">
        <v>167</v>
      </c>
    </row>
    <row r="930" s="2" customFormat="1" ht="16.5" customHeight="1">
      <c r="A930" s="39"/>
      <c r="B930" s="40"/>
      <c r="C930" s="219" t="s">
        <v>1132</v>
      </c>
      <c r="D930" s="219" t="s">
        <v>170</v>
      </c>
      <c r="E930" s="220" t="s">
        <v>1133</v>
      </c>
      <c r="F930" s="221" t="s">
        <v>1134</v>
      </c>
      <c r="G930" s="222" t="s">
        <v>187</v>
      </c>
      <c r="H930" s="223">
        <v>0.80000000000000004</v>
      </c>
      <c r="I930" s="224"/>
      <c r="J930" s="225">
        <f>ROUND(I930*H930,2)</f>
        <v>0</v>
      </c>
      <c r="K930" s="221" t="s">
        <v>174</v>
      </c>
      <c r="L930" s="45"/>
      <c r="M930" s="226" t="s">
        <v>40</v>
      </c>
      <c r="N930" s="227" t="s">
        <v>48</v>
      </c>
      <c r="O930" s="85"/>
      <c r="P930" s="228">
        <f>O930*H930</f>
        <v>0</v>
      </c>
      <c r="Q930" s="228">
        <v>0</v>
      </c>
      <c r="R930" s="228">
        <f>Q930*H930</f>
        <v>0</v>
      </c>
      <c r="S930" s="228">
        <v>0</v>
      </c>
      <c r="T930" s="229">
        <f>S930*H930</f>
        <v>0</v>
      </c>
      <c r="U930" s="39"/>
      <c r="V930" s="39"/>
      <c r="W930" s="39"/>
      <c r="X930" s="39"/>
      <c r="Y930" s="39"/>
      <c r="Z930" s="39"/>
      <c r="AA930" s="39"/>
      <c r="AB930" s="39"/>
      <c r="AC930" s="39"/>
      <c r="AD930" s="39"/>
      <c r="AE930" s="39"/>
      <c r="AR930" s="230" t="s">
        <v>301</v>
      </c>
      <c r="AT930" s="230" t="s">
        <v>170</v>
      </c>
      <c r="AU930" s="230" t="s">
        <v>87</v>
      </c>
      <c r="AY930" s="18" t="s">
        <v>167</v>
      </c>
      <c r="BE930" s="231">
        <f>IF(N930="základní",J930,0)</f>
        <v>0</v>
      </c>
      <c r="BF930" s="231">
        <f>IF(N930="snížená",J930,0)</f>
        <v>0</v>
      </c>
      <c r="BG930" s="231">
        <f>IF(N930="zákl. přenesená",J930,0)</f>
        <v>0</v>
      </c>
      <c r="BH930" s="231">
        <f>IF(N930="sníž. přenesená",J930,0)</f>
        <v>0</v>
      </c>
      <c r="BI930" s="231">
        <f>IF(N930="nulová",J930,0)</f>
        <v>0</v>
      </c>
      <c r="BJ930" s="18" t="s">
        <v>85</v>
      </c>
      <c r="BK930" s="231">
        <f>ROUND(I930*H930,2)</f>
        <v>0</v>
      </c>
      <c r="BL930" s="18" t="s">
        <v>301</v>
      </c>
      <c r="BM930" s="230" t="s">
        <v>1135</v>
      </c>
    </row>
    <row r="931" s="2" customFormat="1">
      <c r="A931" s="39"/>
      <c r="B931" s="40"/>
      <c r="C931" s="41"/>
      <c r="D931" s="232" t="s">
        <v>177</v>
      </c>
      <c r="E931" s="41"/>
      <c r="F931" s="233" t="s">
        <v>1136</v>
      </c>
      <c r="G931" s="41"/>
      <c r="H931" s="41"/>
      <c r="I931" s="137"/>
      <c r="J931" s="41"/>
      <c r="K931" s="41"/>
      <c r="L931" s="45"/>
      <c r="M931" s="234"/>
      <c r="N931" s="235"/>
      <c r="O931" s="85"/>
      <c r="P931" s="85"/>
      <c r="Q931" s="85"/>
      <c r="R931" s="85"/>
      <c r="S931" s="85"/>
      <c r="T931" s="86"/>
      <c r="U931" s="39"/>
      <c r="V931" s="39"/>
      <c r="W931" s="39"/>
      <c r="X931" s="39"/>
      <c r="Y931" s="39"/>
      <c r="Z931" s="39"/>
      <c r="AA931" s="39"/>
      <c r="AB931" s="39"/>
      <c r="AC931" s="39"/>
      <c r="AD931" s="39"/>
      <c r="AE931" s="39"/>
      <c r="AT931" s="18" t="s">
        <v>177</v>
      </c>
      <c r="AU931" s="18" t="s">
        <v>87</v>
      </c>
    </row>
    <row r="932" s="2" customFormat="1" ht="24" customHeight="1">
      <c r="A932" s="39"/>
      <c r="B932" s="40"/>
      <c r="C932" s="269" t="s">
        <v>1137</v>
      </c>
      <c r="D932" s="269" t="s">
        <v>297</v>
      </c>
      <c r="E932" s="270" t="s">
        <v>1138</v>
      </c>
      <c r="F932" s="271" t="s">
        <v>1139</v>
      </c>
      <c r="G932" s="272" t="s">
        <v>187</v>
      </c>
      <c r="H932" s="273">
        <v>0.81599999999999995</v>
      </c>
      <c r="I932" s="274"/>
      <c r="J932" s="275">
        <f>ROUND(I932*H932,2)</f>
        <v>0</v>
      </c>
      <c r="K932" s="271" t="s">
        <v>174</v>
      </c>
      <c r="L932" s="276"/>
      <c r="M932" s="277" t="s">
        <v>40</v>
      </c>
      <c r="N932" s="278" t="s">
        <v>48</v>
      </c>
      <c r="O932" s="85"/>
      <c r="P932" s="228">
        <f>O932*H932</f>
        <v>0</v>
      </c>
      <c r="Q932" s="228">
        <v>0.00021000000000000001</v>
      </c>
      <c r="R932" s="228">
        <f>Q932*H932</f>
        <v>0.00017135999999999999</v>
      </c>
      <c r="S932" s="228">
        <v>0</v>
      </c>
      <c r="T932" s="229">
        <f>S932*H932</f>
        <v>0</v>
      </c>
      <c r="U932" s="39"/>
      <c r="V932" s="39"/>
      <c r="W932" s="39"/>
      <c r="X932" s="39"/>
      <c r="Y932" s="39"/>
      <c r="Z932" s="39"/>
      <c r="AA932" s="39"/>
      <c r="AB932" s="39"/>
      <c r="AC932" s="39"/>
      <c r="AD932" s="39"/>
      <c r="AE932" s="39"/>
      <c r="AR932" s="230" t="s">
        <v>407</v>
      </c>
      <c r="AT932" s="230" t="s">
        <v>297</v>
      </c>
      <c r="AU932" s="230" t="s">
        <v>87</v>
      </c>
      <c r="AY932" s="18" t="s">
        <v>167</v>
      </c>
      <c r="BE932" s="231">
        <f>IF(N932="základní",J932,0)</f>
        <v>0</v>
      </c>
      <c r="BF932" s="231">
        <f>IF(N932="snížená",J932,0)</f>
        <v>0</v>
      </c>
      <c r="BG932" s="231">
        <f>IF(N932="zákl. přenesená",J932,0)</f>
        <v>0</v>
      </c>
      <c r="BH932" s="231">
        <f>IF(N932="sníž. přenesená",J932,0)</f>
        <v>0</v>
      </c>
      <c r="BI932" s="231">
        <f>IF(N932="nulová",J932,0)</f>
        <v>0</v>
      </c>
      <c r="BJ932" s="18" t="s">
        <v>85</v>
      </c>
      <c r="BK932" s="231">
        <f>ROUND(I932*H932,2)</f>
        <v>0</v>
      </c>
      <c r="BL932" s="18" t="s">
        <v>301</v>
      </c>
      <c r="BM932" s="230" t="s">
        <v>1140</v>
      </c>
    </row>
    <row r="933" s="2" customFormat="1">
      <c r="A933" s="39"/>
      <c r="B933" s="40"/>
      <c r="C933" s="41"/>
      <c r="D933" s="232" t="s">
        <v>177</v>
      </c>
      <c r="E933" s="41"/>
      <c r="F933" s="233" t="s">
        <v>1139</v>
      </c>
      <c r="G933" s="41"/>
      <c r="H933" s="41"/>
      <c r="I933" s="137"/>
      <c r="J933" s="41"/>
      <c r="K933" s="41"/>
      <c r="L933" s="45"/>
      <c r="M933" s="234"/>
      <c r="N933" s="235"/>
      <c r="O933" s="85"/>
      <c r="P933" s="85"/>
      <c r="Q933" s="85"/>
      <c r="R933" s="85"/>
      <c r="S933" s="85"/>
      <c r="T933" s="86"/>
      <c r="U933" s="39"/>
      <c r="V933" s="39"/>
      <c r="W933" s="39"/>
      <c r="X933" s="39"/>
      <c r="Y933" s="39"/>
      <c r="Z933" s="39"/>
      <c r="AA933" s="39"/>
      <c r="AB933" s="39"/>
      <c r="AC933" s="39"/>
      <c r="AD933" s="39"/>
      <c r="AE933" s="39"/>
      <c r="AT933" s="18" t="s">
        <v>177</v>
      </c>
      <c r="AU933" s="18" t="s">
        <v>87</v>
      </c>
    </row>
    <row r="934" s="14" customFormat="1">
      <c r="A934" s="14"/>
      <c r="B934" s="247"/>
      <c r="C934" s="248"/>
      <c r="D934" s="232" t="s">
        <v>181</v>
      </c>
      <c r="E934" s="248"/>
      <c r="F934" s="250" t="s">
        <v>1141</v>
      </c>
      <c r="G934" s="248"/>
      <c r="H934" s="251">
        <v>0.81599999999999995</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181</v>
      </c>
      <c r="AU934" s="257" t="s">
        <v>87</v>
      </c>
      <c r="AV934" s="14" t="s">
        <v>87</v>
      </c>
      <c r="AW934" s="14" t="s">
        <v>4</v>
      </c>
      <c r="AX934" s="14" t="s">
        <v>85</v>
      </c>
      <c r="AY934" s="257" t="s">
        <v>167</v>
      </c>
    </row>
    <row r="935" s="2" customFormat="1" ht="24" customHeight="1">
      <c r="A935" s="39"/>
      <c r="B935" s="40"/>
      <c r="C935" s="219" t="s">
        <v>1142</v>
      </c>
      <c r="D935" s="219" t="s">
        <v>170</v>
      </c>
      <c r="E935" s="220" t="s">
        <v>1143</v>
      </c>
      <c r="F935" s="221" t="s">
        <v>1144</v>
      </c>
      <c r="G935" s="222" t="s">
        <v>173</v>
      </c>
      <c r="H935" s="223">
        <v>25.239999999999998</v>
      </c>
      <c r="I935" s="224"/>
      <c r="J935" s="225">
        <f>ROUND(I935*H935,2)</f>
        <v>0</v>
      </c>
      <c r="K935" s="221" t="s">
        <v>174</v>
      </c>
      <c r="L935" s="45"/>
      <c r="M935" s="226" t="s">
        <v>40</v>
      </c>
      <c r="N935" s="227" t="s">
        <v>48</v>
      </c>
      <c r="O935" s="85"/>
      <c r="P935" s="228">
        <f>O935*H935</f>
        <v>0</v>
      </c>
      <c r="Q935" s="228">
        <v>3.0000000000000001E-05</v>
      </c>
      <c r="R935" s="228">
        <f>Q935*H935</f>
        <v>0.00075719999999999997</v>
      </c>
      <c r="S935" s="228">
        <v>0</v>
      </c>
      <c r="T935" s="229">
        <f>S935*H935</f>
        <v>0</v>
      </c>
      <c r="U935" s="39"/>
      <c r="V935" s="39"/>
      <c r="W935" s="39"/>
      <c r="X935" s="39"/>
      <c r="Y935" s="39"/>
      <c r="Z935" s="39"/>
      <c r="AA935" s="39"/>
      <c r="AB935" s="39"/>
      <c r="AC935" s="39"/>
      <c r="AD935" s="39"/>
      <c r="AE935" s="39"/>
      <c r="AR935" s="230" t="s">
        <v>301</v>
      </c>
      <c r="AT935" s="230" t="s">
        <v>170</v>
      </c>
      <c r="AU935" s="230" t="s">
        <v>87</v>
      </c>
      <c r="AY935" s="18" t="s">
        <v>167</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301</v>
      </c>
      <c r="BM935" s="230" t="s">
        <v>1145</v>
      </c>
    </row>
    <row r="936" s="2" customFormat="1">
      <c r="A936" s="39"/>
      <c r="B936" s="40"/>
      <c r="C936" s="41"/>
      <c r="D936" s="232" t="s">
        <v>177</v>
      </c>
      <c r="E936" s="41"/>
      <c r="F936" s="233" t="s">
        <v>1146</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177</v>
      </c>
      <c r="AU936" s="18" t="s">
        <v>87</v>
      </c>
    </row>
    <row r="937" s="2" customFormat="1">
      <c r="A937" s="39"/>
      <c r="B937" s="40"/>
      <c r="C937" s="41"/>
      <c r="D937" s="232" t="s">
        <v>179</v>
      </c>
      <c r="E937" s="41"/>
      <c r="F937" s="236" t="s">
        <v>1147</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179</v>
      </c>
      <c r="AU937" s="18" t="s">
        <v>87</v>
      </c>
    </row>
    <row r="938" s="13" customFormat="1">
      <c r="A938" s="13"/>
      <c r="B938" s="237"/>
      <c r="C938" s="238"/>
      <c r="D938" s="232" t="s">
        <v>181</v>
      </c>
      <c r="E938" s="239" t="s">
        <v>40</v>
      </c>
      <c r="F938" s="240" t="s">
        <v>208</v>
      </c>
      <c r="G938" s="238"/>
      <c r="H938" s="239" t="s">
        <v>40</v>
      </c>
      <c r="I938" s="241"/>
      <c r="J938" s="238"/>
      <c r="K938" s="238"/>
      <c r="L938" s="242"/>
      <c r="M938" s="243"/>
      <c r="N938" s="244"/>
      <c r="O938" s="244"/>
      <c r="P938" s="244"/>
      <c r="Q938" s="244"/>
      <c r="R938" s="244"/>
      <c r="S938" s="244"/>
      <c r="T938" s="245"/>
      <c r="U938" s="13"/>
      <c r="V938" s="13"/>
      <c r="W938" s="13"/>
      <c r="X938" s="13"/>
      <c r="Y938" s="13"/>
      <c r="Z938" s="13"/>
      <c r="AA938" s="13"/>
      <c r="AB938" s="13"/>
      <c r="AC938" s="13"/>
      <c r="AD938" s="13"/>
      <c r="AE938" s="13"/>
      <c r="AT938" s="246" t="s">
        <v>181</v>
      </c>
      <c r="AU938" s="246" t="s">
        <v>87</v>
      </c>
      <c r="AV938" s="13" t="s">
        <v>85</v>
      </c>
      <c r="AW938" s="13" t="s">
        <v>38</v>
      </c>
      <c r="AX938" s="13" t="s">
        <v>77</v>
      </c>
      <c r="AY938" s="246" t="s">
        <v>167</v>
      </c>
    </row>
    <row r="939" s="14" customFormat="1">
      <c r="A939" s="14"/>
      <c r="B939" s="247"/>
      <c r="C939" s="248"/>
      <c r="D939" s="232" t="s">
        <v>181</v>
      </c>
      <c r="E939" s="249" t="s">
        <v>40</v>
      </c>
      <c r="F939" s="250" t="s">
        <v>1125</v>
      </c>
      <c r="G939" s="248"/>
      <c r="H939" s="251">
        <v>16</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181</v>
      </c>
      <c r="AU939" s="257" t="s">
        <v>87</v>
      </c>
      <c r="AV939" s="14" t="s">
        <v>87</v>
      </c>
      <c r="AW939" s="14" t="s">
        <v>38</v>
      </c>
      <c r="AX939" s="14" t="s">
        <v>77</v>
      </c>
      <c r="AY939" s="257" t="s">
        <v>167</v>
      </c>
    </row>
    <row r="940" s="13" customFormat="1">
      <c r="A940" s="13"/>
      <c r="B940" s="237"/>
      <c r="C940" s="238"/>
      <c r="D940" s="232" t="s">
        <v>181</v>
      </c>
      <c r="E940" s="239" t="s">
        <v>40</v>
      </c>
      <c r="F940" s="240" t="s">
        <v>286</v>
      </c>
      <c r="G940" s="238"/>
      <c r="H940" s="239" t="s">
        <v>40</v>
      </c>
      <c r="I940" s="241"/>
      <c r="J940" s="238"/>
      <c r="K940" s="238"/>
      <c r="L940" s="242"/>
      <c r="M940" s="243"/>
      <c r="N940" s="244"/>
      <c r="O940" s="244"/>
      <c r="P940" s="244"/>
      <c r="Q940" s="244"/>
      <c r="R940" s="244"/>
      <c r="S940" s="244"/>
      <c r="T940" s="245"/>
      <c r="U940" s="13"/>
      <c r="V940" s="13"/>
      <c r="W940" s="13"/>
      <c r="X940" s="13"/>
      <c r="Y940" s="13"/>
      <c r="Z940" s="13"/>
      <c r="AA940" s="13"/>
      <c r="AB940" s="13"/>
      <c r="AC940" s="13"/>
      <c r="AD940" s="13"/>
      <c r="AE940" s="13"/>
      <c r="AT940" s="246" t="s">
        <v>181</v>
      </c>
      <c r="AU940" s="246" t="s">
        <v>87</v>
      </c>
      <c r="AV940" s="13" t="s">
        <v>85</v>
      </c>
      <c r="AW940" s="13" t="s">
        <v>38</v>
      </c>
      <c r="AX940" s="13" t="s">
        <v>77</v>
      </c>
      <c r="AY940" s="246" t="s">
        <v>167</v>
      </c>
    </row>
    <row r="941" s="14" customFormat="1">
      <c r="A941" s="14"/>
      <c r="B941" s="247"/>
      <c r="C941" s="248"/>
      <c r="D941" s="232" t="s">
        <v>181</v>
      </c>
      <c r="E941" s="249" t="s">
        <v>40</v>
      </c>
      <c r="F941" s="250" t="s">
        <v>1126</v>
      </c>
      <c r="G941" s="248"/>
      <c r="H941" s="251">
        <v>9.2400000000000002</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181</v>
      </c>
      <c r="AU941" s="257" t="s">
        <v>87</v>
      </c>
      <c r="AV941" s="14" t="s">
        <v>87</v>
      </c>
      <c r="AW941" s="14" t="s">
        <v>38</v>
      </c>
      <c r="AX941" s="14" t="s">
        <v>77</v>
      </c>
      <c r="AY941" s="257" t="s">
        <v>167</v>
      </c>
    </row>
    <row r="942" s="15" customFormat="1">
      <c r="A942" s="15"/>
      <c r="B942" s="258"/>
      <c r="C942" s="259"/>
      <c r="D942" s="232" t="s">
        <v>181</v>
      </c>
      <c r="E942" s="260" t="s">
        <v>40</v>
      </c>
      <c r="F942" s="261" t="s">
        <v>184</v>
      </c>
      <c r="G942" s="259"/>
      <c r="H942" s="262">
        <v>25.239999999999998</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181</v>
      </c>
      <c r="AU942" s="268" t="s">
        <v>87</v>
      </c>
      <c r="AV942" s="15" t="s">
        <v>175</v>
      </c>
      <c r="AW942" s="15" t="s">
        <v>38</v>
      </c>
      <c r="AX942" s="15" t="s">
        <v>85</v>
      </c>
      <c r="AY942" s="268" t="s">
        <v>167</v>
      </c>
    </row>
    <row r="943" s="2" customFormat="1" ht="24" customHeight="1">
      <c r="A943" s="39"/>
      <c r="B943" s="40"/>
      <c r="C943" s="219" t="s">
        <v>1148</v>
      </c>
      <c r="D943" s="219" t="s">
        <v>170</v>
      </c>
      <c r="E943" s="220" t="s">
        <v>1149</v>
      </c>
      <c r="F943" s="221" t="s">
        <v>1150</v>
      </c>
      <c r="G943" s="222" t="s">
        <v>398</v>
      </c>
      <c r="H943" s="223">
        <v>0.083000000000000004</v>
      </c>
      <c r="I943" s="224"/>
      <c r="J943" s="225">
        <f>ROUND(I943*H943,2)</f>
        <v>0</v>
      </c>
      <c r="K943" s="221" t="s">
        <v>174</v>
      </c>
      <c r="L943" s="45"/>
      <c r="M943" s="226" t="s">
        <v>40</v>
      </c>
      <c r="N943" s="227" t="s">
        <v>48</v>
      </c>
      <c r="O943" s="85"/>
      <c r="P943" s="228">
        <f>O943*H943</f>
        <v>0</v>
      </c>
      <c r="Q943" s="228">
        <v>0</v>
      </c>
      <c r="R943" s="228">
        <f>Q943*H943</f>
        <v>0</v>
      </c>
      <c r="S943" s="228">
        <v>0</v>
      </c>
      <c r="T943" s="229">
        <f>S943*H943</f>
        <v>0</v>
      </c>
      <c r="U943" s="39"/>
      <c r="V943" s="39"/>
      <c r="W943" s="39"/>
      <c r="X943" s="39"/>
      <c r="Y943" s="39"/>
      <c r="Z943" s="39"/>
      <c r="AA943" s="39"/>
      <c r="AB943" s="39"/>
      <c r="AC943" s="39"/>
      <c r="AD943" s="39"/>
      <c r="AE943" s="39"/>
      <c r="AR943" s="230" t="s">
        <v>301</v>
      </c>
      <c r="AT943" s="230" t="s">
        <v>170</v>
      </c>
      <c r="AU943" s="230" t="s">
        <v>87</v>
      </c>
      <c r="AY943" s="18" t="s">
        <v>167</v>
      </c>
      <c r="BE943" s="231">
        <f>IF(N943="základní",J943,0)</f>
        <v>0</v>
      </c>
      <c r="BF943" s="231">
        <f>IF(N943="snížená",J943,0)</f>
        <v>0</v>
      </c>
      <c r="BG943" s="231">
        <f>IF(N943="zákl. přenesená",J943,0)</f>
        <v>0</v>
      </c>
      <c r="BH943" s="231">
        <f>IF(N943="sníž. přenesená",J943,0)</f>
        <v>0</v>
      </c>
      <c r="BI943" s="231">
        <f>IF(N943="nulová",J943,0)</f>
        <v>0</v>
      </c>
      <c r="BJ943" s="18" t="s">
        <v>85</v>
      </c>
      <c r="BK943" s="231">
        <f>ROUND(I943*H943,2)</f>
        <v>0</v>
      </c>
      <c r="BL943" s="18" t="s">
        <v>301</v>
      </c>
      <c r="BM943" s="230" t="s">
        <v>1151</v>
      </c>
    </row>
    <row r="944" s="2" customFormat="1">
      <c r="A944" s="39"/>
      <c r="B944" s="40"/>
      <c r="C944" s="41"/>
      <c r="D944" s="232" t="s">
        <v>177</v>
      </c>
      <c r="E944" s="41"/>
      <c r="F944" s="233" t="s">
        <v>1152</v>
      </c>
      <c r="G944" s="41"/>
      <c r="H944" s="41"/>
      <c r="I944" s="137"/>
      <c r="J944" s="41"/>
      <c r="K944" s="41"/>
      <c r="L944" s="45"/>
      <c r="M944" s="234"/>
      <c r="N944" s="235"/>
      <c r="O944" s="85"/>
      <c r="P944" s="85"/>
      <c r="Q944" s="85"/>
      <c r="R944" s="85"/>
      <c r="S944" s="85"/>
      <c r="T944" s="86"/>
      <c r="U944" s="39"/>
      <c r="V944" s="39"/>
      <c r="W944" s="39"/>
      <c r="X944" s="39"/>
      <c r="Y944" s="39"/>
      <c r="Z944" s="39"/>
      <c r="AA944" s="39"/>
      <c r="AB944" s="39"/>
      <c r="AC944" s="39"/>
      <c r="AD944" s="39"/>
      <c r="AE944" s="39"/>
      <c r="AT944" s="18" t="s">
        <v>177</v>
      </c>
      <c r="AU944" s="18" t="s">
        <v>87</v>
      </c>
    </row>
    <row r="945" s="2" customFormat="1">
      <c r="A945" s="39"/>
      <c r="B945" s="40"/>
      <c r="C945" s="41"/>
      <c r="D945" s="232" t="s">
        <v>179</v>
      </c>
      <c r="E945" s="41"/>
      <c r="F945" s="236" t="s">
        <v>1002</v>
      </c>
      <c r="G945" s="41"/>
      <c r="H945" s="41"/>
      <c r="I945" s="137"/>
      <c r="J945" s="41"/>
      <c r="K945" s="41"/>
      <c r="L945" s="45"/>
      <c r="M945" s="234"/>
      <c r="N945" s="235"/>
      <c r="O945" s="85"/>
      <c r="P945" s="85"/>
      <c r="Q945" s="85"/>
      <c r="R945" s="85"/>
      <c r="S945" s="85"/>
      <c r="T945" s="86"/>
      <c r="U945" s="39"/>
      <c r="V945" s="39"/>
      <c r="W945" s="39"/>
      <c r="X945" s="39"/>
      <c r="Y945" s="39"/>
      <c r="Z945" s="39"/>
      <c r="AA945" s="39"/>
      <c r="AB945" s="39"/>
      <c r="AC945" s="39"/>
      <c r="AD945" s="39"/>
      <c r="AE945" s="39"/>
      <c r="AT945" s="18" t="s">
        <v>179</v>
      </c>
      <c r="AU945" s="18" t="s">
        <v>87</v>
      </c>
    </row>
    <row r="946" s="12" customFormat="1" ht="22.8" customHeight="1">
      <c r="A946" s="12"/>
      <c r="B946" s="203"/>
      <c r="C946" s="204"/>
      <c r="D946" s="205" t="s">
        <v>76</v>
      </c>
      <c r="E946" s="217" t="s">
        <v>1153</v>
      </c>
      <c r="F946" s="217" t="s">
        <v>1154</v>
      </c>
      <c r="G946" s="204"/>
      <c r="H946" s="204"/>
      <c r="I946" s="207"/>
      <c r="J946" s="218">
        <f>BK946</f>
        <v>0</v>
      </c>
      <c r="K946" s="204"/>
      <c r="L946" s="209"/>
      <c r="M946" s="210"/>
      <c r="N946" s="211"/>
      <c r="O946" s="211"/>
      <c r="P946" s="212">
        <f>SUM(P947:P953)</f>
        <v>0</v>
      </c>
      <c r="Q946" s="211"/>
      <c r="R946" s="212">
        <f>SUM(R947:R953)</f>
        <v>0.0093120000000000008</v>
      </c>
      <c r="S946" s="211"/>
      <c r="T946" s="213">
        <f>SUM(T947:T953)</f>
        <v>0</v>
      </c>
      <c r="U946" s="12"/>
      <c r="V946" s="12"/>
      <c r="W946" s="12"/>
      <c r="X946" s="12"/>
      <c r="Y946" s="12"/>
      <c r="Z946" s="12"/>
      <c r="AA946" s="12"/>
      <c r="AB946" s="12"/>
      <c r="AC946" s="12"/>
      <c r="AD946" s="12"/>
      <c r="AE946" s="12"/>
      <c r="AR946" s="214" t="s">
        <v>87</v>
      </c>
      <c r="AT946" s="215" t="s">
        <v>76</v>
      </c>
      <c r="AU946" s="215" t="s">
        <v>85</v>
      </c>
      <c r="AY946" s="214" t="s">
        <v>167</v>
      </c>
      <c r="BK946" s="216">
        <f>SUM(BK947:BK953)</f>
        <v>0</v>
      </c>
    </row>
    <row r="947" s="2" customFormat="1" ht="24" customHeight="1">
      <c r="A947" s="39"/>
      <c r="B947" s="40"/>
      <c r="C947" s="219" t="s">
        <v>1155</v>
      </c>
      <c r="D947" s="219" t="s">
        <v>170</v>
      </c>
      <c r="E947" s="220" t="s">
        <v>1156</v>
      </c>
      <c r="F947" s="221" t="s">
        <v>1157</v>
      </c>
      <c r="G947" s="222" t="s">
        <v>173</v>
      </c>
      <c r="H947" s="223">
        <v>23.280000000000001</v>
      </c>
      <c r="I947" s="224"/>
      <c r="J947" s="225">
        <f>ROUND(I947*H947,2)</f>
        <v>0</v>
      </c>
      <c r="K947" s="221" t="s">
        <v>174</v>
      </c>
      <c r="L947" s="45"/>
      <c r="M947" s="226" t="s">
        <v>40</v>
      </c>
      <c r="N947" s="227" t="s">
        <v>48</v>
      </c>
      <c r="O947" s="85"/>
      <c r="P947" s="228">
        <f>O947*H947</f>
        <v>0</v>
      </c>
      <c r="Q947" s="228">
        <v>0.00040000000000000002</v>
      </c>
      <c r="R947" s="228">
        <f>Q947*H947</f>
        <v>0.0093120000000000008</v>
      </c>
      <c r="S947" s="228">
        <v>0</v>
      </c>
      <c r="T947" s="229">
        <f>S947*H947</f>
        <v>0</v>
      </c>
      <c r="U947" s="39"/>
      <c r="V947" s="39"/>
      <c r="W947" s="39"/>
      <c r="X947" s="39"/>
      <c r="Y947" s="39"/>
      <c r="Z947" s="39"/>
      <c r="AA947" s="39"/>
      <c r="AB947" s="39"/>
      <c r="AC947" s="39"/>
      <c r="AD947" s="39"/>
      <c r="AE947" s="39"/>
      <c r="AR947" s="230" t="s">
        <v>301</v>
      </c>
      <c r="AT947" s="230" t="s">
        <v>170</v>
      </c>
      <c r="AU947" s="230" t="s">
        <v>87</v>
      </c>
      <c r="AY947" s="18" t="s">
        <v>167</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301</v>
      </c>
      <c r="BM947" s="230" t="s">
        <v>1158</v>
      </c>
    </row>
    <row r="948" s="2" customFormat="1">
      <c r="A948" s="39"/>
      <c r="B948" s="40"/>
      <c r="C948" s="41"/>
      <c r="D948" s="232" t="s">
        <v>177</v>
      </c>
      <c r="E948" s="41"/>
      <c r="F948" s="233" t="s">
        <v>1159</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177</v>
      </c>
      <c r="AU948" s="18" t="s">
        <v>87</v>
      </c>
    </row>
    <row r="949" s="13" customFormat="1">
      <c r="A949" s="13"/>
      <c r="B949" s="237"/>
      <c r="C949" s="238"/>
      <c r="D949" s="232" t="s">
        <v>181</v>
      </c>
      <c r="E949" s="239" t="s">
        <v>40</v>
      </c>
      <c r="F949" s="240" t="s">
        <v>210</v>
      </c>
      <c r="G949" s="238"/>
      <c r="H949" s="239" t="s">
        <v>40</v>
      </c>
      <c r="I949" s="241"/>
      <c r="J949" s="238"/>
      <c r="K949" s="238"/>
      <c r="L949" s="242"/>
      <c r="M949" s="243"/>
      <c r="N949" s="244"/>
      <c r="O949" s="244"/>
      <c r="P949" s="244"/>
      <c r="Q949" s="244"/>
      <c r="R949" s="244"/>
      <c r="S949" s="244"/>
      <c r="T949" s="245"/>
      <c r="U949" s="13"/>
      <c r="V949" s="13"/>
      <c r="W949" s="13"/>
      <c r="X949" s="13"/>
      <c r="Y949" s="13"/>
      <c r="Z949" s="13"/>
      <c r="AA949" s="13"/>
      <c r="AB949" s="13"/>
      <c r="AC949" s="13"/>
      <c r="AD949" s="13"/>
      <c r="AE949" s="13"/>
      <c r="AT949" s="246" t="s">
        <v>181</v>
      </c>
      <c r="AU949" s="246" t="s">
        <v>87</v>
      </c>
      <c r="AV949" s="13" t="s">
        <v>85</v>
      </c>
      <c r="AW949" s="13" t="s">
        <v>38</v>
      </c>
      <c r="AX949" s="13" t="s">
        <v>77</v>
      </c>
      <c r="AY949" s="246" t="s">
        <v>167</v>
      </c>
    </row>
    <row r="950" s="14" customFormat="1">
      <c r="A950" s="14"/>
      <c r="B950" s="247"/>
      <c r="C950" s="248"/>
      <c r="D950" s="232" t="s">
        <v>181</v>
      </c>
      <c r="E950" s="249" t="s">
        <v>40</v>
      </c>
      <c r="F950" s="250" t="s">
        <v>1457</v>
      </c>
      <c r="G950" s="248"/>
      <c r="H950" s="251">
        <v>8.5899999999999999</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181</v>
      </c>
      <c r="AU950" s="257" t="s">
        <v>87</v>
      </c>
      <c r="AV950" s="14" t="s">
        <v>87</v>
      </c>
      <c r="AW950" s="14" t="s">
        <v>38</v>
      </c>
      <c r="AX950" s="14" t="s">
        <v>77</v>
      </c>
      <c r="AY950" s="257" t="s">
        <v>167</v>
      </c>
    </row>
    <row r="951" s="13" customFormat="1">
      <c r="A951" s="13"/>
      <c r="B951" s="237"/>
      <c r="C951" s="238"/>
      <c r="D951" s="232" t="s">
        <v>181</v>
      </c>
      <c r="E951" s="239" t="s">
        <v>40</v>
      </c>
      <c r="F951" s="240" t="s">
        <v>208</v>
      </c>
      <c r="G951" s="238"/>
      <c r="H951" s="239" t="s">
        <v>40</v>
      </c>
      <c r="I951" s="241"/>
      <c r="J951" s="238"/>
      <c r="K951" s="238"/>
      <c r="L951" s="242"/>
      <c r="M951" s="243"/>
      <c r="N951" s="244"/>
      <c r="O951" s="244"/>
      <c r="P951" s="244"/>
      <c r="Q951" s="244"/>
      <c r="R951" s="244"/>
      <c r="S951" s="244"/>
      <c r="T951" s="245"/>
      <c r="U951" s="13"/>
      <c r="V951" s="13"/>
      <c r="W951" s="13"/>
      <c r="X951" s="13"/>
      <c r="Y951" s="13"/>
      <c r="Z951" s="13"/>
      <c r="AA951" s="13"/>
      <c r="AB951" s="13"/>
      <c r="AC951" s="13"/>
      <c r="AD951" s="13"/>
      <c r="AE951" s="13"/>
      <c r="AT951" s="246" t="s">
        <v>181</v>
      </c>
      <c r="AU951" s="246" t="s">
        <v>87</v>
      </c>
      <c r="AV951" s="13" t="s">
        <v>85</v>
      </c>
      <c r="AW951" s="13" t="s">
        <v>38</v>
      </c>
      <c r="AX951" s="13" t="s">
        <v>77</v>
      </c>
      <c r="AY951" s="246" t="s">
        <v>167</v>
      </c>
    </row>
    <row r="952" s="14" customFormat="1">
      <c r="A952" s="14"/>
      <c r="B952" s="247"/>
      <c r="C952" s="248"/>
      <c r="D952" s="232" t="s">
        <v>181</v>
      </c>
      <c r="E952" s="249" t="s">
        <v>40</v>
      </c>
      <c r="F952" s="250" t="s">
        <v>1458</v>
      </c>
      <c r="G952" s="248"/>
      <c r="H952" s="251">
        <v>14.69</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181</v>
      </c>
      <c r="AU952" s="257" t="s">
        <v>87</v>
      </c>
      <c r="AV952" s="14" t="s">
        <v>87</v>
      </c>
      <c r="AW952" s="14" t="s">
        <v>38</v>
      </c>
      <c r="AX952" s="14" t="s">
        <v>77</v>
      </c>
      <c r="AY952" s="257" t="s">
        <v>167</v>
      </c>
    </row>
    <row r="953" s="15" customFormat="1">
      <c r="A953" s="15"/>
      <c r="B953" s="258"/>
      <c r="C953" s="259"/>
      <c r="D953" s="232" t="s">
        <v>181</v>
      </c>
      <c r="E953" s="260" t="s">
        <v>40</v>
      </c>
      <c r="F953" s="261" t="s">
        <v>184</v>
      </c>
      <c r="G953" s="259"/>
      <c r="H953" s="262">
        <v>23.280000000000001</v>
      </c>
      <c r="I953" s="263"/>
      <c r="J953" s="259"/>
      <c r="K953" s="259"/>
      <c r="L953" s="264"/>
      <c r="M953" s="265"/>
      <c r="N953" s="266"/>
      <c r="O953" s="266"/>
      <c r="P953" s="266"/>
      <c r="Q953" s="266"/>
      <c r="R953" s="266"/>
      <c r="S953" s="266"/>
      <c r="T953" s="267"/>
      <c r="U953" s="15"/>
      <c r="V953" s="15"/>
      <c r="W953" s="15"/>
      <c r="X953" s="15"/>
      <c r="Y953" s="15"/>
      <c r="Z953" s="15"/>
      <c r="AA953" s="15"/>
      <c r="AB953" s="15"/>
      <c r="AC953" s="15"/>
      <c r="AD953" s="15"/>
      <c r="AE953" s="15"/>
      <c r="AT953" s="268" t="s">
        <v>181</v>
      </c>
      <c r="AU953" s="268" t="s">
        <v>87</v>
      </c>
      <c r="AV953" s="15" t="s">
        <v>175</v>
      </c>
      <c r="AW953" s="15" t="s">
        <v>38</v>
      </c>
      <c r="AX953" s="15" t="s">
        <v>85</v>
      </c>
      <c r="AY953" s="268" t="s">
        <v>167</v>
      </c>
    </row>
    <row r="954" s="12" customFormat="1" ht="22.8" customHeight="1">
      <c r="A954" s="12"/>
      <c r="B954" s="203"/>
      <c r="C954" s="204"/>
      <c r="D954" s="205" t="s">
        <v>76</v>
      </c>
      <c r="E954" s="217" t="s">
        <v>1162</v>
      </c>
      <c r="F954" s="217" t="s">
        <v>1163</v>
      </c>
      <c r="G954" s="204"/>
      <c r="H954" s="204"/>
      <c r="I954" s="207"/>
      <c r="J954" s="218">
        <f>BK954</f>
        <v>0</v>
      </c>
      <c r="K954" s="204"/>
      <c r="L954" s="209"/>
      <c r="M954" s="210"/>
      <c r="N954" s="211"/>
      <c r="O954" s="211"/>
      <c r="P954" s="212">
        <f>SUM(P955:P1026)</f>
        <v>0</v>
      </c>
      <c r="Q954" s="211"/>
      <c r="R954" s="212">
        <f>SUM(R955:R1026)</f>
        <v>0.31259984000000002</v>
      </c>
      <c r="S954" s="211"/>
      <c r="T954" s="213">
        <f>SUM(T955:T1026)</f>
        <v>0</v>
      </c>
      <c r="U954" s="12"/>
      <c r="V954" s="12"/>
      <c r="W954" s="12"/>
      <c r="X954" s="12"/>
      <c r="Y954" s="12"/>
      <c r="Z954" s="12"/>
      <c r="AA954" s="12"/>
      <c r="AB954" s="12"/>
      <c r="AC954" s="12"/>
      <c r="AD954" s="12"/>
      <c r="AE954" s="12"/>
      <c r="AR954" s="214" t="s">
        <v>87</v>
      </c>
      <c r="AT954" s="215" t="s">
        <v>76</v>
      </c>
      <c r="AU954" s="215" t="s">
        <v>85</v>
      </c>
      <c r="AY954" s="214" t="s">
        <v>167</v>
      </c>
      <c r="BK954" s="216">
        <f>SUM(BK955:BK1026)</f>
        <v>0</v>
      </c>
    </row>
    <row r="955" s="2" customFormat="1" ht="24" customHeight="1">
      <c r="A955" s="39"/>
      <c r="B955" s="40"/>
      <c r="C955" s="219" t="s">
        <v>1164</v>
      </c>
      <c r="D955" s="219" t="s">
        <v>170</v>
      </c>
      <c r="E955" s="220" t="s">
        <v>1165</v>
      </c>
      <c r="F955" s="221" t="s">
        <v>1166</v>
      </c>
      <c r="G955" s="222" t="s">
        <v>173</v>
      </c>
      <c r="H955" s="223">
        <v>14.667999999999999</v>
      </c>
      <c r="I955" s="224"/>
      <c r="J955" s="225">
        <f>ROUND(I955*H955,2)</f>
        <v>0</v>
      </c>
      <c r="K955" s="221" t="s">
        <v>174</v>
      </c>
      <c r="L955" s="45"/>
      <c r="M955" s="226" t="s">
        <v>40</v>
      </c>
      <c r="N955" s="227" t="s">
        <v>48</v>
      </c>
      <c r="O955" s="85"/>
      <c r="P955" s="228">
        <f>O955*H955</f>
        <v>0</v>
      </c>
      <c r="Q955" s="228">
        <v>0.0047999999999999996</v>
      </c>
      <c r="R955" s="228">
        <f>Q955*H955</f>
        <v>0.070406399999999994</v>
      </c>
      <c r="S955" s="228">
        <v>0</v>
      </c>
      <c r="T955" s="229">
        <f>S955*H955</f>
        <v>0</v>
      </c>
      <c r="U955" s="39"/>
      <c r="V955" s="39"/>
      <c r="W955" s="39"/>
      <c r="X955" s="39"/>
      <c r="Y955" s="39"/>
      <c r="Z955" s="39"/>
      <c r="AA955" s="39"/>
      <c r="AB955" s="39"/>
      <c r="AC955" s="39"/>
      <c r="AD955" s="39"/>
      <c r="AE955" s="39"/>
      <c r="AR955" s="230" t="s">
        <v>301</v>
      </c>
      <c r="AT955" s="230" t="s">
        <v>170</v>
      </c>
      <c r="AU955" s="230" t="s">
        <v>87</v>
      </c>
      <c r="AY955" s="18" t="s">
        <v>167</v>
      </c>
      <c r="BE955" s="231">
        <f>IF(N955="základní",J955,0)</f>
        <v>0</v>
      </c>
      <c r="BF955" s="231">
        <f>IF(N955="snížená",J955,0)</f>
        <v>0</v>
      </c>
      <c r="BG955" s="231">
        <f>IF(N955="zákl. přenesená",J955,0)</f>
        <v>0</v>
      </c>
      <c r="BH955" s="231">
        <f>IF(N955="sníž. přenesená",J955,0)</f>
        <v>0</v>
      </c>
      <c r="BI955" s="231">
        <f>IF(N955="nulová",J955,0)</f>
        <v>0</v>
      </c>
      <c r="BJ955" s="18" t="s">
        <v>85</v>
      </c>
      <c r="BK955" s="231">
        <f>ROUND(I955*H955,2)</f>
        <v>0</v>
      </c>
      <c r="BL955" s="18" t="s">
        <v>301</v>
      </c>
      <c r="BM955" s="230" t="s">
        <v>1167</v>
      </c>
    </row>
    <row r="956" s="2" customFormat="1">
      <c r="A956" s="39"/>
      <c r="B956" s="40"/>
      <c r="C956" s="41"/>
      <c r="D956" s="232" t="s">
        <v>177</v>
      </c>
      <c r="E956" s="41"/>
      <c r="F956" s="233" t="s">
        <v>1168</v>
      </c>
      <c r="G956" s="41"/>
      <c r="H956" s="41"/>
      <c r="I956" s="137"/>
      <c r="J956" s="41"/>
      <c r="K956" s="41"/>
      <c r="L956" s="45"/>
      <c r="M956" s="234"/>
      <c r="N956" s="235"/>
      <c r="O956" s="85"/>
      <c r="P956" s="85"/>
      <c r="Q956" s="85"/>
      <c r="R956" s="85"/>
      <c r="S956" s="85"/>
      <c r="T956" s="86"/>
      <c r="U956" s="39"/>
      <c r="V956" s="39"/>
      <c r="W956" s="39"/>
      <c r="X956" s="39"/>
      <c r="Y956" s="39"/>
      <c r="Z956" s="39"/>
      <c r="AA956" s="39"/>
      <c r="AB956" s="39"/>
      <c r="AC956" s="39"/>
      <c r="AD956" s="39"/>
      <c r="AE956" s="39"/>
      <c r="AT956" s="18" t="s">
        <v>177</v>
      </c>
      <c r="AU956" s="18" t="s">
        <v>87</v>
      </c>
    </row>
    <row r="957" s="2" customFormat="1">
      <c r="A957" s="39"/>
      <c r="B957" s="40"/>
      <c r="C957" s="41"/>
      <c r="D957" s="232" t="s">
        <v>179</v>
      </c>
      <c r="E957" s="41"/>
      <c r="F957" s="236" t="s">
        <v>1169</v>
      </c>
      <c r="G957" s="41"/>
      <c r="H957" s="41"/>
      <c r="I957" s="137"/>
      <c r="J957" s="41"/>
      <c r="K957" s="41"/>
      <c r="L957" s="45"/>
      <c r="M957" s="234"/>
      <c r="N957" s="235"/>
      <c r="O957" s="85"/>
      <c r="P957" s="85"/>
      <c r="Q957" s="85"/>
      <c r="R957" s="85"/>
      <c r="S957" s="85"/>
      <c r="T957" s="86"/>
      <c r="U957" s="39"/>
      <c r="V957" s="39"/>
      <c r="W957" s="39"/>
      <c r="X957" s="39"/>
      <c r="Y957" s="39"/>
      <c r="Z957" s="39"/>
      <c r="AA957" s="39"/>
      <c r="AB957" s="39"/>
      <c r="AC957" s="39"/>
      <c r="AD957" s="39"/>
      <c r="AE957" s="39"/>
      <c r="AT957" s="18" t="s">
        <v>179</v>
      </c>
      <c r="AU957" s="18" t="s">
        <v>87</v>
      </c>
    </row>
    <row r="958" s="13" customFormat="1">
      <c r="A958" s="13"/>
      <c r="B958" s="237"/>
      <c r="C958" s="238"/>
      <c r="D958" s="232" t="s">
        <v>181</v>
      </c>
      <c r="E958" s="239" t="s">
        <v>40</v>
      </c>
      <c r="F958" s="240" t="s">
        <v>1170</v>
      </c>
      <c r="G958" s="238"/>
      <c r="H958" s="239" t="s">
        <v>40</v>
      </c>
      <c r="I958" s="241"/>
      <c r="J958" s="238"/>
      <c r="K958" s="238"/>
      <c r="L958" s="242"/>
      <c r="M958" s="243"/>
      <c r="N958" s="244"/>
      <c r="O958" s="244"/>
      <c r="P958" s="244"/>
      <c r="Q958" s="244"/>
      <c r="R958" s="244"/>
      <c r="S958" s="244"/>
      <c r="T958" s="245"/>
      <c r="U958" s="13"/>
      <c r="V958" s="13"/>
      <c r="W958" s="13"/>
      <c r="X958" s="13"/>
      <c r="Y958" s="13"/>
      <c r="Z958" s="13"/>
      <c r="AA958" s="13"/>
      <c r="AB958" s="13"/>
      <c r="AC958" s="13"/>
      <c r="AD958" s="13"/>
      <c r="AE958" s="13"/>
      <c r="AT958" s="246" t="s">
        <v>181</v>
      </c>
      <c r="AU958" s="246" t="s">
        <v>87</v>
      </c>
      <c r="AV958" s="13" t="s">
        <v>85</v>
      </c>
      <c r="AW958" s="13" t="s">
        <v>38</v>
      </c>
      <c r="AX958" s="13" t="s">
        <v>77</v>
      </c>
      <c r="AY958" s="246" t="s">
        <v>167</v>
      </c>
    </row>
    <row r="959" s="14" customFormat="1">
      <c r="A959" s="14"/>
      <c r="B959" s="247"/>
      <c r="C959" s="248"/>
      <c r="D959" s="232" t="s">
        <v>181</v>
      </c>
      <c r="E959" s="249" t="s">
        <v>40</v>
      </c>
      <c r="F959" s="250" t="s">
        <v>1171</v>
      </c>
      <c r="G959" s="248"/>
      <c r="H959" s="251">
        <v>1.788</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181</v>
      </c>
      <c r="AU959" s="257" t="s">
        <v>87</v>
      </c>
      <c r="AV959" s="14" t="s">
        <v>87</v>
      </c>
      <c r="AW959" s="14" t="s">
        <v>38</v>
      </c>
      <c r="AX959" s="14" t="s">
        <v>77</v>
      </c>
      <c r="AY959" s="257" t="s">
        <v>167</v>
      </c>
    </row>
    <row r="960" s="13" customFormat="1">
      <c r="A960" s="13"/>
      <c r="B960" s="237"/>
      <c r="C960" s="238"/>
      <c r="D960" s="232" t="s">
        <v>181</v>
      </c>
      <c r="E960" s="239" t="s">
        <v>40</v>
      </c>
      <c r="F960" s="240" t="s">
        <v>206</v>
      </c>
      <c r="G960" s="238"/>
      <c r="H960" s="239" t="s">
        <v>40</v>
      </c>
      <c r="I960" s="241"/>
      <c r="J960" s="238"/>
      <c r="K960" s="238"/>
      <c r="L960" s="242"/>
      <c r="M960" s="243"/>
      <c r="N960" s="244"/>
      <c r="O960" s="244"/>
      <c r="P960" s="244"/>
      <c r="Q960" s="244"/>
      <c r="R960" s="244"/>
      <c r="S960" s="244"/>
      <c r="T960" s="245"/>
      <c r="U960" s="13"/>
      <c r="V960" s="13"/>
      <c r="W960" s="13"/>
      <c r="X960" s="13"/>
      <c r="Y960" s="13"/>
      <c r="Z960" s="13"/>
      <c r="AA960" s="13"/>
      <c r="AB960" s="13"/>
      <c r="AC960" s="13"/>
      <c r="AD960" s="13"/>
      <c r="AE960" s="13"/>
      <c r="AT960" s="246" t="s">
        <v>181</v>
      </c>
      <c r="AU960" s="246" t="s">
        <v>87</v>
      </c>
      <c r="AV960" s="13" t="s">
        <v>85</v>
      </c>
      <c r="AW960" s="13" t="s">
        <v>38</v>
      </c>
      <c r="AX960" s="13" t="s">
        <v>77</v>
      </c>
      <c r="AY960" s="246" t="s">
        <v>167</v>
      </c>
    </row>
    <row r="961" s="14" customFormat="1">
      <c r="A961" s="14"/>
      <c r="B961" s="247"/>
      <c r="C961" s="248"/>
      <c r="D961" s="232" t="s">
        <v>181</v>
      </c>
      <c r="E961" s="249" t="s">
        <v>40</v>
      </c>
      <c r="F961" s="250" t="s">
        <v>1460</v>
      </c>
      <c r="G961" s="248"/>
      <c r="H961" s="251">
        <v>14.08</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181</v>
      </c>
      <c r="AU961" s="257" t="s">
        <v>87</v>
      </c>
      <c r="AV961" s="14" t="s">
        <v>87</v>
      </c>
      <c r="AW961" s="14" t="s">
        <v>38</v>
      </c>
      <c r="AX961" s="14" t="s">
        <v>77</v>
      </c>
      <c r="AY961" s="257" t="s">
        <v>167</v>
      </c>
    </row>
    <row r="962" s="14" customFormat="1">
      <c r="A962" s="14"/>
      <c r="B962" s="247"/>
      <c r="C962" s="248"/>
      <c r="D962" s="232" t="s">
        <v>181</v>
      </c>
      <c r="E962" s="249" t="s">
        <v>40</v>
      </c>
      <c r="F962" s="250" t="s">
        <v>1173</v>
      </c>
      <c r="G962" s="248"/>
      <c r="H962" s="251">
        <v>-1.2</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181</v>
      </c>
      <c r="AU962" s="257" t="s">
        <v>87</v>
      </c>
      <c r="AV962" s="14" t="s">
        <v>87</v>
      </c>
      <c r="AW962" s="14" t="s">
        <v>38</v>
      </c>
      <c r="AX962" s="14" t="s">
        <v>77</v>
      </c>
      <c r="AY962" s="257" t="s">
        <v>167</v>
      </c>
    </row>
    <row r="963" s="15" customFormat="1">
      <c r="A963" s="15"/>
      <c r="B963" s="258"/>
      <c r="C963" s="259"/>
      <c r="D963" s="232" t="s">
        <v>181</v>
      </c>
      <c r="E963" s="260" t="s">
        <v>40</v>
      </c>
      <c r="F963" s="261" t="s">
        <v>184</v>
      </c>
      <c r="G963" s="259"/>
      <c r="H963" s="262">
        <v>14.667999999999999</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181</v>
      </c>
      <c r="AU963" s="268" t="s">
        <v>87</v>
      </c>
      <c r="AV963" s="15" t="s">
        <v>175</v>
      </c>
      <c r="AW963" s="15" t="s">
        <v>38</v>
      </c>
      <c r="AX963" s="15" t="s">
        <v>85</v>
      </c>
      <c r="AY963" s="268" t="s">
        <v>167</v>
      </c>
    </row>
    <row r="964" s="2" customFormat="1" ht="24" customHeight="1">
      <c r="A964" s="39"/>
      <c r="B964" s="40"/>
      <c r="C964" s="269" t="s">
        <v>1174</v>
      </c>
      <c r="D964" s="269" t="s">
        <v>297</v>
      </c>
      <c r="E964" s="270" t="s">
        <v>1175</v>
      </c>
      <c r="F964" s="271" t="s">
        <v>1176</v>
      </c>
      <c r="G964" s="272" t="s">
        <v>173</v>
      </c>
      <c r="H964" s="273">
        <v>15.840999999999999</v>
      </c>
      <c r="I964" s="274"/>
      <c r="J964" s="275">
        <f>ROUND(I964*H964,2)</f>
        <v>0</v>
      </c>
      <c r="K964" s="271" t="s">
        <v>174</v>
      </c>
      <c r="L964" s="276"/>
      <c r="M964" s="277" t="s">
        <v>40</v>
      </c>
      <c r="N964" s="278" t="s">
        <v>48</v>
      </c>
      <c r="O964" s="85"/>
      <c r="P964" s="228">
        <f>O964*H964</f>
        <v>0</v>
      </c>
      <c r="Q964" s="228">
        <v>0.0138</v>
      </c>
      <c r="R964" s="228">
        <f>Q964*H964</f>
        <v>0.21860579999999999</v>
      </c>
      <c r="S964" s="228">
        <v>0</v>
      </c>
      <c r="T964" s="229">
        <f>S964*H964</f>
        <v>0</v>
      </c>
      <c r="U964" s="39"/>
      <c r="V964" s="39"/>
      <c r="W964" s="39"/>
      <c r="X964" s="39"/>
      <c r="Y964" s="39"/>
      <c r="Z964" s="39"/>
      <c r="AA964" s="39"/>
      <c r="AB964" s="39"/>
      <c r="AC964" s="39"/>
      <c r="AD964" s="39"/>
      <c r="AE964" s="39"/>
      <c r="AR964" s="230" t="s">
        <v>407</v>
      </c>
      <c r="AT964" s="230" t="s">
        <v>297</v>
      </c>
      <c r="AU964" s="230" t="s">
        <v>87</v>
      </c>
      <c r="AY964" s="18" t="s">
        <v>167</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301</v>
      </c>
      <c r="BM964" s="230" t="s">
        <v>1177</v>
      </c>
    </row>
    <row r="965" s="2" customFormat="1">
      <c r="A965" s="39"/>
      <c r="B965" s="40"/>
      <c r="C965" s="41"/>
      <c r="D965" s="232" t="s">
        <v>177</v>
      </c>
      <c r="E965" s="41"/>
      <c r="F965" s="233" t="s">
        <v>1176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177</v>
      </c>
      <c r="AU965" s="18" t="s">
        <v>87</v>
      </c>
    </row>
    <row r="966" s="14" customFormat="1">
      <c r="A966" s="14"/>
      <c r="B966" s="247"/>
      <c r="C966" s="248"/>
      <c r="D966" s="232" t="s">
        <v>181</v>
      </c>
      <c r="E966" s="248"/>
      <c r="F966" s="250" t="s">
        <v>1461</v>
      </c>
      <c r="G966" s="248"/>
      <c r="H966" s="251">
        <v>15.840999999999999</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181</v>
      </c>
      <c r="AU966" s="257" t="s">
        <v>87</v>
      </c>
      <c r="AV966" s="14" t="s">
        <v>87</v>
      </c>
      <c r="AW966" s="14" t="s">
        <v>4</v>
      </c>
      <c r="AX966" s="14" t="s">
        <v>85</v>
      </c>
      <c r="AY966" s="257" t="s">
        <v>167</v>
      </c>
    </row>
    <row r="967" s="2" customFormat="1" ht="24" customHeight="1">
      <c r="A967" s="39"/>
      <c r="B967" s="40"/>
      <c r="C967" s="219" t="s">
        <v>1179</v>
      </c>
      <c r="D967" s="219" t="s">
        <v>170</v>
      </c>
      <c r="E967" s="220" t="s">
        <v>1180</v>
      </c>
      <c r="F967" s="221" t="s">
        <v>1181</v>
      </c>
      <c r="G967" s="222" t="s">
        <v>173</v>
      </c>
      <c r="H967" s="223">
        <v>14.667999999999999</v>
      </c>
      <c r="I967" s="224"/>
      <c r="J967" s="225">
        <f>ROUND(I967*H967,2)</f>
        <v>0</v>
      </c>
      <c r="K967" s="221" t="s">
        <v>174</v>
      </c>
      <c r="L967" s="45"/>
      <c r="M967" s="226" t="s">
        <v>40</v>
      </c>
      <c r="N967" s="227" t="s">
        <v>48</v>
      </c>
      <c r="O967" s="85"/>
      <c r="P967" s="228">
        <f>O967*H967</f>
        <v>0</v>
      </c>
      <c r="Q967" s="228">
        <v>0</v>
      </c>
      <c r="R967" s="228">
        <f>Q967*H967</f>
        <v>0</v>
      </c>
      <c r="S967" s="228">
        <v>0</v>
      </c>
      <c r="T967" s="229">
        <f>S967*H967</f>
        <v>0</v>
      </c>
      <c r="U967" s="39"/>
      <c r="V967" s="39"/>
      <c r="W967" s="39"/>
      <c r="X967" s="39"/>
      <c r="Y967" s="39"/>
      <c r="Z967" s="39"/>
      <c r="AA967" s="39"/>
      <c r="AB967" s="39"/>
      <c r="AC967" s="39"/>
      <c r="AD967" s="39"/>
      <c r="AE967" s="39"/>
      <c r="AR967" s="230" t="s">
        <v>301</v>
      </c>
      <c r="AT967" s="230" t="s">
        <v>170</v>
      </c>
      <c r="AU967" s="230" t="s">
        <v>87</v>
      </c>
      <c r="AY967" s="18" t="s">
        <v>167</v>
      </c>
      <c r="BE967" s="231">
        <f>IF(N967="základní",J967,0)</f>
        <v>0</v>
      </c>
      <c r="BF967" s="231">
        <f>IF(N967="snížená",J967,0)</f>
        <v>0</v>
      </c>
      <c r="BG967" s="231">
        <f>IF(N967="zákl. přenesená",J967,0)</f>
        <v>0</v>
      </c>
      <c r="BH967" s="231">
        <f>IF(N967="sníž. přenesená",J967,0)</f>
        <v>0</v>
      </c>
      <c r="BI967" s="231">
        <f>IF(N967="nulová",J967,0)</f>
        <v>0</v>
      </c>
      <c r="BJ967" s="18" t="s">
        <v>85</v>
      </c>
      <c r="BK967" s="231">
        <f>ROUND(I967*H967,2)</f>
        <v>0</v>
      </c>
      <c r="BL967" s="18" t="s">
        <v>301</v>
      </c>
      <c r="BM967" s="230" t="s">
        <v>1182</v>
      </c>
    </row>
    <row r="968" s="2" customFormat="1">
      <c r="A968" s="39"/>
      <c r="B968" s="40"/>
      <c r="C968" s="41"/>
      <c r="D968" s="232" t="s">
        <v>177</v>
      </c>
      <c r="E968" s="41"/>
      <c r="F968" s="233" t="s">
        <v>1183</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177</v>
      </c>
      <c r="AU968" s="18" t="s">
        <v>87</v>
      </c>
    </row>
    <row r="969" s="2" customFormat="1">
      <c r="A969" s="39"/>
      <c r="B969" s="40"/>
      <c r="C969" s="41"/>
      <c r="D969" s="232" t="s">
        <v>179</v>
      </c>
      <c r="E969" s="41"/>
      <c r="F969" s="236" t="s">
        <v>1169</v>
      </c>
      <c r="G969" s="41"/>
      <c r="H969" s="41"/>
      <c r="I969" s="137"/>
      <c r="J969" s="41"/>
      <c r="K969" s="41"/>
      <c r="L969" s="45"/>
      <c r="M969" s="234"/>
      <c r="N969" s="235"/>
      <c r="O969" s="85"/>
      <c r="P969" s="85"/>
      <c r="Q969" s="85"/>
      <c r="R969" s="85"/>
      <c r="S969" s="85"/>
      <c r="T969" s="86"/>
      <c r="U969" s="39"/>
      <c r="V969" s="39"/>
      <c r="W969" s="39"/>
      <c r="X969" s="39"/>
      <c r="Y969" s="39"/>
      <c r="Z969" s="39"/>
      <c r="AA969" s="39"/>
      <c r="AB969" s="39"/>
      <c r="AC969" s="39"/>
      <c r="AD969" s="39"/>
      <c r="AE969" s="39"/>
      <c r="AT969" s="18" t="s">
        <v>179</v>
      </c>
      <c r="AU969" s="18" t="s">
        <v>87</v>
      </c>
    </row>
    <row r="970" s="13" customFormat="1">
      <c r="A970" s="13"/>
      <c r="B970" s="237"/>
      <c r="C970" s="238"/>
      <c r="D970" s="232" t="s">
        <v>181</v>
      </c>
      <c r="E970" s="239" t="s">
        <v>40</v>
      </c>
      <c r="F970" s="240" t="s">
        <v>1170</v>
      </c>
      <c r="G970" s="238"/>
      <c r="H970" s="239" t="s">
        <v>40</v>
      </c>
      <c r="I970" s="241"/>
      <c r="J970" s="238"/>
      <c r="K970" s="238"/>
      <c r="L970" s="242"/>
      <c r="M970" s="243"/>
      <c r="N970" s="244"/>
      <c r="O970" s="244"/>
      <c r="P970" s="244"/>
      <c r="Q970" s="244"/>
      <c r="R970" s="244"/>
      <c r="S970" s="244"/>
      <c r="T970" s="245"/>
      <c r="U970" s="13"/>
      <c r="V970" s="13"/>
      <c r="W970" s="13"/>
      <c r="X970" s="13"/>
      <c r="Y970" s="13"/>
      <c r="Z970" s="13"/>
      <c r="AA970" s="13"/>
      <c r="AB970" s="13"/>
      <c r="AC970" s="13"/>
      <c r="AD970" s="13"/>
      <c r="AE970" s="13"/>
      <c r="AT970" s="246" t="s">
        <v>181</v>
      </c>
      <c r="AU970" s="246" t="s">
        <v>87</v>
      </c>
      <c r="AV970" s="13" t="s">
        <v>85</v>
      </c>
      <c r="AW970" s="13" t="s">
        <v>38</v>
      </c>
      <c r="AX970" s="13" t="s">
        <v>77</v>
      </c>
      <c r="AY970" s="246" t="s">
        <v>167</v>
      </c>
    </row>
    <row r="971" s="14" customFormat="1">
      <c r="A971" s="14"/>
      <c r="B971" s="247"/>
      <c r="C971" s="248"/>
      <c r="D971" s="232" t="s">
        <v>181</v>
      </c>
      <c r="E971" s="249" t="s">
        <v>40</v>
      </c>
      <c r="F971" s="250" t="s">
        <v>1171</v>
      </c>
      <c r="G971" s="248"/>
      <c r="H971" s="251">
        <v>1.788</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181</v>
      </c>
      <c r="AU971" s="257" t="s">
        <v>87</v>
      </c>
      <c r="AV971" s="14" t="s">
        <v>87</v>
      </c>
      <c r="AW971" s="14" t="s">
        <v>38</v>
      </c>
      <c r="AX971" s="14" t="s">
        <v>77</v>
      </c>
      <c r="AY971" s="257" t="s">
        <v>167</v>
      </c>
    </row>
    <row r="972" s="13" customFormat="1">
      <c r="A972" s="13"/>
      <c r="B972" s="237"/>
      <c r="C972" s="238"/>
      <c r="D972" s="232" t="s">
        <v>181</v>
      </c>
      <c r="E972" s="239" t="s">
        <v>40</v>
      </c>
      <c r="F972" s="240" t="s">
        <v>206</v>
      </c>
      <c r="G972" s="238"/>
      <c r="H972" s="239" t="s">
        <v>40</v>
      </c>
      <c r="I972" s="241"/>
      <c r="J972" s="238"/>
      <c r="K972" s="238"/>
      <c r="L972" s="242"/>
      <c r="M972" s="243"/>
      <c r="N972" s="244"/>
      <c r="O972" s="244"/>
      <c r="P972" s="244"/>
      <c r="Q972" s="244"/>
      <c r="R972" s="244"/>
      <c r="S972" s="244"/>
      <c r="T972" s="245"/>
      <c r="U972" s="13"/>
      <c r="V972" s="13"/>
      <c r="W972" s="13"/>
      <c r="X972" s="13"/>
      <c r="Y972" s="13"/>
      <c r="Z972" s="13"/>
      <c r="AA972" s="13"/>
      <c r="AB972" s="13"/>
      <c r="AC972" s="13"/>
      <c r="AD972" s="13"/>
      <c r="AE972" s="13"/>
      <c r="AT972" s="246" t="s">
        <v>181</v>
      </c>
      <c r="AU972" s="246" t="s">
        <v>87</v>
      </c>
      <c r="AV972" s="13" t="s">
        <v>85</v>
      </c>
      <c r="AW972" s="13" t="s">
        <v>38</v>
      </c>
      <c r="AX972" s="13" t="s">
        <v>77</v>
      </c>
      <c r="AY972" s="246" t="s">
        <v>167</v>
      </c>
    </row>
    <row r="973" s="14" customFormat="1">
      <c r="A973" s="14"/>
      <c r="B973" s="247"/>
      <c r="C973" s="248"/>
      <c r="D973" s="232" t="s">
        <v>181</v>
      </c>
      <c r="E973" s="249" t="s">
        <v>40</v>
      </c>
      <c r="F973" s="250" t="s">
        <v>1460</v>
      </c>
      <c r="G973" s="248"/>
      <c r="H973" s="251">
        <v>14.08</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181</v>
      </c>
      <c r="AU973" s="257" t="s">
        <v>87</v>
      </c>
      <c r="AV973" s="14" t="s">
        <v>87</v>
      </c>
      <c r="AW973" s="14" t="s">
        <v>38</v>
      </c>
      <c r="AX973" s="14" t="s">
        <v>77</v>
      </c>
      <c r="AY973" s="257" t="s">
        <v>167</v>
      </c>
    </row>
    <row r="974" s="14" customFormat="1">
      <c r="A974" s="14"/>
      <c r="B974" s="247"/>
      <c r="C974" s="248"/>
      <c r="D974" s="232" t="s">
        <v>181</v>
      </c>
      <c r="E974" s="249" t="s">
        <v>40</v>
      </c>
      <c r="F974" s="250" t="s">
        <v>1173</v>
      </c>
      <c r="G974" s="248"/>
      <c r="H974" s="251">
        <v>-1.2</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181</v>
      </c>
      <c r="AU974" s="257" t="s">
        <v>87</v>
      </c>
      <c r="AV974" s="14" t="s">
        <v>87</v>
      </c>
      <c r="AW974" s="14" t="s">
        <v>38</v>
      </c>
      <c r="AX974" s="14" t="s">
        <v>77</v>
      </c>
      <c r="AY974" s="257" t="s">
        <v>167</v>
      </c>
    </row>
    <row r="975" s="15" customFormat="1">
      <c r="A975" s="15"/>
      <c r="B975" s="258"/>
      <c r="C975" s="259"/>
      <c r="D975" s="232" t="s">
        <v>181</v>
      </c>
      <c r="E975" s="260" t="s">
        <v>40</v>
      </c>
      <c r="F975" s="261" t="s">
        <v>184</v>
      </c>
      <c r="G975" s="259"/>
      <c r="H975" s="262">
        <v>14.667999999999999</v>
      </c>
      <c r="I975" s="263"/>
      <c r="J975" s="259"/>
      <c r="K975" s="259"/>
      <c r="L975" s="264"/>
      <c r="M975" s="265"/>
      <c r="N975" s="266"/>
      <c r="O975" s="266"/>
      <c r="P975" s="266"/>
      <c r="Q975" s="266"/>
      <c r="R975" s="266"/>
      <c r="S975" s="266"/>
      <c r="T975" s="267"/>
      <c r="U975" s="15"/>
      <c r="V975" s="15"/>
      <c r="W975" s="15"/>
      <c r="X975" s="15"/>
      <c r="Y975" s="15"/>
      <c r="Z975" s="15"/>
      <c r="AA975" s="15"/>
      <c r="AB975" s="15"/>
      <c r="AC975" s="15"/>
      <c r="AD975" s="15"/>
      <c r="AE975" s="15"/>
      <c r="AT975" s="268" t="s">
        <v>181</v>
      </c>
      <c r="AU975" s="268" t="s">
        <v>87</v>
      </c>
      <c r="AV975" s="15" t="s">
        <v>175</v>
      </c>
      <c r="AW975" s="15" t="s">
        <v>38</v>
      </c>
      <c r="AX975" s="15" t="s">
        <v>85</v>
      </c>
      <c r="AY975" s="268" t="s">
        <v>167</v>
      </c>
    </row>
    <row r="976" s="2" customFormat="1" ht="24" customHeight="1">
      <c r="A976" s="39"/>
      <c r="B976" s="40"/>
      <c r="C976" s="219" t="s">
        <v>1184</v>
      </c>
      <c r="D976" s="219" t="s">
        <v>170</v>
      </c>
      <c r="E976" s="220" t="s">
        <v>1185</v>
      </c>
      <c r="F976" s="221" t="s">
        <v>1186</v>
      </c>
      <c r="G976" s="222" t="s">
        <v>173</v>
      </c>
      <c r="H976" s="223">
        <v>14.667999999999999</v>
      </c>
      <c r="I976" s="224"/>
      <c r="J976" s="225">
        <f>ROUND(I976*H976,2)</f>
        <v>0</v>
      </c>
      <c r="K976" s="221" t="s">
        <v>174</v>
      </c>
      <c r="L976" s="45"/>
      <c r="M976" s="226" t="s">
        <v>40</v>
      </c>
      <c r="N976" s="227" t="s">
        <v>48</v>
      </c>
      <c r="O976" s="85"/>
      <c r="P976" s="228">
        <f>O976*H976</f>
        <v>0</v>
      </c>
      <c r="Q976" s="228">
        <v>0</v>
      </c>
      <c r="R976" s="228">
        <f>Q976*H976</f>
        <v>0</v>
      </c>
      <c r="S976" s="228">
        <v>0</v>
      </c>
      <c r="T976" s="229">
        <f>S976*H976</f>
        <v>0</v>
      </c>
      <c r="U976" s="39"/>
      <c r="V976" s="39"/>
      <c r="W976" s="39"/>
      <c r="X976" s="39"/>
      <c r="Y976" s="39"/>
      <c r="Z976" s="39"/>
      <c r="AA976" s="39"/>
      <c r="AB976" s="39"/>
      <c r="AC976" s="39"/>
      <c r="AD976" s="39"/>
      <c r="AE976" s="39"/>
      <c r="AR976" s="230" t="s">
        <v>301</v>
      </c>
      <c r="AT976" s="230" t="s">
        <v>170</v>
      </c>
      <c r="AU976" s="230" t="s">
        <v>87</v>
      </c>
      <c r="AY976" s="18" t="s">
        <v>167</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301</v>
      </c>
      <c r="BM976" s="230" t="s">
        <v>1187</v>
      </c>
    </row>
    <row r="977" s="2" customFormat="1">
      <c r="A977" s="39"/>
      <c r="B977" s="40"/>
      <c r="C977" s="41"/>
      <c r="D977" s="232" t="s">
        <v>177</v>
      </c>
      <c r="E977" s="41"/>
      <c r="F977" s="233" t="s">
        <v>1188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177</v>
      </c>
      <c r="AU977" s="18" t="s">
        <v>87</v>
      </c>
    </row>
    <row r="978" s="2" customFormat="1">
      <c r="A978" s="39"/>
      <c r="B978" s="40"/>
      <c r="C978" s="41"/>
      <c r="D978" s="232" t="s">
        <v>179</v>
      </c>
      <c r="E978" s="41"/>
      <c r="F978" s="236" t="s">
        <v>1169</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179</v>
      </c>
      <c r="AU978" s="18" t="s">
        <v>87</v>
      </c>
    </row>
    <row r="979" s="13" customFormat="1">
      <c r="A979" s="13"/>
      <c r="B979" s="237"/>
      <c r="C979" s="238"/>
      <c r="D979" s="232" t="s">
        <v>181</v>
      </c>
      <c r="E979" s="239" t="s">
        <v>40</v>
      </c>
      <c r="F979" s="240" t="s">
        <v>1170</v>
      </c>
      <c r="G979" s="238"/>
      <c r="H979" s="239" t="s">
        <v>40</v>
      </c>
      <c r="I979" s="241"/>
      <c r="J979" s="238"/>
      <c r="K979" s="238"/>
      <c r="L979" s="242"/>
      <c r="M979" s="243"/>
      <c r="N979" s="244"/>
      <c r="O979" s="244"/>
      <c r="P979" s="244"/>
      <c r="Q979" s="244"/>
      <c r="R979" s="244"/>
      <c r="S979" s="244"/>
      <c r="T979" s="245"/>
      <c r="U979" s="13"/>
      <c r="V979" s="13"/>
      <c r="W979" s="13"/>
      <c r="X979" s="13"/>
      <c r="Y979" s="13"/>
      <c r="Z979" s="13"/>
      <c r="AA979" s="13"/>
      <c r="AB979" s="13"/>
      <c r="AC979" s="13"/>
      <c r="AD979" s="13"/>
      <c r="AE979" s="13"/>
      <c r="AT979" s="246" t="s">
        <v>181</v>
      </c>
      <c r="AU979" s="246" t="s">
        <v>87</v>
      </c>
      <c r="AV979" s="13" t="s">
        <v>85</v>
      </c>
      <c r="AW979" s="13" t="s">
        <v>38</v>
      </c>
      <c r="AX979" s="13" t="s">
        <v>77</v>
      </c>
      <c r="AY979" s="246" t="s">
        <v>167</v>
      </c>
    </row>
    <row r="980" s="14" customFormat="1">
      <c r="A980" s="14"/>
      <c r="B980" s="247"/>
      <c r="C980" s="248"/>
      <c r="D980" s="232" t="s">
        <v>181</v>
      </c>
      <c r="E980" s="249" t="s">
        <v>40</v>
      </c>
      <c r="F980" s="250" t="s">
        <v>1171</v>
      </c>
      <c r="G980" s="248"/>
      <c r="H980" s="251">
        <v>1.788</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181</v>
      </c>
      <c r="AU980" s="257" t="s">
        <v>87</v>
      </c>
      <c r="AV980" s="14" t="s">
        <v>87</v>
      </c>
      <c r="AW980" s="14" t="s">
        <v>38</v>
      </c>
      <c r="AX980" s="14" t="s">
        <v>77</v>
      </c>
      <c r="AY980" s="257" t="s">
        <v>167</v>
      </c>
    </row>
    <row r="981" s="13" customFormat="1">
      <c r="A981" s="13"/>
      <c r="B981" s="237"/>
      <c r="C981" s="238"/>
      <c r="D981" s="232" t="s">
        <v>181</v>
      </c>
      <c r="E981" s="239" t="s">
        <v>40</v>
      </c>
      <c r="F981" s="240" t="s">
        <v>206</v>
      </c>
      <c r="G981" s="238"/>
      <c r="H981" s="239" t="s">
        <v>40</v>
      </c>
      <c r="I981" s="241"/>
      <c r="J981" s="238"/>
      <c r="K981" s="238"/>
      <c r="L981" s="242"/>
      <c r="M981" s="243"/>
      <c r="N981" s="244"/>
      <c r="O981" s="244"/>
      <c r="P981" s="244"/>
      <c r="Q981" s="244"/>
      <c r="R981" s="244"/>
      <c r="S981" s="244"/>
      <c r="T981" s="245"/>
      <c r="U981" s="13"/>
      <c r="V981" s="13"/>
      <c r="W981" s="13"/>
      <c r="X981" s="13"/>
      <c r="Y981" s="13"/>
      <c r="Z981" s="13"/>
      <c r="AA981" s="13"/>
      <c r="AB981" s="13"/>
      <c r="AC981" s="13"/>
      <c r="AD981" s="13"/>
      <c r="AE981" s="13"/>
      <c r="AT981" s="246" t="s">
        <v>181</v>
      </c>
      <c r="AU981" s="246" t="s">
        <v>87</v>
      </c>
      <c r="AV981" s="13" t="s">
        <v>85</v>
      </c>
      <c r="AW981" s="13" t="s">
        <v>38</v>
      </c>
      <c r="AX981" s="13" t="s">
        <v>77</v>
      </c>
      <c r="AY981" s="246" t="s">
        <v>167</v>
      </c>
    </row>
    <row r="982" s="14" customFormat="1">
      <c r="A982" s="14"/>
      <c r="B982" s="247"/>
      <c r="C982" s="248"/>
      <c r="D982" s="232" t="s">
        <v>181</v>
      </c>
      <c r="E982" s="249" t="s">
        <v>40</v>
      </c>
      <c r="F982" s="250" t="s">
        <v>1460</v>
      </c>
      <c r="G982" s="248"/>
      <c r="H982" s="251">
        <v>14.08</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181</v>
      </c>
      <c r="AU982" s="257" t="s">
        <v>87</v>
      </c>
      <c r="AV982" s="14" t="s">
        <v>87</v>
      </c>
      <c r="AW982" s="14" t="s">
        <v>38</v>
      </c>
      <c r="AX982" s="14" t="s">
        <v>77</v>
      </c>
      <c r="AY982" s="257" t="s">
        <v>167</v>
      </c>
    </row>
    <row r="983" s="14" customFormat="1">
      <c r="A983" s="14"/>
      <c r="B983" s="247"/>
      <c r="C983" s="248"/>
      <c r="D983" s="232" t="s">
        <v>181</v>
      </c>
      <c r="E983" s="249" t="s">
        <v>40</v>
      </c>
      <c r="F983" s="250" t="s">
        <v>1173</v>
      </c>
      <c r="G983" s="248"/>
      <c r="H983" s="251">
        <v>-1.2</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181</v>
      </c>
      <c r="AU983" s="257" t="s">
        <v>87</v>
      </c>
      <c r="AV983" s="14" t="s">
        <v>87</v>
      </c>
      <c r="AW983" s="14" t="s">
        <v>38</v>
      </c>
      <c r="AX983" s="14" t="s">
        <v>77</v>
      </c>
      <c r="AY983" s="257" t="s">
        <v>167</v>
      </c>
    </row>
    <row r="984" s="15" customFormat="1">
      <c r="A984" s="15"/>
      <c r="B984" s="258"/>
      <c r="C984" s="259"/>
      <c r="D984" s="232" t="s">
        <v>181</v>
      </c>
      <c r="E984" s="260" t="s">
        <v>40</v>
      </c>
      <c r="F984" s="261" t="s">
        <v>184</v>
      </c>
      <c r="G984" s="259"/>
      <c r="H984" s="262">
        <v>14.667999999999999</v>
      </c>
      <c r="I984" s="263"/>
      <c r="J984" s="259"/>
      <c r="K984" s="259"/>
      <c r="L984" s="264"/>
      <c r="M984" s="265"/>
      <c r="N984" s="266"/>
      <c r="O984" s="266"/>
      <c r="P984" s="266"/>
      <c r="Q984" s="266"/>
      <c r="R984" s="266"/>
      <c r="S984" s="266"/>
      <c r="T984" s="267"/>
      <c r="U984" s="15"/>
      <c r="V984" s="15"/>
      <c r="W984" s="15"/>
      <c r="X984" s="15"/>
      <c r="Y984" s="15"/>
      <c r="Z984" s="15"/>
      <c r="AA984" s="15"/>
      <c r="AB984" s="15"/>
      <c r="AC984" s="15"/>
      <c r="AD984" s="15"/>
      <c r="AE984" s="15"/>
      <c r="AT984" s="268" t="s">
        <v>181</v>
      </c>
      <c r="AU984" s="268" t="s">
        <v>87</v>
      </c>
      <c r="AV984" s="15" t="s">
        <v>175</v>
      </c>
      <c r="AW984" s="15" t="s">
        <v>38</v>
      </c>
      <c r="AX984" s="15" t="s">
        <v>85</v>
      </c>
      <c r="AY984" s="268" t="s">
        <v>167</v>
      </c>
    </row>
    <row r="985" s="2" customFormat="1" ht="24" customHeight="1">
      <c r="A985" s="39"/>
      <c r="B985" s="40"/>
      <c r="C985" s="219" t="s">
        <v>1189</v>
      </c>
      <c r="D985" s="219" t="s">
        <v>170</v>
      </c>
      <c r="E985" s="220" t="s">
        <v>1190</v>
      </c>
      <c r="F985" s="221" t="s">
        <v>1191</v>
      </c>
      <c r="G985" s="222" t="s">
        <v>173</v>
      </c>
      <c r="H985" s="223">
        <v>14.667999999999999</v>
      </c>
      <c r="I985" s="224"/>
      <c r="J985" s="225">
        <f>ROUND(I985*H985,2)</f>
        <v>0</v>
      </c>
      <c r="K985" s="221" t="s">
        <v>174</v>
      </c>
      <c r="L985" s="45"/>
      <c r="M985" s="226" t="s">
        <v>40</v>
      </c>
      <c r="N985" s="227" t="s">
        <v>48</v>
      </c>
      <c r="O985" s="85"/>
      <c r="P985" s="228">
        <f>O985*H985</f>
        <v>0</v>
      </c>
      <c r="Q985" s="228">
        <v>0.00093000000000000005</v>
      </c>
      <c r="R985" s="228">
        <f>Q985*H985</f>
        <v>0.013641240000000001</v>
      </c>
      <c r="S985" s="228">
        <v>0</v>
      </c>
      <c r="T985" s="229">
        <f>S985*H985</f>
        <v>0</v>
      </c>
      <c r="U985" s="39"/>
      <c r="V985" s="39"/>
      <c r="W985" s="39"/>
      <c r="X985" s="39"/>
      <c r="Y985" s="39"/>
      <c r="Z985" s="39"/>
      <c r="AA985" s="39"/>
      <c r="AB985" s="39"/>
      <c r="AC985" s="39"/>
      <c r="AD985" s="39"/>
      <c r="AE985" s="39"/>
      <c r="AR985" s="230" t="s">
        <v>301</v>
      </c>
      <c r="AT985" s="230" t="s">
        <v>170</v>
      </c>
      <c r="AU985" s="230" t="s">
        <v>87</v>
      </c>
      <c r="AY985" s="18" t="s">
        <v>167</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301</v>
      </c>
      <c r="BM985" s="230" t="s">
        <v>1192</v>
      </c>
    </row>
    <row r="986" s="2" customFormat="1">
      <c r="A986" s="39"/>
      <c r="B986" s="40"/>
      <c r="C986" s="41"/>
      <c r="D986" s="232" t="s">
        <v>177</v>
      </c>
      <c r="E986" s="41"/>
      <c r="F986" s="233" t="s">
        <v>1193</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177</v>
      </c>
      <c r="AU986" s="18" t="s">
        <v>87</v>
      </c>
    </row>
    <row r="987" s="2" customFormat="1">
      <c r="A987" s="39"/>
      <c r="B987" s="40"/>
      <c r="C987" s="41"/>
      <c r="D987" s="232" t="s">
        <v>179</v>
      </c>
      <c r="E987" s="41"/>
      <c r="F987" s="236" t="s">
        <v>1169</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179</v>
      </c>
      <c r="AU987" s="18" t="s">
        <v>87</v>
      </c>
    </row>
    <row r="988" s="13" customFormat="1">
      <c r="A988" s="13"/>
      <c r="B988" s="237"/>
      <c r="C988" s="238"/>
      <c r="D988" s="232" t="s">
        <v>181</v>
      </c>
      <c r="E988" s="239" t="s">
        <v>40</v>
      </c>
      <c r="F988" s="240" t="s">
        <v>1170</v>
      </c>
      <c r="G988" s="238"/>
      <c r="H988" s="239" t="s">
        <v>40</v>
      </c>
      <c r="I988" s="241"/>
      <c r="J988" s="238"/>
      <c r="K988" s="238"/>
      <c r="L988" s="242"/>
      <c r="M988" s="243"/>
      <c r="N988" s="244"/>
      <c r="O988" s="244"/>
      <c r="P988" s="244"/>
      <c r="Q988" s="244"/>
      <c r="R988" s="244"/>
      <c r="S988" s="244"/>
      <c r="T988" s="245"/>
      <c r="U988" s="13"/>
      <c r="V988" s="13"/>
      <c r="W988" s="13"/>
      <c r="X988" s="13"/>
      <c r="Y988" s="13"/>
      <c r="Z988" s="13"/>
      <c r="AA988" s="13"/>
      <c r="AB988" s="13"/>
      <c r="AC988" s="13"/>
      <c r="AD988" s="13"/>
      <c r="AE988" s="13"/>
      <c r="AT988" s="246" t="s">
        <v>181</v>
      </c>
      <c r="AU988" s="246" t="s">
        <v>87</v>
      </c>
      <c r="AV988" s="13" t="s">
        <v>85</v>
      </c>
      <c r="AW988" s="13" t="s">
        <v>38</v>
      </c>
      <c r="AX988" s="13" t="s">
        <v>77</v>
      </c>
      <c r="AY988" s="246" t="s">
        <v>167</v>
      </c>
    </row>
    <row r="989" s="14" customFormat="1">
      <c r="A989" s="14"/>
      <c r="B989" s="247"/>
      <c r="C989" s="248"/>
      <c r="D989" s="232" t="s">
        <v>181</v>
      </c>
      <c r="E989" s="249" t="s">
        <v>40</v>
      </c>
      <c r="F989" s="250" t="s">
        <v>1171</v>
      </c>
      <c r="G989" s="248"/>
      <c r="H989" s="251">
        <v>1.788</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181</v>
      </c>
      <c r="AU989" s="257" t="s">
        <v>87</v>
      </c>
      <c r="AV989" s="14" t="s">
        <v>87</v>
      </c>
      <c r="AW989" s="14" t="s">
        <v>38</v>
      </c>
      <c r="AX989" s="14" t="s">
        <v>77</v>
      </c>
      <c r="AY989" s="257" t="s">
        <v>167</v>
      </c>
    </row>
    <row r="990" s="13" customFormat="1">
      <c r="A990" s="13"/>
      <c r="B990" s="237"/>
      <c r="C990" s="238"/>
      <c r="D990" s="232" t="s">
        <v>181</v>
      </c>
      <c r="E990" s="239" t="s">
        <v>40</v>
      </c>
      <c r="F990" s="240" t="s">
        <v>206</v>
      </c>
      <c r="G990" s="238"/>
      <c r="H990" s="239" t="s">
        <v>40</v>
      </c>
      <c r="I990" s="241"/>
      <c r="J990" s="238"/>
      <c r="K990" s="238"/>
      <c r="L990" s="242"/>
      <c r="M990" s="243"/>
      <c r="N990" s="244"/>
      <c r="O990" s="244"/>
      <c r="P990" s="244"/>
      <c r="Q990" s="244"/>
      <c r="R990" s="244"/>
      <c r="S990" s="244"/>
      <c r="T990" s="245"/>
      <c r="U990" s="13"/>
      <c r="V990" s="13"/>
      <c r="W990" s="13"/>
      <c r="X990" s="13"/>
      <c r="Y990" s="13"/>
      <c r="Z990" s="13"/>
      <c r="AA990" s="13"/>
      <c r="AB990" s="13"/>
      <c r="AC990" s="13"/>
      <c r="AD990" s="13"/>
      <c r="AE990" s="13"/>
      <c r="AT990" s="246" t="s">
        <v>181</v>
      </c>
      <c r="AU990" s="246" t="s">
        <v>87</v>
      </c>
      <c r="AV990" s="13" t="s">
        <v>85</v>
      </c>
      <c r="AW990" s="13" t="s">
        <v>38</v>
      </c>
      <c r="AX990" s="13" t="s">
        <v>77</v>
      </c>
      <c r="AY990" s="246" t="s">
        <v>167</v>
      </c>
    </row>
    <row r="991" s="14" customFormat="1">
      <c r="A991" s="14"/>
      <c r="B991" s="247"/>
      <c r="C991" s="248"/>
      <c r="D991" s="232" t="s">
        <v>181</v>
      </c>
      <c r="E991" s="249" t="s">
        <v>40</v>
      </c>
      <c r="F991" s="250" t="s">
        <v>1460</v>
      </c>
      <c r="G991" s="248"/>
      <c r="H991" s="251">
        <v>14.08</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181</v>
      </c>
      <c r="AU991" s="257" t="s">
        <v>87</v>
      </c>
      <c r="AV991" s="14" t="s">
        <v>87</v>
      </c>
      <c r="AW991" s="14" t="s">
        <v>38</v>
      </c>
      <c r="AX991" s="14" t="s">
        <v>77</v>
      </c>
      <c r="AY991" s="257" t="s">
        <v>167</v>
      </c>
    </row>
    <row r="992" s="14" customFormat="1">
      <c r="A992" s="14"/>
      <c r="B992" s="247"/>
      <c r="C992" s="248"/>
      <c r="D992" s="232" t="s">
        <v>181</v>
      </c>
      <c r="E992" s="249" t="s">
        <v>40</v>
      </c>
      <c r="F992" s="250" t="s">
        <v>1173</v>
      </c>
      <c r="G992" s="248"/>
      <c r="H992" s="251">
        <v>-1.2</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181</v>
      </c>
      <c r="AU992" s="257" t="s">
        <v>87</v>
      </c>
      <c r="AV992" s="14" t="s">
        <v>87</v>
      </c>
      <c r="AW992" s="14" t="s">
        <v>38</v>
      </c>
      <c r="AX992" s="14" t="s">
        <v>77</v>
      </c>
      <c r="AY992" s="257" t="s">
        <v>167</v>
      </c>
    </row>
    <row r="993" s="15" customFormat="1">
      <c r="A993" s="15"/>
      <c r="B993" s="258"/>
      <c r="C993" s="259"/>
      <c r="D993" s="232" t="s">
        <v>181</v>
      </c>
      <c r="E993" s="260" t="s">
        <v>40</v>
      </c>
      <c r="F993" s="261" t="s">
        <v>184</v>
      </c>
      <c r="G993" s="259"/>
      <c r="H993" s="262">
        <v>14.667999999999999</v>
      </c>
      <c r="I993" s="263"/>
      <c r="J993" s="259"/>
      <c r="K993" s="259"/>
      <c r="L993" s="264"/>
      <c r="M993" s="265"/>
      <c r="N993" s="266"/>
      <c r="O993" s="266"/>
      <c r="P993" s="266"/>
      <c r="Q993" s="266"/>
      <c r="R993" s="266"/>
      <c r="S993" s="266"/>
      <c r="T993" s="267"/>
      <c r="U993" s="15"/>
      <c r="V993" s="15"/>
      <c r="W993" s="15"/>
      <c r="X993" s="15"/>
      <c r="Y993" s="15"/>
      <c r="Z993" s="15"/>
      <c r="AA993" s="15"/>
      <c r="AB993" s="15"/>
      <c r="AC993" s="15"/>
      <c r="AD993" s="15"/>
      <c r="AE993" s="15"/>
      <c r="AT993" s="268" t="s">
        <v>181</v>
      </c>
      <c r="AU993" s="268" t="s">
        <v>87</v>
      </c>
      <c r="AV993" s="15" t="s">
        <v>175</v>
      </c>
      <c r="AW993" s="15" t="s">
        <v>38</v>
      </c>
      <c r="AX993" s="15" t="s">
        <v>85</v>
      </c>
      <c r="AY993" s="268" t="s">
        <v>167</v>
      </c>
    </row>
    <row r="994" s="2" customFormat="1" ht="16.5" customHeight="1">
      <c r="A994" s="39"/>
      <c r="B994" s="40"/>
      <c r="C994" s="219" t="s">
        <v>1194</v>
      </c>
      <c r="D994" s="219" t="s">
        <v>170</v>
      </c>
      <c r="E994" s="220" t="s">
        <v>1195</v>
      </c>
      <c r="F994" s="221" t="s">
        <v>1196</v>
      </c>
      <c r="G994" s="222" t="s">
        <v>187</v>
      </c>
      <c r="H994" s="223">
        <v>8.8000000000000007</v>
      </c>
      <c r="I994" s="224"/>
      <c r="J994" s="225">
        <f>ROUND(I994*H994,2)</f>
        <v>0</v>
      </c>
      <c r="K994" s="221" t="s">
        <v>174</v>
      </c>
      <c r="L994" s="45"/>
      <c r="M994" s="226" t="s">
        <v>40</v>
      </c>
      <c r="N994" s="227" t="s">
        <v>48</v>
      </c>
      <c r="O994" s="85"/>
      <c r="P994" s="228">
        <f>O994*H994</f>
        <v>0</v>
      </c>
      <c r="Q994" s="228">
        <v>0.00031</v>
      </c>
      <c r="R994" s="228">
        <f>Q994*H994</f>
        <v>0.0027280000000000004</v>
      </c>
      <c r="S994" s="228">
        <v>0</v>
      </c>
      <c r="T994" s="229">
        <f>S994*H994</f>
        <v>0</v>
      </c>
      <c r="U994" s="39"/>
      <c r="V994" s="39"/>
      <c r="W994" s="39"/>
      <c r="X994" s="39"/>
      <c r="Y994" s="39"/>
      <c r="Z994" s="39"/>
      <c r="AA994" s="39"/>
      <c r="AB994" s="39"/>
      <c r="AC994" s="39"/>
      <c r="AD994" s="39"/>
      <c r="AE994" s="39"/>
      <c r="AR994" s="230" t="s">
        <v>301</v>
      </c>
      <c r="AT994" s="230" t="s">
        <v>170</v>
      </c>
      <c r="AU994" s="230" t="s">
        <v>87</v>
      </c>
      <c r="AY994" s="18" t="s">
        <v>167</v>
      </c>
      <c r="BE994" s="231">
        <f>IF(N994="základní",J994,0)</f>
        <v>0</v>
      </c>
      <c r="BF994" s="231">
        <f>IF(N994="snížená",J994,0)</f>
        <v>0</v>
      </c>
      <c r="BG994" s="231">
        <f>IF(N994="zákl. přenesená",J994,0)</f>
        <v>0</v>
      </c>
      <c r="BH994" s="231">
        <f>IF(N994="sníž. přenesená",J994,0)</f>
        <v>0</v>
      </c>
      <c r="BI994" s="231">
        <f>IF(N994="nulová",J994,0)</f>
        <v>0</v>
      </c>
      <c r="BJ994" s="18" t="s">
        <v>85</v>
      </c>
      <c r="BK994" s="231">
        <f>ROUND(I994*H994,2)</f>
        <v>0</v>
      </c>
      <c r="BL994" s="18" t="s">
        <v>301</v>
      </c>
      <c r="BM994" s="230" t="s">
        <v>1197</v>
      </c>
    </row>
    <row r="995" s="2" customFormat="1">
      <c r="A995" s="39"/>
      <c r="B995" s="40"/>
      <c r="C995" s="41"/>
      <c r="D995" s="232" t="s">
        <v>177</v>
      </c>
      <c r="E995" s="41"/>
      <c r="F995" s="233" t="s">
        <v>1198</v>
      </c>
      <c r="G995" s="41"/>
      <c r="H995" s="41"/>
      <c r="I995" s="137"/>
      <c r="J995" s="41"/>
      <c r="K995" s="41"/>
      <c r="L995" s="45"/>
      <c r="M995" s="234"/>
      <c r="N995" s="235"/>
      <c r="O995" s="85"/>
      <c r="P995" s="85"/>
      <c r="Q995" s="85"/>
      <c r="R995" s="85"/>
      <c r="S995" s="85"/>
      <c r="T995" s="86"/>
      <c r="U995" s="39"/>
      <c r="V995" s="39"/>
      <c r="W995" s="39"/>
      <c r="X995" s="39"/>
      <c r="Y995" s="39"/>
      <c r="Z995" s="39"/>
      <c r="AA995" s="39"/>
      <c r="AB995" s="39"/>
      <c r="AC995" s="39"/>
      <c r="AD995" s="39"/>
      <c r="AE995" s="39"/>
      <c r="AT995" s="18" t="s">
        <v>177</v>
      </c>
      <c r="AU995" s="18" t="s">
        <v>87</v>
      </c>
    </row>
    <row r="996" s="2" customFormat="1">
      <c r="A996" s="39"/>
      <c r="B996" s="40"/>
      <c r="C996" s="41"/>
      <c r="D996" s="232" t="s">
        <v>179</v>
      </c>
      <c r="E996" s="41"/>
      <c r="F996" s="236" t="s">
        <v>1199</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179</v>
      </c>
      <c r="AU996" s="18" t="s">
        <v>87</v>
      </c>
    </row>
    <row r="997" s="14" customFormat="1">
      <c r="A997" s="14"/>
      <c r="B997" s="247"/>
      <c r="C997" s="248"/>
      <c r="D997" s="232" t="s">
        <v>181</v>
      </c>
      <c r="E997" s="249" t="s">
        <v>40</v>
      </c>
      <c r="F997" s="250" t="s">
        <v>1200</v>
      </c>
      <c r="G997" s="248"/>
      <c r="H997" s="251">
        <v>8.8000000000000007</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181</v>
      </c>
      <c r="AU997" s="257" t="s">
        <v>87</v>
      </c>
      <c r="AV997" s="14" t="s">
        <v>87</v>
      </c>
      <c r="AW997" s="14" t="s">
        <v>38</v>
      </c>
      <c r="AX997" s="14" t="s">
        <v>77</v>
      </c>
      <c r="AY997" s="257" t="s">
        <v>167</v>
      </c>
    </row>
    <row r="998" s="15" customFormat="1">
      <c r="A998" s="15"/>
      <c r="B998" s="258"/>
      <c r="C998" s="259"/>
      <c r="D998" s="232" t="s">
        <v>181</v>
      </c>
      <c r="E998" s="260" t="s">
        <v>40</v>
      </c>
      <c r="F998" s="261" t="s">
        <v>184</v>
      </c>
      <c r="G998" s="259"/>
      <c r="H998" s="262">
        <v>8.8000000000000007</v>
      </c>
      <c r="I998" s="263"/>
      <c r="J998" s="259"/>
      <c r="K998" s="259"/>
      <c r="L998" s="264"/>
      <c r="M998" s="265"/>
      <c r="N998" s="266"/>
      <c r="O998" s="266"/>
      <c r="P998" s="266"/>
      <c r="Q998" s="266"/>
      <c r="R998" s="266"/>
      <c r="S998" s="266"/>
      <c r="T998" s="267"/>
      <c r="U998" s="15"/>
      <c r="V998" s="15"/>
      <c r="W998" s="15"/>
      <c r="X998" s="15"/>
      <c r="Y998" s="15"/>
      <c r="Z998" s="15"/>
      <c r="AA998" s="15"/>
      <c r="AB998" s="15"/>
      <c r="AC998" s="15"/>
      <c r="AD998" s="15"/>
      <c r="AE998" s="15"/>
      <c r="AT998" s="268" t="s">
        <v>181</v>
      </c>
      <c r="AU998" s="268" t="s">
        <v>87</v>
      </c>
      <c r="AV998" s="15" t="s">
        <v>175</v>
      </c>
      <c r="AW998" s="15" t="s">
        <v>38</v>
      </c>
      <c r="AX998" s="15" t="s">
        <v>85</v>
      </c>
      <c r="AY998" s="268" t="s">
        <v>167</v>
      </c>
    </row>
    <row r="999" s="2" customFormat="1" ht="16.5" customHeight="1">
      <c r="A999" s="39"/>
      <c r="B999" s="40"/>
      <c r="C999" s="219" t="s">
        <v>1201</v>
      </c>
      <c r="D999" s="219" t="s">
        <v>170</v>
      </c>
      <c r="E999" s="220" t="s">
        <v>1202</v>
      </c>
      <c r="F999" s="221" t="s">
        <v>1203</v>
      </c>
      <c r="G999" s="222" t="s">
        <v>187</v>
      </c>
      <c r="H999" s="223">
        <v>1.8</v>
      </c>
      <c r="I999" s="224"/>
      <c r="J999" s="225">
        <f>ROUND(I999*H999,2)</f>
        <v>0</v>
      </c>
      <c r="K999" s="221" t="s">
        <v>174</v>
      </c>
      <c r="L999" s="45"/>
      <c r="M999" s="226" t="s">
        <v>40</v>
      </c>
      <c r="N999" s="227" t="s">
        <v>48</v>
      </c>
      <c r="O999" s="85"/>
      <c r="P999" s="228">
        <f>O999*H999</f>
        <v>0</v>
      </c>
      <c r="Q999" s="228">
        <v>0.00031</v>
      </c>
      <c r="R999" s="228">
        <f>Q999*H999</f>
        <v>0.00055800000000000001</v>
      </c>
      <c r="S999" s="228">
        <v>0</v>
      </c>
      <c r="T999" s="229">
        <f>S999*H999</f>
        <v>0</v>
      </c>
      <c r="U999" s="39"/>
      <c r="V999" s="39"/>
      <c r="W999" s="39"/>
      <c r="X999" s="39"/>
      <c r="Y999" s="39"/>
      <c r="Z999" s="39"/>
      <c r="AA999" s="39"/>
      <c r="AB999" s="39"/>
      <c r="AC999" s="39"/>
      <c r="AD999" s="39"/>
      <c r="AE999" s="39"/>
      <c r="AR999" s="230" t="s">
        <v>301</v>
      </c>
      <c r="AT999" s="230" t="s">
        <v>170</v>
      </c>
      <c r="AU999" s="230" t="s">
        <v>87</v>
      </c>
      <c r="AY999" s="18" t="s">
        <v>167</v>
      </c>
      <c r="BE999" s="231">
        <f>IF(N999="základní",J999,0)</f>
        <v>0</v>
      </c>
      <c r="BF999" s="231">
        <f>IF(N999="snížená",J999,0)</f>
        <v>0</v>
      </c>
      <c r="BG999" s="231">
        <f>IF(N999="zákl. přenesená",J999,0)</f>
        <v>0</v>
      </c>
      <c r="BH999" s="231">
        <f>IF(N999="sníž. přenesená",J999,0)</f>
        <v>0</v>
      </c>
      <c r="BI999" s="231">
        <f>IF(N999="nulová",J999,0)</f>
        <v>0</v>
      </c>
      <c r="BJ999" s="18" t="s">
        <v>85</v>
      </c>
      <c r="BK999" s="231">
        <f>ROUND(I999*H999,2)</f>
        <v>0</v>
      </c>
      <c r="BL999" s="18" t="s">
        <v>301</v>
      </c>
      <c r="BM999" s="230" t="s">
        <v>1204</v>
      </c>
    </row>
    <row r="1000" s="2" customFormat="1">
      <c r="A1000" s="39"/>
      <c r="B1000" s="40"/>
      <c r="C1000" s="41"/>
      <c r="D1000" s="232" t="s">
        <v>177</v>
      </c>
      <c r="E1000" s="41"/>
      <c r="F1000" s="233" t="s">
        <v>1205</v>
      </c>
      <c r="G1000" s="41"/>
      <c r="H1000" s="41"/>
      <c r="I1000" s="137"/>
      <c r="J1000" s="41"/>
      <c r="K1000" s="41"/>
      <c r="L1000" s="45"/>
      <c r="M1000" s="234"/>
      <c r="N1000" s="235"/>
      <c r="O1000" s="85"/>
      <c r="P1000" s="85"/>
      <c r="Q1000" s="85"/>
      <c r="R1000" s="85"/>
      <c r="S1000" s="85"/>
      <c r="T1000" s="86"/>
      <c r="U1000" s="39"/>
      <c r="V1000" s="39"/>
      <c r="W1000" s="39"/>
      <c r="X1000" s="39"/>
      <c r="Y1000" s="39"/>
      <c r="Z1000" s="39"/>
      <c r="AA1000" s="39"/>
      <c r="AB1000" s="39"/>
      <c r="AC1000" s="39"/>
      <c r="AD1000" s="39"/>
      <c r="AE1000" s="39"/>
      <c r="AT1000" s="18" t="s">
        <v>177</v>
      </c>
      <c r="AU1000" s="18" t="s">
        <v>87</v>
      </c>
    </row>
    <row r="1001" s="2" customFormat="1">
      <c r="A1001" s="39"/>
      <c r="B1001" s="40"/>
      <c r="C1001" s="41"/>
      <c r="D1001" s="232" t="s">
        <v>179</v>
      </c>
      <c r="E1001" s="41"/>
      <c r="F1001" s="236" t="s">
        <v>1199</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179</v>
      </c>
      <c r="AU1001" s="18" t="s">
        <v>87</v>
      </c>
    </row>
    <row r="1002" s="14" customFormat="1">
      <c r="A1002" s="14"/>
      <c r="B1002" s="247"/>
      <c r="C1002" s="248"/>
      <c r="D1002" s="232" t="s">
        <v>181</v>
      </c>
      <c r="E1002" s="249" t="s">
        <v>40</v>
      </c>
      <c r="F1002" s="250" t="s">
        <v>1206</v>
      </c>
      <c r="G1002" s="248"/>
      <c r="H1002" s="251">
        <v>1.8</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181</v>
      </c>
      <c r="AU1002" s="257" t="s">
        <v>87</v>
      </c>
      <c r="AV1002" s="14" t="s">
        <v>87</v>
      </c>
      <c r="AW1002" s="14" t="s">
        <v>38</v>
      </c>
      <c r="AX1002" s="14" t="s">
        <v>77</v>
      </c>
      <c r="AY1002" s="257" t="s">
        <v>167</v>
      </c>
    </row>
    <row r="1003" s="15" customFormat="1">
      <c r="A1003" s="15"/>
      <c r="B1003" s="258"/>
      <c r="C1003" s="259"/>
      <c r="D1003" s="232" t="s">
        <v>181</v>
      </c>
      <c r="E1003" s="260" t="s">
        <v>40</v>
      </c>
      <c r="F1003" s="261" t="s">
        <v>184</v>
      </c>
      <c r="G1003" s="259"/>
      <c r="H1003" s="262">
        <v>1.8</v>
      </c>
      <c r="I1003" s="263"/>
      <c r="J1003" s="259"/>
      <c r="K1003" s="259"/>
      <c r="L1003" s="264"/>
      <c r="M1003" s="265"/>
      <c r="N1003" s="266"/>
      <c r="O1003" s="266"/>
      <c r="P1003" s="266"/>
      <c r="Q1003" s="266"/>
      <c r="R1003" s="266"/>
      <c r="S1003" s="266"/>
      <c r="T1003" s="267"/>
      <c r="U1003" s="15"/>
      <c r="V1003" s="15"/>
      <c r="W1003" s="15"/>
      <c r="X1003" s="15"/>
      <c r="Y1003" s="15"/>
      <c r="Z1003" s="15"/>
      <c r="AA1003" s="15"/>
      <c r="AB1003" s="15"/>
      <c r="AC1003" s="15"/>
      <c r="AD1003" s="15"/>
      <c r="AE1003" s="15"/>
      <c r="AT1003" s="268" t="s">
        <v>181</v>
      </c>
      <c r="AU1003" s="268" t="s">
        <v>87</v>
      </c>
      <c r="AV1003" s="15" t="s">
        <v>175</v>
      </c>
      <c r="AW1003" s="15" t="s">
        <v>38</v>
      </c>
      <c r="AX1003" s="15" t="s">
        <v>85</v>
      </c>
      <c r="AY1003" s="268" t="s">
        <v>167</v>
      </c>
    </row>
    <row r="1004" s="2" customFormat="1" ht="16.5" customHeight="1">
      <c r="A1004" s="39"/>
      <c r="B1004" s="40"/>
      <c r="C1004" s="219" t="s">
        <v>1207</v>
      </c>
      <c r="D1004" s="219" t="s">
        <v>170</v>
      </c>
      <c r="E1004" s="220" t="s">
        <v>1208</v>
      </c>
      <c r="F1004" s="221" t="s">
        <v>1209</v>
      </c>
      <c r="G1004" s="222" t="s">
        <v>291</v>
      </c>
      <c r="H1004" s="223">
        <v>1</v>
      </c>
      <c r="I1004" s="224"/>
      <c r="J1004" s="225">
        <f>ROUND(I1004*H1004,2)</f>
        <v>0</v>
      </c>
      <c r="K1004" s="221" t="s">
        <v>174</v>
      </c>
      <c r="L1004" s="45"/>
      <c r="M1004" s="226" t="s">
        <v>40</v>
      </c>
      <c r="N1004" s="227" t="s">
        <v>48</v>
      </c>
      <c r="O1004" s="85"/>
      <c r="P1004" s="228">
        <f>O1004*H1004</f>
        <v>0</v>
      </c>
      <c r="Q1004" s="228">
        <v>0.00020000000000000001</v>
      </c>
      <c r="R1004" s="228">
        <f>Q1004*H1004</f>
        <v>0.00020000000000000001</v>
      </c>
      <c r="S1004" s="228">
        <v>0</v>
      </c>
      <c r="T1004" s="229">
        <f>S1004*H1004</f>
        <v>0</v>
      </c>
      <c r="U1004" s="39"/>
      <c r="V1004" s="39"/>
      <c r="W1004" s="39"/>
      <c r="X1004" s="39"/>
      <c r="Y1004" s="39"/>
      <c r="Z1004" s="39"/>
      <c r="AA1004" s="39"/>
      <c r="AB1004" s="39"/>
      <c r="AC1004" s="39"/>
      <c r="AD1004" s="39"/>
      <c r="AE1004" s="39"/>
      <c r="AR1004" s="230" t="s">
        <v>301</v>
      </c>
      <c r="AT1004" s="230" t="s">
        <v>170</v>
      </c>
      <c r="AU1004" s="230" t="s">
        <v>87</v>
      </c>
      <c r="AY1004" s="18" t="s">
        <v>167</v>
      </c>
      <c r="BE1004" s="231">
        <f>IF(N1004="základní",J1004,0)</f>
        <v>0</v>
      </c>
      <c r="BF1004" s="231">
        <f>IF(N1004="snížená",J1004,0)</f>
        <v>0</v>
      </c>
      <c r="BG1004" s="231">
        <f>IF(N1004="zákl. přenesená",J1004,0)</f>
        <v>0</v>
      </c>
      <c r="BH1004" s="231">
        <f>IF(N1004="sníž. přenesená",J1004,0)</f>
        <v>0</v>
      </c>
      <c r="BI1004" s="231">
        <f>IF(N1004="nulová",J1004,0)</f>
        <v>0</v>
      </c>
      <c r="BJ1004" s="18" t="s">
        <v>85</v>
      </c>
      <c r="BK1004" s="231">
        <f>ROUND(I1004*H1004,2)</f>
        <v>0</v>
      </c>
      <c r="BL1004" s="18" t="s">
        <v>301</v>
      </c>
      <c r="BM1004" s="230" t="s">
        <v>1210</v>
      </c>
    </row>
    <row r="1005" s="2" customFormat="1">
      <c r="A1005" s="39"/>
      <c r="B1005" s="40"/>
      <c r="C1005" s="41"/>
      <c r="D1005" s="232" t="s">
        <v>177</v>
      </c>
      <c r="E1005" s="41"/>
      <c r="F1005" s="233" t="s">
        <v>1211</v>
      </c>
      <c r="G1005" s="41"/>
      <c r="H1005" s="41"/>
      <c r="I1005" s="137"/>
      <c r="J1005" s="41"/>
      <c r="K1005" s="41"/>
      <c r="L1005" s="45"/>
      <c r="M1005" s="234"/>
      <c r="N1005" s="235"/>
      <c r="O1005" s="85"/>
      <c r="P1005" s="85"/>
      <c r="Q1005" s="85"/>
      <c r="R1005" s="85"/>
      <c r="S1005" s="85"/>
      <c r="T1005" s="86"/>
      <c r="U1005" s="39"/>
      <c r="V1005" s="39"/>
      <c r="W1005" s="39"/>
      <c r="X1005" s="39"/>
      <c r="Y1005" s="39"/>
      <c r="Z1005" s="39"/>
      <c r="AA1005" s="39"/>
      <c r="AB1005" s="39"/>
      <c r="AC1005" s="39"/>
      <c r="AD1005" s="39"/>
      <c r="AE1005" s="39"/>
      <c r="AT1005" s="18" t="s">
        <v>177</v>
      </c>
      <c r="AU1005" s="18" t="s">
        <v>87</v>
      </c>
    </row>
    <row r="1006" s="2" customFormat="1">
      <c r="A1006" s="39"/>
      <c r="B1006" s="40"/>
      <c r="C1006" s="41"/>
      <c r="D1006" s="232" t="s">
        <v>179</v>
      </c>
      <c r="E1006" s="41"/>
      <c r="F1006" s="236" t="s">
        <v>1199</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179</v>
      </c>
      <c r="AU1006" s="18" t="s">
        <v>87</v>
      </c>
    </row>
    <row r="1007" s="2" customFormat="1" ht="16.5" customHeight="1">
      <c r="A1007" s="39"/>
      <c r="B1007" s="40"/>
      <c r="C1007" s="269" t="s">
        <v>1212</v>
      </c>
      <c r="D1007" s="269" t="s">
        <v>297</v>
      </c>
      <c r="E1007" s="270" t="s">
        <v>1213</v>
      </c>
      <c r="F1007" s="271" t="s">
        <v>1214</v>
      </c>
      <c r="G1007" s="272" t="s">
        <v>291</v>
      </c>
      <c r="H1007" s="273">
        <v>1</v>
      </c>
      <c r="I1007" s="274"/>
      <c r="J1007" s="275">
        <f>ROUND(I1007*H1007,2)</f>
        <v>0</v>
      </c>
      <c r="K1007" s="271" t="s">
        <v>174</v>
      </c>
      <c r="L1007" s="276"/>
      <c r="M1007" s="277" t="s">
        <v>40</v>
      </c>
      <c r="N1007" s="278" t="s">
        <v>48</v>
      </c>
      <c r="O1007" s="85"/>
      <c r="P1007" s="228">
        <f>O1007*H1007</f>
        <v>0</v>
      </c>
      <c r="Q1007" s="228">
        <v>0.0020600000000000002</v>
      </c>
      <c r="R1007" s="228">
        <f>Q1007*H1007</f>
        <v>0.0020600000000000002</v>
      </c>
      <c r="S1007" s="228">
        <v>0</v>
      </c>
      <c r="T1007" s="229">
        <f>S1007*H1007</f>
        <v>0</v>
      </c>
      <c r="U1007" s="39"/>
      <c r="V1007" s="39"/>
      <c r="W1007" s="39"/>
      <c r="X1007" s="39"/>
      <c r="Y1007" s="39"/>
      <c r="Z1007" s="39"/>
      <c r="AA1007" s="39"/>
      <c r="AB1007" s="39"/>
      <c r="AC1007" s="39"/>
      <c r="AD1007" s="39"/>
      <c r="AE1007" s="39"/>
      <c r="AR1007" s="230" t="s">
        <v>407</v>
      </c>
      <c r="AT1007" s="230" t="s">
        <v>297</v>
      </c>
      <c r="AU1007" s="230" t="s">
        <v>87</v>
      </c>
      <c r="AY1007" s="18" t="s">
        <v>167</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301</v>
      </c>
      <c r="BM1007" s="230" t="s">
        <v>1215</v>
      </c>
    </row>
    <row r="1008" s="2" customFormat="1">
      <c r="A1008" s="39"/>
      <c r="B1008" s="40"/>
      <c r="C1008" s="41"/>
      <c r="D1008" s="232" t="s">
        <v>177</v>
      </c>
      <c r="E1008" s="41"/>
      <c r="F1008" s="233" t="s">
        <v>1214</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177</v>
      </c>
      <c r="AU1008" s="18" t="s">
        <v>87</v>
      </c>
    </row>
    <row r="1009" s="2" customFormat="1" ht="16.5" customHeight="1">
      <c r="A1009" s="39"/>
      <c r="B1009" s="40"/>
      <c r="C1009" s="219" t="s">
        <v>1216</v>
      </c>
      <c r="D1009" s="219" t="s">
        <v>170</v>
      </c>
      <c r="E1009" s="220" t="s">
        <v>1217</v>
      </c>
      <c r="F1009" s="221" t="s">
        <v>1218</v>
      </c>
      <c r="G1009" s="222" t="s">
        <v>173</v>
      </c>
      <c r="H1009" s="223">
        <v>14.667999999999999</v>
      </c>
      <c r="I1009" s="224"/>
      <c r="J1009" s="225">
        <f>ROUND(I1009*H1009,2)</f>
        <v>0</v>
      </c>
      <c r="K1009" s="221" t="s">
        <v>174</v>
      </c>
      <c r="L1009" s="45"/>
      <c r="M1009" s="226" t="s">
        <v>40</v>
      </c>
      <c r="N1009" s="227" t="s">
        <v>48</v>
      </c>
      <c r="O1009" s="85"/>
      <c r="P1009" s="228">
        <f>O1009*H1009</f>
        <v>0</v>
      </c>
      <c r="Q1009" s="228">
        <v>0.00029999999999999997</v>
      </c>
      <c r="R1009" s="228">
        <f>Q1009*H1009</f>
        <v>0.0044003999999999996</v>
      </c>
      <c r="S1009" s="228">
        <v>0</v>
      </c>
      <c r="T1009" s="229">
        <f>S1009*H1009</f>
        <v>0</v>
      </c>
      <c r="U1009" s="39"/>
      <c r="V1009" s="39"/>
      <c r="W1009" s="39"/>
      <c r="X1009" s="39"/>
      <c r="Y1009" s="39"/>
      <c r="Z1009" s="39"/>
      <c r="AA1009" s="39"/>
      <c r="AB1009" s="39"/>
      <c r="AC1009" s="39"/>
      <c r="AD1009" s="39"/>
      <c r="AE1009" s="39"/>
      <c r="AR1009" s="230" t="s">
        <v>301</v>
      </c>
      <c r="AT1009" s="230" t="s">
        <v>170</v>
      </c>
      <c r="AU1009" s="230" t="s">
        <v>87</v>
      </c>
      <c r="AY1009" s="18" t="s">
        <v>167</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301</v>
      </c>
      <c r="BM1009" s="230" t="s">
        <v>1219</v>
      </c>
    </row>
    <row r="1010" s="2" customFormat="1">
      <c r="A1010" s="39"/>
      <c r="B1010" s="40"/>
      <c r="C1010" s="41"/>
      <c r="D1010" s="232" t="s">
        <v>177</v>
      </c>
      <c r="E1010" s="41"/>
      <c r="F1010" s="233" t="s">
        <v>1220</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177</v>
      </c>
      <c r="AU1010" s="18" t="s">
        <v>87</v>
      </c>
    </row>
    <row r="1011" s="2" customFormat="1">
      <c r="A1011" s="39"/>
      <c r="B1011" s="40"/>
      <c r="C1011" s="41"/>
      <c r="D1011" s="232" t="s">
        <v>179</v>
      </c>
      <c r="E1011" s="41"/>
      <c r="F1011" s="236" t="s">
        <v>1221</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179</v>
      </c>
      <c r="AU1011" s="18" t="s">
        <v>87</v>
      </c>
    </row>
    <row r="1012" s="13" customFormat="1">
      <c r="A1012" s="13"/>
      <c r="B1012" s="237"/>
      <c r="C1012" s="238"/>
      <c r="D1012" s="232" t="s">
        <v>181</v>
      </c>
      <c r="E1012" s="239" t="s">
        <v>40</v>
      </c>
      <c r="F1012" s="240" t="s">
        <v>1170</v>
      </c>
      <c r="G1012" s="238"/>
      <c r="H1012" s="239" t="s">
        <v>40</v>
      </c>
      <c r="I1012" s="241"/>
      <c r="J1012" s="238"/>
      <c r="K1012" s="238"/>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181</v>
      </c>
      <c r="AU1012" s="246" t="s">
        <v>87</v>
      </c>
      <c r="AV1012" s="13" t="s">
        <v>85</v>
      </c>
      <c r="AW1012" s="13" t="s">
        <v>38</v>
      </c>
      <c r="AX1012" s="13" t="s">
        <v>77</v>
      </c>
      <c r="AY1012" s="246" t="s">
        <v>167</v>
      </c>
    </row>
    <row r="1013" s="14" customFormat="1">
      <c r="A1013" s="14"/>
      <c r="B1013" s="247"/>
      <c r="C1013" s="248"/>
      <c r="D1013" s="232" t="s">
        <v>181</v>
      </c>
      <c r="E1013" s="249" t="s">
        <v>40</v>
      </c>
      <c r="F1013" s="250" t="s">
        <v>1171</v>
      </c>
      <c r="G1013" s="248"/>
      <c r="H1013" s="251">
        <v>1.788</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181</v>
      </c>
      <c r="AU1013" s="257" t="s">
        <v>87</v>
      </c>
      <c r="AV1013" s="14" t="s">
        <v>87</v>
      </c>
      <c r="AW1013" s="14" t="s">
        <v>38</v>
      </c>
      <c r="AX1013" s="14" t="s">
        <v>77</v>
      </c>
      <c r="AY1013" s="257" t="s">
        <v>167</v>
      </c>
    </row>
    <row r="1014" s="13" customFormat="1">
      <c r="A1014" s="13"/>
      <c r="B1014" s="237"/>
      <c r="C1014" s="238"/>
      <c r="D1014" s="232" t="s">
        <v>181</v>
      </c>
      <c r="E1014" s="239" t="s">
        <v>40</v>
      </c>
      <c r="F1014" s="240" t="s">
        <v>206</v>
      </c>
      <c r="G1014" s="238"/>
      <c r="H1014" s="239" t="s">
        <v>40</v>
      </c>
      <c r="I1014" s="241"/>
      <c r="J1014" s="238"/>
      <c r="K1014" s="238"/>
      <c r="L1014" s="242"/>
      <c r="M1014" s="243"/>
      <c r="N1014" s="244"/>
      <c r="O1014" s="244"/>
      <c r="P1014" s="244"/>
      <c r="Q1014" s="244"/>
      <c r="R1014" s="244"/>
      <c r="S1014" s="244"/>
      <c r="T1014" s="245"/>
      <c r="U1014" s="13"/>
      <c r="V1014" s="13"/>
      <c r="W1014" s="13"/>
      <c r="X1014" s="13"/>
      <c r="Y1014" s="13"/>
      <c r="Z1014" s="13"/>
      <c r="AA1014" s="13"/>
      <c r="AB1014" s="13"/>
      <c r="AC1014" s="13"/>
      <c r="AD1014" s="13"/>
      <c r="AE1014" s="13"/>
      <c r="AT1014" s="246" t="s">
        <v>181</v>
      </c>
      <c r="AU1014" s="246" t="s">
        <v>87</v>
      </c>
      <c r="AV1014" s="13" t="s">
        <v>85</v>
      </c>
      <c r="AW1014" s="13" t="s">
        <v>38</v>
      </c>
      <c r="AX1014" s="13" t="s">
        <v>77</v>
      </c>
      <c r="AY1014" s="246" t="s">
        <v>167</v>
      </c>
    </row>
    <row r="1015" s="14" customFormat="1">
      <c r="A1015" s="14"/>
      <c r="B1015" s="247"/>
      <c r="C1015" s="248"/>
      <c r="D1015" s="232" t="s">
        <v>181</v>
      </c>
      <c r="E1015" s="249" t="s">
        <v>40</v>
      </c>
      <c r="F1015" s="250" t="s">
        <v>1460</v>
      </c>
      <c r="G1015" s="248"/>
      <c r="H1015" s="251">
        <v>14.08</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181</v>
      </c>
      <c r="AU1015" s="257" t="s">
        <v>87</v>
      </c>
      <c r="AV1015" s="14" t="s">
        <v>87</v>
      </c>
      <c r="AW1015" s="14" t="s">
        <v>38</v>
      </c>
      <c r="AX1015" s="14" t="s">
        <v>77</v>
      </c>
      <c r="AY1015" s="257" t="s">
        <v>167</v>
      </c>
    </row>
    <row r="1016" s="14" customFormat="1">
      <c r="A1016" s="14"/>
      <c r="B1016" s="247"/>
      <c r="C1016" s="248"/>
      <c r="D1016" s="232" t="s">
        <v>181</v>
      </c>
      <c r="E1016" s="249" t="s">
        <v>40</v>
      </c>
      <c r="F1016" s="250" t="s">
        <v>1173</v>
      </c>
      <c r="G1016" s="248"/>
      <c r="H1016" s="251">
        <v>-1.2</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181</v>
      </c>
      <c r="AU1016" s="257" t="s">
        <v>87</v>
      </c>
      <c r="AV1016" s="14" t="s">
        <v>87</v>
      </c>
      <c r="AW1016" s="14" t="s">
        <v>38</v>
      </c>
      <c r="AX1016" s="14" t="s">
        <v>77</v>
      </c>
      <c r="AY1016" s="257" t="s">
        <v>167</v>
      </c>
    </row>
    <row r="1017" s="15" customFormat="1">
      <c r="A1017" s="15"/>
      <c r="B1017" s="258"/>
      <c r="C1017" s="259"/>
      <c r="D1017" s="232" t="s">
        <v>181</v>
      </c>
      <c r="E1017" s="260" t="s">
        <v>40</v>
      </c>
      <c r="F1017" s="261" t="s">
        <v>184</v>
      </c>
      <c r="G1017" s="259"/>
      <c r="H1017" s="262">
        <v>14.667999999999999</v>
      </c>
      <c r="I1017" s="263"/>
      <c r="J1017" s="259"/>
      <c r="K1017" s="259"/>
      <c r="L1017" s="264"/>
      <c r="M1017" s="265"/>
      <c r="N1017" s="266"/>
      <c r="O1017" s="266"/>
      <c r="P1017" s="266"/>
      <c r="Q1017" s="266"/>
      <c r="R1017" s="266"/>
      <c r="S1017" s="266"/>
      <c r="T1017" s="267"/>
      <c r="U1017" s="15"/>
      <c r="V1017" s="15"/>
      <c r="W1017" s="15"/>
      <c r="X1017" s="15"/>
      <c r="Y1017" s="15"/>
      <c r="Z1017" s="15"/>
      <c r="AA1017" s="15"/>
      <c r="AB1017" s="15"/>
      <c r="AC1017" s="15"/>
      <c r="AD1017" s="15"/>
      <c r="AE1017" s="15"/>
      <c r="AT1017" s="268" t="s">
        <v>181</v>
      </c>
      <c r="AU1017" s="268" t="s">
        <v>87</v>
      </c>
      <c r="AV1017" s="15" t="s">
        <v>175</v>
      </c>
      <c r="AW1017" s="15" t="s">
        <v>38</v>
      </c>
      <c r="AX1017" s="15" t="s">
        <v>85</v>
      </c>
      <c r="AY1017" s="268" t="s">
        <v>167</v>
      </c>
    </row>
    <row r="1018" s="2" customFormat="1" ht="24" customHeight="1">
      <c r="A1018" s="39"/>
      <c r="B1018" s="40"/>
      <c r="C1018" s="219" t="s">
        <v>1222</v>
      </c>
      <c r="D1018" s="219" t="s">
        <v>170</v>
      </c>
      <c r="E1018" s="220" t="s">
        <v>1223</v>
      </c>
      <c r="F1018" s="221" t="s">
        <v>1224</v>
      </c>
      <c r="G1018" s="222" t="s">
        <v>398</v>
      </c>
      <c r="H1018" s="223">
        <v>0.313</v>
      </c>
      <c r="I1018" s="224"/>
      <c r="J1018" s="225">
        <f>ROUND(I1018*H1018,2)</f>
        <v>0</v>
      </c>
      <c r="K1018" s="221" t="s">
        <v>174</v>
      </c>
      <c r="L1018" s="45"/>
      <c r="M1018" s="226" t="s">
        <v>40</v>
      </c>
      <c r="N1018" s="227" t="s">
        <v>48</v>
      </c>
      <c r="O1018" s="85"/>
      <c r="P1018" s="228">
        <f>O1018*H1018</f>
        <v>0</v>
      </c>
      <c r="Q1018" s="228">
        <v>0</v>
      </c>
      <c r="R1018" s="228">
        <f>Q1018*H1018</f>
        <v>0</v>
      </c>
      <c r="S1018" s="228">
        <v>0</v>
      </c>
      <c r="T1018" s="229">
        <f>S1018*H1018</f>
        <v>0</v>
      </c>
      <c r="U1018" s="39"/>
      <c r="V1018" s="39"/>
      <c r="W1018" s="39"/>
      <c r="X1018" s="39"/>
      <c r="Y1018" s="39"/>
      <c r="Z1018" s="39"/>
      <c r="AA1018" s="39"/>
      <c r="AB1018" s="39"/>
      <c r="AC1018" s="39"/>
      <c r="AD1018" s="39"/>
      <c r="AE1018" s="39"/>
      <c r="AR1018" s="230" t="s">
        <v>301</v>
      </c>
      <c r="AT1018" s="230" t="s">
        <v>170</v>
      </c>
      <c r="AU1018" s="230" t="s">
        <v>87</v>
      </c>
      <c r="AY1018" s="18" t="s">
        <v>167</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301</v>
      </c>
      <c r="BM1018" s="230" t="s">
        <v>1225</v>
      </c>
    </row>
    <row r="1019" s="2" customFormat="1">
      <c r="A1019" s="39"/>
      <c r="B1019" s="40"/>
      <c r="C1019" s="41"/>
      <c r="D1019" s="232" t="s">
        <v>177</v>
      </c>
      <c r="E1019" s="41"/>
      <c r="F1019" s="233" t="s">
        <v>1226</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177</v>
      </c>
      <c r="AU1019" s="18" t="s">
        <v>87</v>
      </c>
    </row>
    <row r="1020" s="2" customFormat="1">
      <c r="A1020" s="39"/>
      <c r="B1020" s="40"/>
      <c r="C1020" s="41"/>
      <c r="D1020" s="232" t="s">
        <v>179</v>
      </c>
      <c r="E1020" s="41"/>
      <c r="F1020" s="236" t="s">
        <v>452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179</v>
      </c>
      <c r="AU1020" s="18" t="s">
        <v>87</v>
      </c>
    </row>
    <row r="1021" s="2" customFormat="1" ht="24" customHeight="1">
      <c r="A1021" s="39"/>
      <c r="B1021" s="40"/>
      <c r="C1021" s="219" t="s">
        <v>1227</v>
      </c>
      <c r="D1021" s="219" t="s">
        <v>170</v>
      </c>
      <c r="E1021" s="220" t="s">
        <v>1228</v>
      </c>
      <c r="F1021" s="221" t="s">
        <v>1229</v>
      </c>
      <c r="G1021" s="222" t="s">
        <v>398</v>
      </c>
      <c r="H1021" s="223">
        <v>0.313</v>
      </c>
      <c r="I1021" s="224"/>
      <c r="J1021" s="225">
        <f>ROUND(I1021*H1021,2)</f>
        <v>0</v>
      </c>
      <c r="K1021" s="221" t="s">
        <v>174</v>
      </c>
      <c r="L1021" s="45"/>
      <c r="M1021" s="226" t="s">
        <v>40</v>
      </c>
      <c r="N1021" s="227" t="s">
        <v>48</v>
      </c>
      <c r="O1021" s="85"/>
      <c r="P1021" s="228">
        <f>O1021*H1021</f>
        <v>0</v>
      </c>
      <c r="Q1021" s="228">
        <v>0</v>
      </c>
      <c r="R1021" s="228">
        <f>Q1021*H1021</f>
        <v>0</v>
      </c>
      <c r="S1021" s="228">
        <v>0</v>
      </c>
      <c r="T1021" s="229">
        <f>S1021*H1021</f>
        <v>0</v>
      </c>
      <c r="U1021" s="39"/>
      <c r="V1021" s="39"/>
      <c r="W1021" s="39"/>
      <c r="X1021" s="39"/>
      <c r="Y1021" s="39"/>
      <c r="Z1021" s="39"/>
      <c r="AA1021" s="39"/>
      <c r="AB1021" s="39"/>
      <c r="AC1021" s="39"/>
      <c r="AD1021" s="39"/>
      <c r="AE1021" s="39"/>
      <c r="AR1021" s="230" t="s">
        <v>301</v>
      </c>
      <c r="AT1021" s="230" t="s">
        <v>170</v>
      </c>
      <c r="AU1021" s="230" t="s">
        <v>87</v>
      </c>
      <c r="AY1021" s="18" t="s">
        <v>167</v>
      </c>
      <c r="BE1021" s="231">
        <f>IF(N1021="základní",J1021,0)</f>
        <v>0</v>
      </c>
      <c r="BF1021" s="231">
        <f>IF(N1021="snížená",J1021,0)</f>
        <v>0</v>
      </c>
      <c r="BG1021" s="231">
        <f>IF(N1021="zákl. přenesená",J1021,0)</f>
        <v>0</v>
      </c>
      <c r="BH1021" s="231">
        <f>IF(N1021="sníž. přenesená",J1021,0)</f>
        <v>0</v>
      </c>
      <c r="BI1021" s="231">
        <f>IF(N1021="nulová",J1021,0)</f>
        <v>0</v>
      </c>
      <c r="BJ1021" s="18" t="s">
        <v>85</v>
      </c>
      <c r="BK1021" s="231">
        <f>ROUND(I1021*H1021,2)</f>
        <v>0</v>
      </c>
      <c r="BL1021" s="18" t="s">
        <v>301</v>
      </c>
      <c r="BM1021" s="230" t="s">
        <v>1230</v>
      </c>
    </row>
    <row r="1022" s="2" customFormat="1">
      <c r="A1022" s="39"/>
      <c r="B1022" s="40"/>
      <c r="C1022" s="41"/>
      <c r="D1022" s="232" t="s">
        <v>177</v>
      </c>
      <c r="E1022" s="41"/>
      <c r="F1022" s="233" t="s">
        <v>1231</v>
      </c>
      <c r="G1022" s="41"/>
      <c r="H1022" s="41"/>
      <c r="I1022" s="137"/>
      <c r="J1022" s="41"/>
      <c r="K1022" s="41"/>
      <c r="L1022" s="45"/>
      <c r="M1022" s="234"/>
      <c r="N1022" s="235"/>
      <c r="O1022" s="85"/>
      <c r="P1022" s="85"/>
      <c r="Q1022" s="85"/>
      <c r="R1022" s="85"/>
      <c r="S1022" s="85"/>
      <c r="T1022" s="86"/>
      <c r="U1022" s="39"/>
      <c r="V1022" s="39"/>
      <c r="W1022" s="39"/>
      <c r="X1022" s="39"/>
      <c r="Y1022" s="39"/>
      <c r="Z1022" s="39"/>
      <c r="AA1022" s="39"/>
      <c r="AB1022" s="39"/>
      <c r="AC1022" s="39"/>
      <c r="AD1022" s="39"/>
      <c r="AE1022" s="39"/>
      <c r="AT1022" s="18" t="s">
        <v>177</v>
      </c>
      <c r="AU1022" s="18" t="s">
        <v>87</v>
      </c>
    </row>
    <row r="1023" s="2" customFormat="1">
      <c r="A1023" s="39"/>
      <c r="B1023" s="40"/>
      <c r="C1023" s="41"/>
      <c r="D1023" s="232" t="s">
        <v>179</v>
      </c>
      <c r="E1023" s="41"/>
      <c r="F1023" s="236" t="s">
        <v>452</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179</v>
      </c>
      <c r="AU1023" s="18" t="s">
        <v>87</v>
      </c>
    </row>
    <row r="1024" s="2" customFormat="1" ht="24" customHeight="1">
      <c r="A1024" s="39"/>
      <c r="B1024" s="40"/>
      <c r="C1024" s="219" t="s">
        <v>1232</v>
      </c>
      <c r="D1024" s="219" t="s">
        <v>170</v>
      </c>
      <c r="E1024" s="220" t="s">
        <v>1233</v>
      </c>
      <c r="F1024" s="221" t="s">
        <v>1234</v>
      </c>
      <c r="G1024" s="222" t="s">
        <v>398</v>
      </c>
      <c r="H1024" s="223">
        <v>0.313</v>
      </c>
      <c r="I1024" s="224"/>
      <c r="J1024" s="225">
        <f>ROUND(I1024*H1024,2)</f>
        <v>0</v>
      </c>
      <c r="K1024" s="221" t="s">
        <v>174</v>
      </c>
      <c r="L1024" s="45"/>
      <c r="M1024" s="226" t="s">
        <v>40</v>
      </c>
      <c r="N1024" s="227" t="s">
        <v>48</v>
      </c>
      <c r="O1024" s="85"/>
      <c r="P1024" s="228">
        <f>O1024*H1024</f>
        <v>0</v>
      </c>
      <c r="Q1024" s="228">
        <v>0</v>
      </c>
      <c r="R1024" s="228">
        <f>Q1024*H1024</f>
        <v>0</v>
      </c>
      <c r="S1024" s="228">
        <v>0</v>
      </c>
      <c r="T1024" s="229">
        <f>S1024*H1024</f>
        <v>0</v>
      </c>
      <c r="U1024" s="39"/>
      <c r="V1024" s="39"/>
      <c r="W1024" s="39"/>
      <c r="X1024" s="39"/>
      <c r="Y1024" s="39"/>
      <c r="Z1024" s="39"/>
      <c r="AA1024" s="39"/>
      <c r="AB1024" s="39"/>
      <c r="AC1024" s="39"/>
      <c r="AD1024" s="39"/>
      <c r="AE1024" s="39"/>
      <c r="AR1024" s="230" t="s">
        <v>301</v>
      </c>
      <c r="AT1024" s="230" t="s">
        <v>170</v>
      </c>
      <c r="AU1024" s="230" t="s">
        <v>87</v>
      </c>
      <c r="AY1024" s="18" t="s">
        <v>167</v>
      </c>
      <c r="BE1024" s="231">
        <f>IF(N1024="základní",J1024,0)</f>
        <v>0</v>
      </c>
      <c r="BF1024" s="231">
        <f>IF(N1024="snížená",J1024,0)</f>
        <v>0</v>
      </c>
      <c r="BG1024" s="231">
        <f>IF(N1024="zákl. přenesená",J1024,0)</f>
        <v>0</v>
      </c>
      <c r="BH1024" s="231">
        <f>IF(N1024="sníž. přenesená",J1024,0)</f>
        <v>0</v>
      </c>
      <c r="BI1024" s="231">
        <f>IF(N1024="nulová",J1024,0)</f>
        <v>0</v>
      </c>
      <c r="BJ1024" s="18" t="s">
        <v>85</v>
      </c>
      <c r="BK1024" s="231">
        <f>ROUND(I1024*H1024,2)</f>
        <v>0</v>
      </c>
      <c r="BL1024" s="18" t="s">
        <v>301</v>
      </c>
      <c r="BM1024" s="230" t="s">
        <v>1235</v>
      </c>
    </row>
    <row r="1025" s="2" customFormat="1">
      <c r="A1025" s="39"/>
      <c r="B1025" s="40"/>
      <c r="C1025" s="41"/>
      <c r="D1025" s="232" t="s">
        <v>177</v>
      </c>
      <c r="E1025" s="41"/>
      <c r="F1025" s="233" t="s">
        <v>1236</v>
      </c>
      <c r="G1025" s="41"/>
      <c r="H1025" s="41"/>
      <c r="I1025" s="137"/>
      <c r="J1025" s="41"/>
      <c r="K1025" s="41"/>
      <c r="L1025" s="45"/>
      <c r="M1025" s="234"/>
      <c r="N1025" s="235"/>
      <c r="O1025" s="85"/>
      <c r="P1025" s="85"/>
      <c r="Q1025" s="85"/>
      <c r="R1025" s="85"/>
      <c r="S1025" s="85"/>
      <c r="T1025" s="86"/>
      <c r="U1025" s="39"/>
      <c r="V1025" s="39"/>
      <c r="W1025" s="39"/>
      <c r="X1025" s="39"/>
      <c r="Y1025" s="39"/>
      <c r="Z1025" s="39"/>
      <c r="AA1025" s="39"/>
      <c r="AB1025" s="39"/>
      <c r="AC1025" s="39"/>
      <c r="AD1025" s="39"/>
      <c r="AE1025" s="39"/>
      <c r="AT1025" s="18" t="s">
        <v>177</v>
      </c>
      <c r="AU1025" s="18" t="s">
        <v>87</v>
      </c>
    </row>
    <row r="1026" s="2" customFormat="1">
      <c r="A1026" s="39"/>
      <c r="B1026" s="40"/>
      <c r="C1026" s="41"/>
      <c r="D1026" s="232" t="s">
        <v>179</v>
      </c>
      <c r="E1026" s="41"/>
      <c r="F1026" s="236" t="s">
        <v>452</v>
      </c>
      <c r="G1026" s="41"/>
      <c r="H1026" s="41"/>
      <c r="I1026" s="137"/>
      <c r="J1026" s="41"/>
      <c r="K1026" s="41"/>
      <c r="L1026" s="45"/>
      <c r="M1026" s="234"/>
      <c r="N1026" s="235"/>
      <c r="O1026" s="85"/>
      <c r="P1026" s="85"/>
      <c r="Q1026" s="85"/>
      <c r="R1026" s="85"/>
      <c r="S1026" s="85"/>
      <c r="T1026" s="86"/>
      <c r="U1026" s="39"/>
      <c r="V1026" s="39"/>
      <c r="W1026" s="39"/>
      <c r="X1026" s="39"/>
      <c r="Y1026" s="39"/>
      <c r="Z1026" s="39"/>
      <c r="AA1026" s="39"/>
      <c r="AB1026" s="39"/>
      <c r="AC1026" s="39"/>
      <c r="AD1026" s="39"/>
      <c r="AE1026" s="39"/>
      <c r="AT1026" s="18" t="s">
        <v>179</v>
      </c>
      <c r="AU1026" s="18" t="s">
        <v>87</v>
      </c>
    </row>
    <row r="1027" s="12" customFormat="1" ht="22.8" customHeight="1">
      <c r="A1027" s="12"/>
      <c r="B1027" s="203"/>
      <c r="C1027" s="204"/>
      <c r="D1027" s="205" t="s">
        <v>76</v>
      </c>
      <c r="E1027" s="217" t="s">
        <v>1237</v>
      </c>
      <c r="F1027" s="217" t="s">
        <v>1238</v>
      </c>
      <c r="G1027" s="204"/>
      <c r="H1027" s="204"/>
      <c r="I1027" s="207"/>
      <c r="J1027" s="218">
        <f>BK1027</f>
        <v>0</v>
      </c>
      <c r="K1027" s="204"/>
      <c r="L1027" s="209"/>
      <c r="M1027" s="210"/>
      <c r="N1027" s="211"/>
      <c r="O1027" s="211"/>
      <c r="P1027" s="212">
        <f>SUM(P1028:P1047)</f>
        <v>0</v>
      </c>
      <c r="Q1027" s="211"/>
      <c r="R1027" s="212">
        <f>SUM(R1028:R1047)</f>
        <v>0.0026494000000000001</v>
      </c>
      <c r="S1027" s="211"/>
      <c r="T1027" s="213">
        <f>SUM(T1028:T1047)</f>
        <v>0</v>
      </c>
      <c r="U1027" s="12"/>
      <c r="V1027" s="12"/>
      <c r="W1027" s="12"/>
      <c r="X1027" s="12"/>
      <c r="Y1027" s="12"/>
      <c r="Z1027" s="12"/>
      <c r="AA1027" s="12"/>
      <c r="AB1027" s="12"/>
      <c r="AC1027" s="12"/>
      <c r="AD1027" s="12"/>
      <c r="AE1027" s="12"/>
      <c r="AR1027" s="214" t="s">
        <v>87</v>
      </c>
      <c r="AT1027" s="215" t="s">
        <v>76</v>
      </c>
      <c r="AU1027" s="215" t="s">
        <v>85</v>
      </c>
      <c r="AY1027" s="214" t="s">
        <v>167</v>
      </c>
      <c r="BK1027" s="216">
        <f>SUM(BK1028:BK1047)</f>
        <v>0</v>
      </c>
    </row>
    <row r="1028" s="2" customFormat="1" ht="24" customHeight="1">
      <c r="A1028" s="39"/>
      <c r="B1028" s="40"/>
      <c r="C1028" s="219" t="s">
        <v>1239</v>
      </c>
      <c r="D1028" s="219" t="s">
        <v>170</v>
      </c>
      <c r="E1028" s="220" t="s">
        <v>1240</v>
      </c>
      <c r="F1028" s="221" t="s">
        <v>1241</v>
      </c>
      <c r="G1028" s="222" t="s">
        <v>173</v>
      </c>
      <c r="H1028" s="223">
        <v>4.0759999999999996</v>
      </c>
      <c r="I1028" s="224"/>
      <c r="J1028" s="225">
        <f>ROUND(I1028*H1028,2)</f>
        <v>0</v>
      </c>
      <c r="K1028" s="221" t="s">
        <v>174</v>
      </c>
      <c r="L1028" s="45"/>
      <c r="M1028" s="226" t="s">
        <v>40</v>
      </c>
      <c r="N1028" s="227" t="s">
        <v>48</v>
      </c>
      <c r="O1028" s="85"/>
      <c r="P1028" s="228">
        <f>O1028*H1028</f>
        <v>0</v>
      </c>
      <c r="Q1028" s="228">
        <v>8.0000000000000007E-05</v>
      </c>
      <c r="R1028" s="228">
        <f>Q1028*H1028</f>
        <v>0.00032608000000000002</v>
      </c>
      <c r="S1028" s="228">
        <v>0</v>
      </c>
      <c r="T1028" s="229">
        <f>S1028*H1028</f>
        <v>0</v>
      </c>
      <c r="U1028" s="39"/>
      <c r="V1028" s="39"/>
      <c r="W1028" s="39"/>
      <c r="X1028" s="39"/>
      <c r="Y1028" s="39"/>
      <c r="Z1028" s="39"/>
      <c r="AA1028" s="39"/>
      <c r="AB1028" s="39"/>
      <c r="AC1028" s="39"/>
      <c r="AD1028" s="39"/>
      <c r="AE1028" s="39"/>
      <c r="AR1028" s="230" t="s">
        <v>301</v>
      </c>
      <c r="AT1028" s="230" t="s">
        <v>170</v>
      </c>
      <c r="AU1028" s="230" t="s">
        <v>87</v>
      </c>
      <c r="AY1028" s="18" t="s">
        <v>167</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301</v>
      </c>
      <c r="BM1028" s="230" t="s">
        <v>1242</v>
      </c>
    </row>
    <row r="1029" s="2" customFormat="1">
      <c r="A1029" s="39"/>
      <c r="B1029" s="40"/>
      <c r="C1029" s="41"/>
      <c r="D1029" s="232" t="s">
        <v>177</v>
      </c>
      <c r="E1029" s="41"/>
      <c r="F1029" s="233" t="s">
        <v>1243</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177</v>
      </c>
      <c r="AU1029" s="18" t="s">
        <v>87</v>
      </c>
    </row>
    <row r="1030" s="14" customFormat="1">
      <c r="A1030" s="14"/>
      <c r="B1030" s="247"/>
      <c r="C1030" s="248"/>
      <c r="D1030" s="232" t="s">
        <v>181</v>
      </c>
      <c r="E1030" s="249" t="s">
        <v>40</v>
      </c>
      <c r="F1030" s="250" t="s">
        <v>1244</v>
      </c>
      <c r="G1030" s="248"/>
      <c r="H1030" s="251">
        <v>4.0759999999999996</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181</v>
      </c>
      <c r="AU1030" s="257" t="s">
        <v>87</v>
      </c>
      <c r="AV1030" s="14" t="s">
        <v>87</v>
      </c>
      <c r="AW1030" s="14" t="s">
        <v>38</v>
      </c>
      <c r="AX1030" s="14" t="s">
        <v>77</v>
      </c>
      <c r="AY1030" s="257" t="s">
        <v>167</v>
      </c>
    </row>
    <row r="1031" s="15" customFormat="1">
      <c r="A1031" s="15"/>
      <c r="B1031" s="258"/>
      <c r="C1031" s="259"/>
      <c r="D1031" s="232" t="s">
        <v>181</v>
      </c>
      <c r="E1031" s="260" t="s">
        <v>40</v>
      </c>
      <c r="F1031" s="261" t="s">
        <v>184</v>
      </c>
      <c r="G1031" s="259"/>
      <c r="H1031" s="262">
        <v>4.0759999999999996</v>
      </c>
      <c r="I1031" s="263"/>
      <c r="J1031" s="259"/>
      <c r="K1031" s="259"/>
      <c r="L1031" s="264"/>
      <c r="M1031" s="265"/>
      <c r="N1031" s="266"/>
      <c r="O1031" s="266"/>
      <c r="P1031" s="266"/>
      <c r="Q1031" s="266"/>
      <c r="R1031" s="266"/>
      <c r="S1031" s="266"/>
      <c r="T1031" s="267"/>
      <c r="U1031" s="15"/>
      <c r="V1031" s="15"/>
      <c r="W1031" s="15"/>
      <c r="X1031" s="15"/>
      <c r="Y1031" s="15"/>
      <c r="Z1031" s="15"/>
      <c r="AA1031" s="15"/>
      <c r="AB1031" s="15"/>
      <c r="AC1031" s="15"/>
      <c r="AD1031" s="15"/>
      <c r="AE1031" s="15"/>
      <c r="AT1031" s="268" t="s">
        <v>181</v>
      </c>
      <c r="AU1031" s="268" t="s">
        <v>87</v>
      </c>
      <c r="AV1031" s="15" t="s">
        <v>175</v>
      </c>
      <c r="AW1031" s="15" t="s">
        <v>38</v>
      </c>
      <c r="AX1031" s="15" t="s">
        <v>85</v>
      </c>
      <c r="AY1031" s="268" t="s">
        <v>167</v>
      </c>
    </row>
    <row r="1032" s="2" customFormat="1" ht="24" customHeight="1">
      <c r="A1032" s="39"/>
      <c r="B1032" s="40"/>
      <c r="C1032" s="219" t="s">
        <v>1245</v>
      </c>
      <c r="D1032" s="219" t="s">
        <v>170</v>
      </c>
      <c r="E1032" s="220" t="s">
        <v>1246</v>
      </c>
      <c r="F1032" s="221" t="s">
        <v>1247</v>
      </c>
      <c r="G1032" s="222" t="s">
        <v>173</v>
      </c>
      <c r="H1032" s="223">
        <v>4.0759999999999996</v>
      </c>
      <c r="I1032" s="224"/>
      <c r="J1032" s="225">
        <f>ROUND(I1032*H1032,2)</f>
        <v>0</v>
      </c>
      <c r="K1032" s="221" t="s">
        <v>174</v>
      </c>
      <c r="L1032" s="45"/>
      <c r="M1032" s="226" t="s">
        <v>40</v>
      </c>
      <c r="N1032" s="227" t="s">
        <v>48</v>
      </c>
      <c r="O1032" s="85"/>
      <c r="P1032" s="228">
        <f>O1032*H1032</f>
        <v>0</v>
      </c>
      <c r="Q1032" s="228">
        <v>0.00012</v>
      </c>
      <c r="R1032" s="228">
        <f>Q1032*H1032</f>
        <v>0.00048912000000000001</v>
      </c>
      <c r="S1032" s="228">
        <v>0</v>
      </c>
      <c r="T1032" s="229">
        <f>S1032*H1032</f>
        <v>0</v>
      </c>
      <c r="U1032" s="39"/>
      <c r="V1032" s="39"/>
      <c r="W1032" s="39"/>
      <c r="X1032" s="39"/>
      <c r="Y1032" s="39"/>
      <c r="Z1032" s="39"/>
      <c r="AA1032" s="39"/>
      <c r="AB1032" s="39"/>
      <c r="AC1032" s="39"/>
      <c r="AD1032" s="39"/>
      <c r="AE1032" s="39"/>
      <c r="AR1032" s="230" t="s">
        <v>301</v>
      </c>
      <c r="AT1032" s="230" t="s">
        <v>170</v>
      </c>
      <c r="AU1032" s="230" t="s">
        <v>87</v>
      </c>
      <c r="AY1032" s="18" t="s">
        <v>167</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301</v>
      </c>
      <c r="BM1032" s="230" t="s">
        <v>1248</v>
      </c>
    </row>
    <row r="1033" s="2" customFormat="1">
      <c r="A1033" s="39"/>
      <c r="B1033" s="40"/>
      <c r="C1033" s="41"/>
      <c r="D1033" s="232" t="s">
        <v>177</v>
      </c>
      <c r="E1033" s="41"/>
      <c r="F1033" s="233" t="s">
        <v>1249</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177</v>
      </c>
      <c r="AU1033" s="18" t="s">
        <v>87</v>
      </c>
    </row>
    <row r="1034" s="14" customFormat="1">
      <c r="A1034" s="14"/>
      <c r="B1034" s="247"/>
      <c r="C1034" s="248"/>
      <c r="D1034" s="232" t="s">
        <v>181</v>
      </c>
      <c r="E1034" s="249" t="s">
        <v>40</v>
      </c>
      <c r="F1034" s="250" t="s">
        <v>1244</v>
      </c>
      <c r="G1034" s="248"/>
      <c r="H1034" s="251">
        <v>4.0759999999999996</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181</v>
      </c>
      <c r="AU1034" s="257" t="s">
        <v>87</v>
      </c>
      <c r="AV1034" s="14" t="s">
        <v>87</v>
      </c>
      <c r="AW1034" s="14" t="s">
        <v>38</v>
      </c>
      <c r="AX1034" s="14" t="s">
        <v>77</v>
      </c>
      <c r="AY1034" s="257" t="s">
        <v>167</v>
      </c>
    </row>
    <row r="1035" s="15" customFormat="1">
      <c r="A1035" s="15"/>
      <c r="B1035" s="258"/>
      <c r="C1035" s="259"/>
      <c r="D1035" s="232" t="s">
        <v>181</v>
      </c>
      <c r="E1035" s="260" t="s">
        <v>40</v>
      </c>
      <c r="F1035" s="261" t="s">
        <v>184</v>
      </c>
      <c r="G1035" s="259"/>
      <c r="H1035" s="262">
        <v>4.0759999999999996</v>
      </c>
      <c r="I1035" s="263"/>
      <c r="J1035" s="259"/>
      <c r="K1035" s="259"/>
      <c r="L1035" s="264"/>
      <c r="M1035" s="265"/>
      <c r="N1035" s="266"/>
      <c r="O1035" s="266"/>
      <c r="P1035" s="266"/>
      <c r="Q1035" s="266"/>
      <c r="R1035" s="266"/>
      <c r="S1035" s="266"/>
      <c r="T1035" s="267"/>
      <c r="U1035" s="15"/>
      <c r="V1035" s="15"/>
      <c r="W1035" s="15"/>
      <c r="X1035" s="15"/>
      <c r="Y1035" s="15"/>
      <c r="Z1035" s="15"/>
      <c r="AA1035" s="15"/>
      <c r="AB1035" s="15"/>
      <c r="AC1035" s="15"/>
      <c r="AD1035" s="15"/>
      <c r="AE1035" s="15"/>
      <c r="AT1035" s="268" t="s">
        <v>181</v>
      </c>
      <c r="AU1035" s="268" t="s">
        <v>87</v>
      </c>
      <c r="AV1035" s="15" t="s">
        <v>175</v>
      </c>
      <c r="AW1035" s="15" t="s">
        <v>38</v>
      </c>
      <c r="AX1035" s="15" t="s">
        <v>85</v>
      </c>
      <c r="AY1035" s="268" t="s">
        <v>167</v>
      </c>
    </row>
    <row r="1036" s="2" customFormat="1" ht="24" customHeight="1">
      <c r="A1036" s="39"/>
      <c r="B1036" s="40"/>
      <c r="C1036" s="219" t="s">
        <v>1250</v>
      </c>
      <c r="D1036" s="219" t="s">
        <v>170</v>
      </c>
      <c r="E1036" s="220" t="s">
        <v>1251</v>
      </c>
      <c r="F1036" s="221" t="s">
        <v>1252</v>
      </c>
      <c r="G1036" s="222" t="s">
        <v>173</v>
      </c>
      <c r="H1036" s="223">
        <v>4.0759999999999996</v>
      </c>
      <c r="I1036" s="224"/>
      <c r="J1036" s="225">
        <f>ROUND(I1036*H1036,2)</f>
        <v>0</v>
      </c>
      <c r="K1036" s="221" t="s">
        <v>174</v>
      </c>
      <c r="L1036" s="45"/>
      <c r="M1036" s="226" t="s">
        <v>40</v>
      </c>
      <c r="N1036" s="227" t="s">
        <v>48</v>
      </c>
      <c r="O1036" s="85"/>
      <c r="P1036" s="228">
        <f>O1036*H1036</f>
        <v>0</v>
      </c>
      <c r="Q1036" s="228">
        <v>0.00012</v>
      </c>
      <c r="R1036" s="228">
        <f>Q1036*H1036</f>
        <v>0.00048912000000000001</v>
      </c>
      <c r="S1036" s="228">
        <v>0</v>
      </c>
      <c r="T1036" s="229">
        <f>S1036*H1036</f>
        <v>0</v>
      </c>
      <c r="U1036" s="39"/>
      <c r="V1036" s="39"/>
      <c r="W1036" s="39"/>
      <c r="X1036" s="39"/>
      <c r="Y1036" s="39"/>
      <c r="Z1036" s="39"/>
      <c r="AA1036" s="39"/>
      <c r="AB1036" s="39"/>
      <c r="AC1036" s="39"/>
      <c r="AD1036" s="39"/>
      <c r="AE1036" s="39"/>
      <c r="AR1036" s="230" t="s">
        <v>301</v>
      </c>
      <c r="AT1036" s="230" t="s">
        <v>170</v>
      </c>
      <c r="AU1036" s="230" t="s">
        <v>87</v>
      </c>
      <c r="AY1036" s="18" t="s">
        <v>167</v>
      </c>
      <c r="BE1036" s="231">
        <f>IF(N1036="základní",J1036,0)</f>
        <v>0</v>
      </c>
      <c r="BF1036" s="231">
        <f>IF(N1036="snížená",J1036,0)</f>
        <v>0</v>
      </c>
      <c r="BG1036" s="231">
        <f>IF(N1036="zákl. přenesená",J1036,0)</f>
        <v>0</v>
      </c>
      <c r="BH1036" s="231">
        <f>IF(N1036="sníž. přenesená",J1036,0)</f>
        <v>0</v>
      </c>
      <c r="BI1036" s="231">
        <f>IF(N1036="nulová",J1036,0)</f>
        <v>0</v>
      </c>
      <c r="BJ1036" s="18" t="s">
        <v>85</v>
      </c>
      <c r="BK1036" s="231">
        <f>ROUND(I1036*H1036,2)</f>
        <v>0</v>
      </c>
      <c r="BL1036" s="18" t="s">
        <v>301</v>
      </c>
      <c r="BM1036" s="230" t="s">
        <v>1253</v>
      </c>
    </row>
    <row r="1037" s="2" customFormat="1">
      <c r="A1037" s="39"/>
      <c r="B1037" s="40"/>
      <c r="C1037" s="41"/>
      <c r="D1037" s="232" t="s">
        <v>177</v>
      </c>
      <c r="E1037" s="41"/>
      <c r="F1037" s="233" t="s">
        <v>1254</v>
      </c>
      <c r="G1037" s="41"/>
      <c r="H1037" s="41"/>
      <c r="I1037" s="137"/>
      <c r="J1037" s="41"/>
      <c r="K1037" s="41"/>
      <c r="L1037" s="45"/>
      <c r="M1037" s="234"/>
      <c r="N1037" s="235"/>
      <c r="O1037" s="85"/>
      <c r="P1037" s="85"/>
      <c r="Q1037" s="85"/>
      <c r="R1037" s="85"/>
      <c r="S1037" s="85"/>
      <c r="T1037" s="86"/>
      <c r="U1037" s="39"/>
      <c r="V1037" s="39"/>
      <c r="W1037" s="39"/>
      <c r="X1037" s="39"/>
      <c r="Y1037" s="39"/>
      <c r="Z1037" s="39"/>
      <c r="AA1037" s="39"/>
      <c r="AB1037" s="39"/>
      <c r="AC1037" s="39"/>
      <c r="AD1037" s="39"/>
      <c r="AE1037" s="39"/>
      <c r="AT1037" s="18" t="s">
        <v>177</v>
      </c>
      <c r="AU1037" s="18" t="s">
        <v>87</v>
      </c>
    </row>
    <row r="1038" s="14" customFormat="1">
      <c r="A1038" s="14"/>
      <c r="B1038" s="247"/>
      <c r="C1038" s="248"/>
      <c r="D1038" s="232" t="s">
        <v>181</v>
      </c>
      <c r="E1038" s="249" t="s">
        <v>40</v>
      </c>
      <c r="F1038" s="250" t="s">
        <v>1244</v>
      </c>
      <c r="G1038" s="248"/>
      <c r="H1038" s="251">
        <v>4.0759999999999996</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181</v>
      </c>
      <c r="AU1038" s="257" t="s">
        <v>87</v>
      </c>
      <c r="AV1038" s="14" t="s">
        <v>87</v>
      </c>
      <c r="AW1038" s="14" t="s">
        <v>38</v>
      </c>
      <c r="AX1038" s="14" t="s">
        <v>77</v>
      </c>
      <c r="AY1038" s="257" t="s">
        <v>167</v>
      </c>
    </row>
    <row r="1039" s="15" customFormat="1">
      <c r="A1039" s="15"/>
      <c r="B1039" s="258"/>
      <c r="C1039" s="259"/>
      <c r="D1039" s="232" t="s">
        <v>181</v>
      </c>
      <c r="E1039" s="260" t="s">
        <v>40</v>
      </c>
      <c r="F1039" s="261" t="s">
        <v>184</v>
      </c>
      <c r="G1039" s="259"/>
      <c r="H1039" s="262">
        <v>4.0759999999999996</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181</v>
      </c>
      <c r="AU1039" s="268" t="s">
        <v>87</v>
      </c>
      <c r="AV1039" s="15" t="s">
        <v>175</v>
      </c>
      <c r="AW1039" s="15" t="s">
        <v>38</v>
      </c>
      <c r="AX1039" s="15" t="s">
        <v>85</v>
      </c>
      <c r="AY1039" s="268" t="s">
        <v>167</v>
      </c>
    </row>
    <row r="1040" s="2" customFormat="1" ht="24" customHeight="1">
      <c r="A1040" s="39"/>
      <c r="B1040" s="40"/>
      <c r="C1040" s="219" t="s">
        <v>1255</v>
      </c>
      <c r="D1040" s="219" t="s">
        <v>170</v>
      </c>
      <c r="E1040" s="220" t="s">
        <v>1256</v>
      </c>
      <c r="F1040" s="221" t="s">
        <v>1257</v>
      </c>
      <c r="G1040" s="222" t="s">
        <v>173</v>
      </c>
      <c r="H1040" s="223">
        <v>4.0759999999999996</v>
      </c>
      <c r="I1040" s="224"/>
      <c r="J1040" s="225">
        <f>ROUND(I1040*H1040,2)</f>
        <v>0</v>
      </c>
      <c r="K1040" s="221" t="s">
        <v>174</v>
      </c>
      <c r="L1040" s="45"/>
      <c r="M1040" s="226" t="s">
        <v>40</v>
      </c>
      <c r="N1040" s="227" t="s">
        <v>48</v>
      </c>
      <c r="O1040" s="85"/>
      <c r="P1040" s="228">
        <f>O1040*H1040</f>
        <v>0</v>
      </c>
      <c r="Q1040" s="228">
        <v>0.00023000000000000001</v>
      </c>
      <c r="R1040" s="228">
        <f>Q1040*H1040</f>
        <v>0.00093747999999999998</v>
      </c>
      <c r="S1040" s="228">
        <v>0</v>
      </c>
      <c r="T1040" s="229">
        <f>S1040*H1040</f>
        <v>0</v>
      </c>
      <c r="U1040" s="39"/>
      <c r="V1040" s="39"/>
      <c r="W1040" s="39"/>
      <c r="X1040" s="39"/>
      <c r="Y1040" s="39"/>
      <c r="Z1040" s="39"/>
      <c r="AA1040" s="39"/>
      <c r="AB1040" s="39"/>
      <c r="AC1040" s="39"/>
      <c r="AD1040" s="39"/>
      <c r="AE1040" s="39"/>
      <c r="AR1040" s="230" t="s">
        <v>301</v>
      </c>
      <c r="AT1040" s="230" t="s">
        <v>170</v>
      </c>
      <c r="AU1040" s="230" t="s">
        <v>87</v>
      </c>
      <c r="AY1040" s="18" t="s">
        <v>167</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301</v>
      </c>
      <c r="BM1040" s="230" t="s">
        <v>1258</v>
      </c>
    </row>
    <row r="1041" s="2" customFormat="1">
      <c r="A1041" s="39"/>
      <c r="B1041" s="40"/>
      <c r="C1041" s="41"/>
      <c r="D1041" s="232" t="s">
        <v>177</v>
      </c>
      <c r="E1041" s="41"/>
      <c r="F1041" s="233" t="s">
        <v>1259</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177</v>
      </c>
      <c r="AU1041" s="18" t="s">
        <v>87</v>
      </c>
    </row>
    <row r="1042" s="14" customFormat="1">
      <c r="A1042" s="14"/>
      <c r="B1042" s="247"/>
      <c r="C1042" s="248"/>
      <c r="D1042" s="232" t="s">
        <v>181</v>
      </c>
      <c r="E1042" s="249" t="s">
        <v>40</v>
      </c>
      <c r="F1042" s="250" t="s">
        <v>1244</v>
      </c>
      <c r="G1042" s="248"/>
      <c r="H1042" s="251">
        <v>4.0759999999999996</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181</v>
      </c>
      <c r="AU1042" s="257" t="s">
        <v>87</v>
      </c>
      <c r="AV1042" s="14" t="s">
        <v>87</v>
      </c>
      <c r="AW1042" s="14" t="s">
        <v>38</v>
      </c>
      <c r="AX1042" s="14" t="s">
        <v>77</v>
      </c>
      <c r="AY1042" s="257" t="s">
        <v>167</v>
      </c>
    </row>
    <row r="1043" s="15" customFormat="1">
      <c r="A1043" s="15"/>
      <c r="B1043" s="258"/>
      <c r="C1043" s="259"/>
      <c r="D1043" s="232" t="s">
        <v>181</v>
      </c>
      <c r="E1043" s="260" t="s">
        <v>40</v>
      </c>
      <c r="F1043" s="261" t="s">
        <v>184</v>
      </c>
      <c r="G1043" s="259"/>
      <c r="H1043" s="262">
        <v>4.0759999999999996</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181</v>
      </c>
      <c r="AU1043" s="268" t="s">
        <v>87</v>
      </c>
      <c r="AV1043" s="15" t="s">
        <v>175</v>
      </c>
      <c r="AW1043" s="15" t="s">
        <v>38</v>
      </c>
      <c r="AX1043" s="15" t="s">
        <v>85</v>
      </c>
      <c r="AY1043" s="268" t="s">
        <v>167</v>
      </c>
    </row>
    <row r="1044" s="2" customFormat="1" ht="24" customHeight="1">
      <c r="A1044" s="39"/>
      <c r="B1044" s="40"/>
      <c r="C1044" s="219" t="s">
        <v>1260</v>
      </c>
      <c r="D1044" s="219" t="s">
        <v>170</v>
      </c>
      <c r="E1044" s="220" t="s">
        <v>1261</v>
      </c>
      <c r="F1044" s="221" t="s">
        <v>1262</v>
      </c>
      <c r="G1044" s="222" t="s">
        <v>173</v>
      </c>
      <c r="H1044" s="223">
        <v>4.0759999999999996</v>
      </c>
      <c r="I1044" s="224"/>
      <c r="J1044" s="225">
        <f>ROUND(I1044*H1044,2)</f>
        <v>0</v>
      </c>
      <c r="K1044" s="221" t="s">
        <v>174</v>
      </c>
      <c r="L1044" s="45"/>
      <c r="M1044" s="226" t="s">
        <v>40</v>
      </c>
      <c r="N1044" s="227" t="s">
        <v>48</v>
      </c>
      <c r="O1044" s="85"/>
      <c r="P1044" s="228">
        <f>O1044*H1044</f>
        <v>0</v>
      </c>
      <c r="Q1044" s="228">
        <v>0.00010000000000000001</v>
      </c>
      <c r="R1044" s="228">
        <f>Q1044*H1044</f>
        <v>0.00040759999999999999</v>
      </c>
      <c r="S1044" s="228">
        <v>0</v>
      </c>
      <c r="T1044" s="229">
        <f>S1044*H1044</f>
        <v>0</v>
      </c>
      <c r="U1044" s="39"/>
      <c r="V1044" s="39"/>
      <c r="W1044" s="39"/>
      <c r="X1044" s="39"/>
      <c r="Y1044" s="39"/>
      <c r="Z1044" s="39"/>
      <c r="AA1044" s="39"/>
      <c r="AB1044" s="39"/>
      <c r="AC1044" s="39"/>
      <c r="AD1044" s="39"/>
      <c r="AE1044" s="39"/>
      <c r="AR1044" s="230" t="s">
        <v>301</v>
      </c>
      <c r="AT1044" s="230" t="s">
        <v>170</v>
      </c>
      <c r="AU1044" s="230" t="s">
        <v>87</v>
      </c>
      <c r="AY1044" s="18" t="s">
        <v>167</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301</v>
      </c>
      <c r="BM1044" s="230" t="s">
        <v>1263</v>
      </c>
    </row>
    <row r="1045" s="2" customFormat="1">
      <c r="A1045" s="39"/>
      <c r="B1045" s="40"/>
      <c r="C1045" s="41"/>
      <c r="D1045" s="232" t="s">
        <v>177</v>
      </c>
      <c r="E1045" s="41"/>
      <c r="F1045" s="233" t="s">
        <v>1264</v>
      </c>
      <c r="G1045" s="41"/>
      <c r="H1045" s="41"/>
      <c r="I1045" s="137"/>
      <c r="J1045" s="41"/>
      <c r="K1045" s="41"/>
      <c r="L1045" s="45"/>
      <c r="M1045" s="234"/>
      <c r="N1045" s="235"/>
      <c r="O1045" s="85"/>
      <c r="P1045" s="85"/>
      <c r="Q1045" s="85"/>
      <c r="R1045" s="85"/>
      <c r="S1045" s="85"/>
      <c r="T1045" s="86"/>
      <c r="U1045" s="39"/>
      <c r="V1045" s="39"/>
      <c r="W1045" s="39"/>
      <c r="X1045" s="39"/>
      <c r="Y1045" s="39"/>
      <c r="Z1045" s="39"/>
      <c r="AA1045" s="39"/>
      <c r="AB1045" s="39"/>
      <c r="AC1045" s="39"/>
      <c r="AD1045" s="39"/>
      <c r="AE1045" s="39"/>
      <c r="AT1045" s="18" t="s">
        <v>177</v>
      </c>
      <c r="AU1045" s="18" t="s">
        <v>87</v>
      </c>
    </row>
    <row r="1046" s="14" customFormat="1">
      <c r="A1046" s="14"/>
      <c r="B1046" s="247"/>
      <c r="C1046" s="248"/>
      <c r="D1046" s="232" t="s">
        <v>181</v>
      </c>
      <c r="E1046" s="249" t="s">
        <v>40</v>
      </c>
      <c r="F1046" s="250" t="s">
        <v>1244</v>
      </c>
      <c r="G1046" s="248"/>
      <c r="H1046" s="251">
        <v>4.0759999999999996</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181</v>
      </c>
      <c r="AU1046" s="257" t="s">
        <v>87</v>
      </c>
      <c r="AV1046" s="14" t="s">
        <v>87</v>
      </c>
      <c r="AW1046" s="14" t="s">
        <v>38</v>
      </c>
      <c r="AX1046" s="14" t="s">
        <v>77</v>
      </c>
      <c r="AY1046" s="257" t="s">
        <v>167</v>
      </c>
    </row>
    <row r="1047" s="15" customFormat="1">
      <c r="A1047" s="15"/>
      <c r="B1047" s="258"/>
      <c r="C1047" s="259"/>
      <c r="D1047" s="232" t="s">
        <v>181</v>
      </c>
      <c r="E1047" s="260" t="s">
        <v>40</v>
      </c>
      <c r="F1047" s="261" t="s">
        <v>184</v>
      </c>
      <c r="G1047" s="259"/>
      <c r="H1047" s="262">
        <v>4.0759999999999996</v>
      </c>
      <c r="I1047" s="263"/>
      <c r="J1047" s="259"/>
      <c r="K1047" s="259"/>
      <c r="L1047" s="264"/>
      <c r="M1047" s="265"/>
      <c r="N1047" s="266"/>
      <c r="O1047" s="266"/>
      <c r="P1047" s="266"/>
      <c r="Q1047" s="266"/>
      <c r="R1047" s="266"/>
      <c r="S1047" s="266"/>
      <c r="T1047" s="267"/>
      <c r="U1047" s="15"/>
      <c r="V1047" s="15"/>
      <c r="W1047" s="15"/>
      <c r="X1047" s="15"/>
      <c r="Y1047" s="15"/>
      <c r="Z1047" s="15"/>
      <c r="AA1047" s="15"/>
      <c r="AB1047" s="15"/>
      <c r="AC1047" s="15"/>
      <c r="AD1047" s="15"/>
      <c r="AE1047" s="15"/>
      <c r="AT1047" s="268" t="s">
        <v>181</v>
      </c>
      <c r="AU1047" s="268" t="s">
        <v>87</v>
      </c>
      <c r="AV1047" s="15" t="s">
        <v>175</v>
      </c>
      <c r="AW1047" s="15" t="s">
        <v>38</v>
      </c>
      <c r="AX1047" s="15" t="s">
        <v>85</v>
      </c>
      <c r="AY1047" s="268" t="s">
        <v>167</v>
      </c>
    </row>
    <row r="1048" s="12" customFormat="1" ht="22.8" customHeight="1">
      <c r="A1048" s="12"/>
      <c r="B1048" s="203"/>
      <c r="C1048" s="204"/>
      <c r="D1048" s="205" t="s">
        <v>76</v>
      </c>
      <c r="E1048" s="217" t="s">
        <v>1265</v>
      </c>
      <c r="F1048" s="217" t="s">
        <v>1266</v>
      </c>
      <c r="G1048" s="204"/>
      <c r="H1048" s="204"/>
      <c r="I1048" s="207"/>
      <c r="J1048" s="218">
        <f>BK1048</f>
        <v>0</v>
      </c>
      <c r="K1048" s="204"/>
      <c r="L1048" s="209"/>
      <c r="M1048" s="210"/>
      <c r="N1048" s="211"/>
      <c r="O1048" s="211"/>
      <c r="P1048" s="212">
        <f>SUM(P1049:P1190)</f>
        <v>0</v>
      </c>
      <c r="Q1048" s="211"/>
      <c r="R1048" s="212">
        <f>SUM(R1049:R1190)</f>
        <v>0.15804731999999999</v>
      </c>
      <c r="S1048" s="211"/>
      <c r="T1048" s="213">
        <f>SUM(T1049:T1190)</f>
        <v>0.057660539999999996</v>
      </c>
      <c r="U1048" s="12"/>
      <c r="V1048" s="12"/>
      <c r="W1048" s="12"/>
      <c r="X1048" s="12"/>
      <c r="Y1048" s="12"/>
      <c r="Z1048" s="12"/>
      <c r="AA1048" s="12"/>
      <c r="AB1048" s="12"/>
      <c r="AC1048" s="12"/>
      <c r="AD1048" s="12"/>
      <c r="AE1048" s="12"/>
      <c r="AR1048" s="214" t="s">
        <v>87</v>
      </c>
      <c r="AT1048" s="215" t="s">
        <v>76</v>
      </c>
      <c r="AU1048" s="215" t="s">
        <v>85</v>
      </c>
      <c r="AY1048" s="214" t="s">
        <v>167</v>
      </c>
      <c r="BK1048" s="216">
        <f>SUM(BK1049:BK1190)</f>
        <v>0</v>
      </c>
    </row>
    <row r="1049" s="2" customFormat="1" ht="24" customHeight="1">
      <c r="A1049" s="39"/>
      <c r="B1049" s="40"/>
      <c r="C1049" s="219" t="s">
        <v>1267</v>
      </c>
      <c r="D1049" s="219" t="s">
        <v>170</v>
      </c>
      <c r="E1049" s="220" t="s">
        <v>1268</v>
      </c>
      <c r="F1049" s="221" t="s">
        <v>1269</v>
      </c>
      <c r="G1049" s="222" t="s">
        <v>173</v>
      </c>
      <c r="H1049" s="223">
        <v>125.349</v>
      </c>
      <c r="I1049" s="224"/>
      <c r="J1049" s="225">
        <f>ROUND(I1049*H1049,2)</f>
        <v>0</v>
      </c>
      <c r="K1049" s="221" t="s">
        <v>174</v>
      </c>
      <c r="L1049" s="45"/>
      <c r="M1049" s="226" t="s">
        <v>40</v>
      </c>
      <c r="N1049" s="227" t="s">
        <v>48</v>
      </c>
      <c r="O1049" s="85"/>
      <c r="P1049" s="228">
        <f>O1049*H1049</f>
        <v>0</v>
      </c>
      <c r="Q1049" s="228">
        <v>0</v>
      </c>
      <c r="R1049" s="228">
        <f>Q1049*H1049</f>
        <v>0</v>
      </c>
      <c r="S1049" s="228">
        <v>0.00014999999999999999</v>
      </c>
      <c r="T1049" s="229">
        <f>S1049*H1049</f>
        <v>0.018802349999999999</v>
      </c>
      <c r="U1049" s="39"/>
      <c r="V1049" s="39"/>
      <c r="W1049" s="39"/>
      <c r="X1049" s="39"/>
      <c r="Y1049" s="39"/>
      <c r="Z1049" s="39"/>
      <c r="AA1049" s="39"/>
      <c r="AB1049" s="39"/>
      <c r="AC1049" s="39"/>
      <c r="AD1049" s="39"/>
      <c r="AE1049" s="39"/>
      <c r="AR1049" s="230" t="s">
        <v>301</v>
      </c>
      <c r="AT1049" s="230" t="s">
        <v>170</v>
      </c>
      <c r="AU1049" s="230" t="s">
        <v>87</v>
      </c>
      <c r="AY1049" s="18" t="s">
        <v>167</v>
      </c>
      <c r="BE1049" s="231">
        <f>IF(N1049="základní",J1049,0)</f>
        <v>0</v>
      </c>
      <c r="BF1049" s="231">
        <f>IF(N1049="snížená",J1049,0)</f>
        <v>0</v>
      </c>
      <c r="BG1049" s="231">
        <f>IF(N1049="zákl. přenesená",J1049,0)</f>
        <v>0</v>
      </c>
      <c r="BH1049" s="231">
        <f>IF(N1049="sníž. přenesená",J1049,0)</f>
        <v>0</v>
      </c>
      <c r="BI1049" s="231">
        <f>IF(N1049="nulová",J1049,0)</f>
        <v>0</v>
      </c>
      <c r="BJ1049" s="18" t="s">
        <v>85</v>
      </c>
      <c r="BK1049" s="231">
        <f>ROUND(I1049*H1049,2)</f>
        <v>0</v>
      </c>
      <c r="BL1049" s="18" t="s">
        <v>301</v>
      </c>
      <c r="BM1049" s="230" t="s">
        <v>1270</v>
      </c>
    </row>
    <row r="1050" s="2" customFormat="1">
      <c r="A1050" s="39"/>
      <c r="B1050" s="40"/>
      <c r="C1050" s="41"/>
      <c r="D1050" s="232" t="s">
        <v>177</v>
      </c>
      <c r="E1050" s="41"/>
      <c r="F1050" s="233" t="s">
        <v>1271</v>
      </c>
      <c r="G1050" s="41"/>
      <c r="H1050" s="41"/>
      <c r="I1050" s="137"/>
      <c r="J1050" s="41"/>
      <c r="K1050" s="41"/>
      <c r="L1050" s="45"/>
      <c r="M1050" s="234"/>
      <c r="N1050" s="235"/>
      <c r="O1050" s="85"/>
      <c r="P1050" s="85"/>
      <c r="Q1050" s="85"/>
      <c r="R1050" s="85"/>
      <c r="S1050" s="85"/>
      <c r="T1050" s="86"/>
      <c r="U1050" s="39"/>
      <c r="V1050" s="39"/>
      <c r="W1050" s="39"/>
      <c r="X1050" s="39"/>
      <c r="Y1050" s="39"/>
      <c r="Z1050" s="39"/>
      <c r="AA1050" s="39"/>
      <c r="AB1050" s="39"/>
      <c r="AC1050" s="39"/>
      <c r="AD1050" s="39"/>
      <c r="AE1050" s="39"/>
      <c r="AT1050" s="18" t="s">
        <v>177</v>
      </c>
      <c r="AU1050" s="18" t="s">
        <v>87</v>
      </c>
    </row>
    <row r="1051" s="13" customFormat="1">
      <c r="A1051" s="13"/>
      <c r="B1051" s="237"/>
      <c r="C1051" s="238"/>
      <c r="D1051" s="232" t="s">
        <v>181</v>
      </c>
      <c r="E1051" s="239" t="s">
        <v>40</v>
      </c>
      <c r="F1051" s="240" t="s">
        <v>1272</v>
      </c>
      <c r="G1051" s="238"/>
      <c r="H1051" s="239" t="s">
        <v>40</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181</v>
      </c>
      <c r="AU1051" s="246" t="s">
        <v>87</v>
      </c>
      <c r="AV1051" s="13" t="s">
        <v>85</v>
      </c>
      <c r="AW1051" s="13" t="s">
        <v>38</v>
      </c>
      <c r="AX1051" s="13" t="s">
        <v>77</v>
      </c>
      <c r="AY1051" s="246" t="s">
        <v>167</v>
      </c>
    </row>
    <row r="1052" s="13" customFormat="1">
      <c r="A1052" s="13"/>
      <c r="B1052" s="237"/>
      <c r="C1052" s="238"/>
      <c r="D1052" s="232" t="s">
        <v>181</v>
      </c>
      <c r="E1052" s="239" t="s">
        <v>40</v>
      </c>
      <c r="F1052" s="240" t="s">
        <v>203</v>
      </c>
      <c r="G1052" s="238"/>
      <c r="H1052" s="239" t="s">
        <v>40</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181</v>
      </c>
      <c r="AU1052" s="246" t="s">
        <v>87</v>
      </c>
      <c r="AV1052" s="13" t="s">
        <v>85</v>
      </c>
      <c r="AW1052" s="13" t="s">
        <v>38</v>
      </c>
      <c r="AX1052" s="13" t="s">
        <v>77</v>
      </c>
      <c r="AY1052" s="246" t="s">
        <v>167</v>
      </c>
    </row>
    <row r="1053" s="14" customFormat="1">
      <c r="A1053" s="14"/>
      <c r="B1053" s="247"/>
      <c r="C1053" s="248"/>
      <c r="D1053" s="232" t="s">
        <v>181</v>
      </c>
      <c r="E1053" s="249" t="s">
        <v>40</v>
      </c>
      <c r="F1053" s="250" t="s">
        <v>204</v>
      </c>
      <c r="G1053" s="248"/>
      <c r="H1053" s="251">
        <v>2.5579999999999998</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181</v>
      </c>
      <c r="AU1053" s="257" t="s">
        <v>87</v>
      </c>
      <c r="AV1053" s="14" t="s">
        <v>87</v>
      </c>
      <c r="AW1053" s="14" t="s">
        <v>38</v>
      </c>
      <c r="AX1053" s="14" t="s">
        <v>77</v>
      </c>
      <c r="AY1053" s="257" t="s">
        <v>167</v>
      </c>
    </row>
    <row r="1054" s="14" customFormat="1">
      <c r="A1054" s="14"/>
      <c r="B1054" s="247"/>
      <c r="C1054" s="248"/>
      <c r="D1054" s="232" t="s">
        <v>181</v>
      </c>
      <c r="E1054" s="249" t="s">
        <v>40</v>
      </c>
      <c r="F1054" s="250" t="s">
        <v>205</v>
      </c>
      <c r="G1054" s="248"/>
      <c r="H1054" s="251">
        <v>0.40000000000000002</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181</v>
      </c>
      <c r="AU1054" s="257" t="s">
        <v>87</v>
      </c>
      <c r="AV1054" s="14" t="s">
        <v>87</v>
      </c>
      <c r="AW1054" s="14" t="s">
        <v>38</v>
      </c>
      <c r="AX1054" s="14" t="s">
        <v>77</v>
      </c>
      <c r="AY1054" s="257" t="s">
        <v>167</v>
      </c>
    </row>
    <row r="1055" s="13" customFormat="1">
      <c r="A1055" s="13"/>
      <c r="B1055" s="237"/>
      <c r="C1055" s="238"/>
      <c r="D1055" s="232" t="s">
        <v>181</v>
      </c>
      <c r="E1055" s="239" t="s">
        <v>40</v>
      </c>
      <c r="F1055" s="240" t="s">
        <v>206</v>
      </c>
      <c r="G1055" s="238"/>
      <c r="H1055" s="239" t="s">
        <v>40</v>
      </c>
      <c r="I1055" s="241"/>
      <c r="J1055" s="238"/>
      <c r="K1055" s="238"/>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181</v>
      </c>
      <c r="AU1055" s="246" t="s">
        <v>87</v>
      </c>
      <c r="AV1055" s="13" t="s">
        <v>85</v>
      </c>
      <c r="AW1055" s="13" t="s">
        <v>38</v>
      </c>
      <c r="AX1055" s="13" t="s">
        <v>77</v>
      </c>
      <c r="AY1055" s="246" t="s">
        <v>167</v>
      </c>
    </row>
    <row r="1056" s="14" customFormat="1">
      <c r="A1056" s="14"/>
      <c r="B1056" s="247"/>
      <c r="C1056" s="248"/>
      <c r="D1056" s="232" t="s">
        <v>181</v>
      </c>
      <c r="E1056" s="249" t="s">
        <v>40</v>
      </c>
      <c r="F1056" s="250" t="s">
        <v>207</v>
      </c>
      <c r="G1056" s="248"/>
      <c r="H1056" s="251">
        <v>2.2650000000000001</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181</v>
      </c>
      <c r="AU1056" s="257" t="s">
        <v>87</v>
      </c>
      <c r="AV1056" s="14" t="s">
        <v>87</v>
      </c>
      <c r="AW1056" s="14" t="s">
        <v>38</v>
      </c>
      <c r="AX1056" s="14" t="s">
        <v>77</v>
      </c>
      <c r="AY1056" s="257" t="s">
        <v>167</v>
      </c>
    </row>
    <row r="1057" s="13" customFormat="1">
      <c r="A1057" s="13"/>
      <c r="B1057" s="237"/>
      <c r="C1057" s="238"/>
      <c r="D1057" s="232" t="s">
        <v>181</v>
      </c>
      <c r="E1057" s="239" t="s">
        <v>40</v>
      </c>
      <c r="F1057" s="240" t="s">
        <v>208</v>
      </c>
      <c r="G1057" s="238"/>
      <c r="H1057" s="239" t="s">
        <v>40</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181</v>
      </c>
      <c r="AU1057" s="246" t="s">
        <v>87</v>
      </c>
      <c r="AV1057" s="13" t="s">
        <v>85</v>
      </c>
      <c r="AW1057" s="13" t="s">
        <v>38</v>
      </c>
      <c r="AX1057" s="13" t="s">
        <v>77</v>
      </c>
      <c r="AY1057" s="246" t="s">
        <v>167</v>
      </c>
    </row>
    <row r="1058" s="14" customFormat="1">
      <c r="A1058" s="14"/>
      <c r="B1058" s="247"/>
      <c r="C1058" s="248"/>
      <c r="D1058" s="232" t="s">
        <v>181</v>
      </c>
      <c r="E1058" s="249" t="s">
        <v>40</v>
      </c>
      <c r="F1058" s="250" t="s">
        <v>1432</v>
      </c>
      <c r="G1058" s="248"/>
      <c r="H1058" s="251">
        <v>14.555</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181</v>
      </c>
      <c r="AU1058" s="257" t="s">
        <v>87</v>
      </c>
      <c r="AV1058" s="14" t="s">
        <v>87</v>
      </c>
      <c r="AW1058" s="14" t="s">
        <v>38</v>
      </c>
      <c r="AX1058" s="14" t="s">
        <v>77</v>
      </c>
      <c r="AY1058" s="257" t="s">
        <v>167</v>
      </c>
    </row>
    <row r="1059" s="13" customFormat="1">
      <c r="A1059" s="13"/>
      <c r="B1059" s="237"/>
      <c r="C1059" s="238"/>
      <c r="D1059" s="232" t="s">
        <v>181</v>
      </c>
      <c r="E1059" s="239" t="s">
        <v>40</v>
      </c>
      <c r="F1059" s="240" t="s">
        <v>210</v>
      </c>
      <c r="G1059" s="238"/>
      <c r="H1059" s="239" t="s">
        <v>40</v>
      </c>
      <c r="I1059" s="241"/>
      <c r="J1059" s="238"/>
      <c r="K1059" s="238"/>
      <c r="L1059" s="242"/>
      <c r="M1059" s="243"/>
      <c r="N1059" s="244"/>
      <c r="O1059" s="244"/>
      <c r="P1059" s="244"/>
      <c r="Q1059" s="244"/>
      <c r="R1059" s="244"/>
      <c r="S1059" s="244"/>
      <c r="T1059" s="245"/>
      <c r="U1059" s="13"/>
      <c r="V1059" s="13"/>
      <c r="W1059" s="13"/>
      <c r="X1059" s="13"/>
      <c r="Y1059" s="13"/>
      <c r="Z1059" s="13"/>
      <c r="AA1059" s="13"/>
      <c r="AB1059" s="13"/>
      <c r="AC1059" s="13"/>
      <c r="AD1059" s="13"/>
      <c r="AE1059" s="13"/>
      <c r="AT1059" s="246" t="s">
        <v>181</v>
      </c>
      <c r="AU1059" s="246" t="s">
        <v>87</v>
      </c>
      <c r="AV1059" s="13" t="s">
        <v>85</v>
      </c>
      <c r="AW1059" s="13" t="s">
        <v>38</v>
      </c>
      <c r="AX1059" s="13" t="s">
        <v>77</v>
      </c>
      <c r="AY1059" s="246" t="s">
        <v>167</v>
      </c>
    </row>
    <row r="1060" s="14" customFormat="1">
      <c r="A1060" s="14"/>
      <c r="B1060" s="247"/>
      <c r="C1060" s="248"/>
      <c r="D1060" s="232" t="s">
        <v>181</v>
      </c>
      <c r="E1060" s="249" t="s">
        <v>40</v>
      </c>
      <c r="F1060" s="250" t="s">
        <v>211</v>
      </c>
      <c r="G1060" s="248"/>
      <c r="H1060" s="251">
        <v>8.4529999999999994</v>
      </c>
      <c r="I1060" s="252"/>
      <c r="J1060" s="248"/>
      <c r="K1060" s="248"/>
      <c r="L1060" s="253"/>
      <c r="M1060" s="254"/>
      <c r="N1060" s="255"/>
      <c r="O1060" s="255"/>
      <c r="P1060" s="255"/>
      <c r="Q1060" s="255"/>
      <c r="R1060" s="255"/>
      <c r="S1060" s="255"/>
      <c r="T1060" s="256"/>
      <c r="U1060" s="14"/>
      <c r="V1060" s="14"/>
      <c r="W1060" s="14"/>
      <c r="X1060" s="14"/>
      <c r="Y1060" s="14"/>
      <c r="Z1060" s="14"/>
      <c r="AA1060" s="14"/>
      <c r="AB1060" s="14"/>
      <c r="AC1060" s="14"/>
      <c r="AD1060" s="14"/>
      <c r="AE1060" s="14"/>
      <c r="AT1060" s="257" t="s">
        <v>181</v>
      </c>
      <c r="AU1060" s="257" t="s">
        <v>87</v>
      </c>
      <c r="AV1060" s="14" t="s">
        <v>87</v>
      </c>
      <c r="AW1060" s="14" t="s">
        <v>38</v>
      </c>
      <c r="AX1060" s="14" t="s">
        <v>77</v>
      </c>
      <c r="AY1060" s="257" t="s">
        <v>167</v>
      </c>
    </row>
    <row r="1061" s="13" customFormat="1">
      <c r="A1061" s="13"/>
      <c r="B1061" s="237"/>
      <c r="C1061" s="238"/>
      <c r="D1061" s="232" t="s">
        <v>181</v>
      </c>
      <c r="E1061" s="239" t="s">
        <v>40</v>
      </c>
      <c r="F1061" s="240" t="s">
        <v>1273</v>
      </c>
      <c r="G1061" s="238"/>
      <c r="H1061" s="239" t="s">
        <v>40</v>
      </c>
      <c r="I1061" s="241"/>
      <c r="J1061" s="238"/>
      <c r="K1061" s="238"/>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181</v>
      </c>
      <c r="AU1061" s="246" t="s">
        <v>87</v>
      </c>
      <c r="AV1061" s="13" t="s">
        <v>85</v>
      </c>
      <c r="AW1061" s="13" t="s">
        <v>38</v>
      </c>
      <c r="AX1061" s="13" t="s">
        <v>77</v>
      </c>
      <c r="AY1061" s="246" t="s">
        <v>167</v>
      </c>
    </row>
    <row r="1062" s="13" customFormat="1">
      <c r="A1062" s="13"/>
      <c r="B1062" s="237"/>
      <c r="C1062" s="238"/>
      <c r="D1062" s="232" t="s">
        <v>181</v>
      </c>
      <c r="E1062" s="239" t="s">
        <v>40</v>
      </c>
      <c r="F1062" s="240" t="s">
        <v>203</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181</v>
      </c>
      <c r="AU1062" s="246" t="s">
        <v>87</v>
      </c>
      <c r="AV1062" s="13" t="s">
        <v>85</v>
      </c>
      <c r="AW1062" s="13" t="s">
        <v>38</v>
      </c>
      <c r="AX1062" s="13" t="s">
        <v>77</v>
      </c>
      <c r="AY1062" s="246" t="s">
        <v>167</v>
      </c>
    </row>
    <row r="1063" s="14" customFormat="1">
      <c r="A1063" s="14"/>
      <c r="B1063" s="247"/>
      <c r="C1063" s="248"/>
      <c r="D1063" s="232" t="s">
        <v>181</v>
      </c>
      <c r="E1063" s="249" t="s">
        <v>40</v>
      </c>
      <c r="F1063" s="250" t="s">
        <v>1433</v>
      </c>
      <c r="G1063" s="248"/>
      <c r="H1063" s="251">
        <v>19.106999999999999</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181</v>
      </c>
      <c r="AU1063" s="257" t="s">
        <v>87</v>
      </c>
      <c r="AV1063" s="14" t="s">
        <v>87</v>
      </c>
      <c r="AW1063" s="14" t="s">
        <v>38</v>
      </c>
      <c r="AX1063" s="14" t="s">
        <v>77</v>
      </c>
      <c r="AY1063" s="257" t="s">
        <v>167</v>
      </c>
    </row>
    <row r="1064" s="14" customFormat="1">
      <c r="A1064" s="14"/>
      <c r="B1064" s="247"/>
      <c r="C1064" s="248"/>
      <c r="D1064" s="232" t="s">
        <v>181</v>
      </c>
      <c r="E1064" s="249" t="s">
        <v>40</v>
      </c>
      <c r="F1064" s="250" t="s">
        <v>235</v>
      </c>
      <c r="G1064" s="248"/>
      <c r="H1064" s="251">
        <v>-4.7279999999999998</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181</v>
      </c>
      <c r="AU1064" s="257" t="s">
        <v>87</v>
      </c>
      <c r="AV1064" s="14" t="s">
        <v>87</v>
      </c>
      <c r="AW1064" s="14" t="s">
        <v>38</v>
      </c>
      <c r="AX1064" s="14" t="s">
        <v>77</v>
      </c>
      <c r="AY1064" s="257" t="s">
        <v>167</v>
      </c>
    </row>
    <row r="1065" s="14" customFormat="1">
      <c r="A1065" s="14"/>
      <c r="B1065" s="247"/>
      <c r="C1065" s="248"/>
      <c r="D1065" s="232" t="s">
        <v>181</v>
      </c>
      <c r="E1065" s="249" t="s">
        <v>40</v>
      </c>
      <c r="F1065" s="250" t="s">
        <v>236</v>
      </c>
      <c r="G1065" s="248"/>
      <c r="H1065" s="251">
        <v>-1.1819999999999999</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181</v>
      </c>
      <c r="AU1065" s="257" t="s">
        <v>87</v>
      </c>
      <c r="AV1065" s="14" t="s">
        <v>87</v>
      </c>
      <c r="AW1065" s="14" t="s">
        <v>38</v>
      </c>
      <c r="AX1065" s="14" t="s">
        <v>77</v>
      </c>
      <c r="AY1065" s="257" t="s">
        <v>167</v>
      </c>
    </row>
    <row r="1066" s="13" customFormat="1">
      <c r="A1066" s="13"/>
      <c r="B1066" s="237"/>
      <c r="C1066" s="238"/>
      <c r="D1066" s="232" t="s">
        <v>181</v>
      </c>
      <c r="E1066" s="239" t="s">
        <v>40</v>
      </c>
      <c r="F1066" s="240" t="s">
        <v>206</v>
      </c>
      <c r="G1066" s="238"/>
      <c r="H1066" s="239" t="s">
        <v>40</v>
      </c>
      <c r="I1066" s="241"/>
      <c r="J1066" s="238"/>
      <c r="K1066" s="238"/>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181</v>
      </c>
      <c r="AU1066" s="246" t="s">
        <v>87</v>
      </c>
      <c r="AV1066" s="13" t="s">
        <v>85</v>
      </c>
      <c r="AW1066" s="13" t="s">
        <v>38</v>
      </c>
      <c r="AX1066" s="13" t="s">
        <v>77</v>
      </c>
      <c r="AY1066" s="246" t="s">
        <v>167</v>
      </c>
    </row>
    <row r="1067" s="14" customFormat="1">
      <c r="A1067" s="14"/>
      <c r="B1067" s="247"/>
      <c r="C1067" s="248"/>
      <c r="D1067" s="232" t="s">
        <v>181</v>
      </c>
      <c r="E1067" s="249" t="s">
        <v>40</v>
      </c>
      <c r="F1067" s="250" t="s">
        <v>237</v>
      </c>
      <c r="G1067" s="248"/>
      <c r="H1067" s="251">
        <v>16.695</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181</v>
      </c>
      <c r="AU1067" s="257" t="s">
        <v>87</v>
      </c>
      <c r="AV1067" s="14" t="s">
        <v>87</v>
      </c>
      <c r="AW1067" s="14" t="s">
        <v>38</v>
      </c>
      <c r="AX1067" s="14" t="s">
        <v>77</v>
      </c>
      <c r="AY1067" s="257" t="s">
        <v>167</v>
      </c>
    </row>
    <row r="1068" s="14" customFormat="1">
      <c r="A1068" s="14"/>
      <c r="B1068" s="247"/>
      <c r="C1068" s="248"/>
      <c r="D1068" s="232" t="s">
        <v>181</v>
      </c>
      <c r="E1068" s="249" t="s">
        <v>40</v>
      </c>
      <c r="F1068" s="250" t="s">
        <v>236</v>
      </c>
      <c r="G1068" s="248"/>
      <c r="H1068" s="251">
        <v>-1.1819999999999999</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181</v>
      </c>
      <c r="AU1068" s="257" t="s">
        <v>87</v>
      </c>
      <c r="AV1068" s="14" t="s">
        <v>87</v>
      </c>
      <c r="AW1068" s="14" t="s">
        <v>38</v>
      </c>
      <c r="AX1068" s="14" t="s">
        <v>77</v>
      </c>
      <c r="AY1068" s="257" t="s">
        <v>167</v>
      </c>
    </row>
    <row r="1069" s="13" customFormat="1">
      <c r="A1069" s="13"/>
      <c r="B1069" s="237"/>
      <c r="C1069" s="238"/>
      <c r="D1069" s="232" t="s">
        <v>181</v>
      </c>
      <c r="E1069" s="239" t="s">
        <v>40</v>
      </c>
      <c r="F1069" s="240" t="s">
        <v>208</v>
      </c>
      <c r="G1069" s="238"/>
      <c r="H1069" s="239" t="s">
        <v>40</v>
      </c>
      <c r="I1069" s="241"/>
      <c r="J1069" s="238"/>
      <c r="K1069" s="238"/>
      <c r="L1069" s="242"/>
      <c r="M1069" s="243"/>
      <c r="N1069" s="244"/>
      <c r="O1069" s="244"/>
      <c r="P1069" s="244"/>
      <c r="Q1069" s="244"/>
      <c r="R1069" s="244"/>
      <c r="S1069" s="244"/>
      <c r="T1069" s="245"/>
      <c r="U1069" s="13"/>
      <c r="V1069" s="13"/>
      <c r="W1069" s="13"/>
      <c r="X1069" s="13"/>
      <c r="Y1069" s="13"/>
      <c r="Z1069" s="13"/>
      <c r="AA1069" s="13"/>
      <c r="AB1069" s="13"/>
      <c r="AC1069" s="13"/>
      <c r="AD1069" s="13"/>
      <c r="AE1069" s="13"/>
      <c r="AT1069" s="246" t="s">
        <v>181</v>
      </c>
      <c r="AU1069" s="246" t="s">
        <v>87</v>
      </c>
      <c r="AV1069" s="13" t="s">
        <v>85</v>
      </c>
      <c r="AW1069" s="13" t="s">
        <v>38</v>
      </c>
      <c r="AX1069" s="13" t="s">
        <v>77</v>
      </c>
      <c r="AY1069" s="246" t="s">
        <v>167</v>
      </c>
    </row>
    <row r="1070" s="14" customFormat="1">
      <c r="A1070" s="14"/>
      <c r="B1070" s="247"/>
      <c r="C1070" s="248"/>
      <c r="D1070" s="232" t="s">
        <v>181</v>
      </c>
      <c r="E1070" s="249" t="s">
        <v>40</v>
      </c>
      <c r="F1070" s="250" t="s">
        <v>1434</v>
      </c>
      <c r="G1070" s="248"/>
      <c r="H1070" s="251">
        <v>40.927999999999997</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181</v>
      </c>
      <c r="AU1070" s="257" t="s">
        <v>87</v>
      </c>
      <c r="AV1070" s="14" t="s">
        <v>87</v>
      </c>
      <c r="AW1070" s="14" t="s">
        <v>38</v>
      </c>
      <c r="AX1070" s="14" t="s">
        <v>77</v>
      </c>
      <c r="AY1070" s="257" t="s">
        <v>167</v>
      </c>
    </row>
    <row r="1071" s="14" customFormat="1">
      <c r="A1071" s="14"/>
      <c r="B1071" s="247"/>
      <c r="C1071" s="248"/>
      <c r="D1071" s="232" t="s">
        <v>181</v>
      </c>
      <c r="E1071" s="249" t="s">
        <v>40</v>
      </c>
      <c r="F1071" s="250" t="s">
        <v>239</v>
      </c>
      <c r="G1071" s="248"/>
      <c r="H1071" s="251">
        <v>-1.5760000000000001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181</v>
      </c>
      <c r="AU1071" s="257" t="s">
        <v>87</v>
      </c>
      <c r="AV1071" s="14" t="s">
        <v>87</v>
      </c>
      <c r="AW1071" s="14" t="s">
        <v>38</v>
      </c>
      <c r="AX1071" s="14" t="s">
        <v>77</v>
      </c>
      <c r="AY1071" s="257" t="s">
        <v>167</v>
      </c>
    </row>
    <row r="1072" s="14" customFormat="1">
      <c r="A1072" s="14"/>
      <c r="B1072" s="247"/>
      <c r="C1072" s="248"/>
      <c r="D1072" s="232" t="s">
        <v>181</v>
      </c>
      <c r="E1072" s="249" t="s">
        <v>40</v>
      </c>
      <c r="F1072" s="250" t="s">
        <v>240</v>
      </c>
      <c r="G1072" s="248"/>
      <c r="H1072" s="251">
        <v>-2.093</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181</v>
      </c>
      <c r="AU1072" s="257" t="s">
        <v>87</v>
      </c>
      <c r="AV1072" s="14" t="s">
        <v>87</v>
      </c>
      <c r="AW1072" s="14" t="s">
        <v>38</v>
      </c>
      <c r="AX1072" s="14" t="s">
        <v>77</v>
      </c>
      <c r="AY1072" s="257" t="s">
        <v>167</v>
      </c>
    </row>
    <row r="1073" s="14" customFormat="1">
      <c r="A1073" s="14"/>
      <c r="B1073" s="247"/>
      <c r="C1073" s="248"/>
      <c r="D1073" s="232" t="s">
        <v>181</v>
      </c>
      <c r="E1073" s="249" t="s">
        <v>40</v>
      </c>
      <c r="F1073" s="250" t="s">
        <v>241</v>
      </c>
      <c r="G1073" s="248"/>
      <c r="H1073" s="251">
        <v>1.74</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181</v>
      </c>
      <c r="AU1073" s="257" t="s">
        <v>87</v>
      </c>
      <c r="AV1073" s="14" t="s">
        <v>87</v>
      </c>
      <c r="AW1073" s="14" t="s">
        <v>38</v>
      </c>
      <c r="AX1073" s="14" t="s">
        <v>77</v>
      </c>
      <c r="AY1073" s="257" t="s">
        <v>167</v>
      </c>
    </row>
    <row r="1074" s="13" customFormat="1">
      <c r="A1074" s="13"/>
      <c r="B1074" s="237"/>
      <c r="C1074" s="238"/>
      <c r="D1074" s="232" t="s">
        <v>181</v>
      </c>
      <c r="E1074" s="239" t="s">
        <v>40</v>
      </c>
      <c r="F1074" s="240" t="s">
        <v>210</v>
      </c>
      <c r="G1074" s="238"/>
      <c r="H1074" s="239" t="s">
        <v>40</v>
      </c>
      <c r="I1074" s="241"/>
      <c r="J1074" s="238"/>
      <c r="K1074" s="238"/>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181</v>
      </c>
      <c r="AU1074" s="246" t="s">
        <v>87</v>
      </c>
      <c r="AV1074" s="13" t="s">
        <v>85</v>
      </c>
      <c r="AW1074" s="13" t="s">
        <v>38</v>
      </c>
      <c r="AX1074" s="13" t="s">
        <v>77</v>
      </c>
      <c r="AY1074" s="246" t="s">
        <v>167</v>
      </c>
    </row>
    <row r="1075" s="14" customFormat="1">
      <c r="A1075" s="14"/>
      <c r="B1075" s="247"/>
      <c r="C1075" s="248"/>
      <c r="D1075" s="232" t="s">
        <v>181</v>
      </c>
      <c r="E1075" s="249" t="s">
        <v>40</v>
      </c>
      <c r="F1075" s="250" t="s">
        <v>242</v>
      </c>
      <c r="G1075" s="248"/>
      <c r="H1075" s="251">
        <v>31.27</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181</v>
      </c>
      <c r="AU1075" s="257" t="s">
        <v>87</v>
      </c>
      <c r="AV1075" s="14" t="s">
        <v>87</v>
      </c>
      <c r="AW1075" s="14" t="s">
        <v>38</v>
      </c>
      <c r="AX1075" s="14" t="s">
        <v>77</v>
      </c>
      <c r="AY1075" s="257" t="s">
        <v>167</v>
      </c>
    </row>
    <row r="1076" s="14" customFormat="1">
      <c r="A1076" s="14"/>
      <c r="B1076" s="247"/>
      <c r="C1076" s="248"/>
      <c r="D1076" s="232" t="s">
        <v>181</v>
      </c>
      <c r="E1076" s="249" t="s">
        <v>40</v>
      </c>
      <c r="F1076" s="250" t="s">
        <v>239</v>
      </c>
      <c r="G1076" s="248"/>
      <c r="H1076" s="251">
        <v>-1.5760000000000001</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181</v>
      </c>
      <c r="AU1076" s="257" t="s">
        <v>87</v>
      </c>
      <c r="AV1076" s="14" t="s">
        <v>87</v>
      </c>
      <c r="AW1076" s="14" t="s">
        <v>38</v>
      </c>
      <c r="AX1076" s="14" t="s">
        <v>77</v>
      </c>
      <c r="AY1076" s="257" t="s">
        <v>167</v>
      </c>
    </row>
    <row r="1077" s="14" customFormat="1">
      <c r="A1077" s="14"/>
      <c r="B1077" s="247"/>
      <c r="C1077" s="248"/>
      <c r="D1077" s="232" t="s">
        <v>181</v>
      </c>
      <c r="E1077" s="249" t="s">
        <v>40</v>
      </c>
      <c r="F1077" s="250" t="s">
        <v>243</v>
      </c>
      <c r="G1077" s="248"/>
      <c r="H1077" s="251">
        <v>-2.0249999999999999</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181</v>
      </c>
      <c r="AU1077" s="257" t="s">
        <v>87</v>
      </c>
      <c r="AV1077" s="14" t="s">
        <v>87</v>
      </c>
      <c r="AW1077" s="14" t="s">
        <v>38</v>
      </c>
      <c r="AX1077" s="14" t="s">
        <v>77</v>
      </c>
      <c r="AY1077" s="257" t="s">
        <v>167</v>
      </c>
    </row>
    <row r="1078" s="14" customFormat="1">
      <c r="A1078" s="14"/>
      <c r="B1078" s="247"/>
      <c r="C1078" s="248"/>
      <c r="D1078" s="232" t="s">
        <v>181</v>
      </c>
      <c r="E1078" s="249" t="s">
        <v>40</v>
      </c>
      <c r="F1078" s="250" t="s">
        <v>241</v>
      </c>
      <c r="G1078" s="248"/>
      <c r="H1078" s="251">
        <v>1.74</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181</v>
      </c>
      <c r="AU1078" s="257" t="s">
        <v>87</v>
      </c>
      <c r="AV1078" s="14" t="s">
        <v>87</v>
      </c>
      <c r="AW1078" s="14" t="s">
        <v>38</v>
      </c>
      <c r="AX1078" s="14" t="s">
        <v>77</v>
      </c>
      <c r="AY1078" s="257" t="s">
        <v>167</v>
      </c>
    </row>
    <row r="1079" s="15" customFormat="1">
      <c r="A1079" s="15"/>
      <c r="B1079" s="258"/>
      <c r="C1079" s="259"/>
      <c r="D1079" s="232" t="s">
        <v>181</v>
      </c>
      <c r="E1079" s="260" t="s">
        <v>40</v>
      </c>
      <c r="F1079" s="261" t="s">
        <v>184</v>
      </c>
      <c r="G1079" s="259"/>
      <c r="H1079" s="262">
        <v>125.349</v>
      </c>
      <c r="I1079" s="263"/>
      <c r="J1079" s="259"/>
      <c r="K1079" s="259"/>
      <c r="L1079" s="264"/>
      <c r="M1079" s="265"/>
      <c r="N1079" s="266"/>
      <c r="O1079" s="266"/>
      <c r="P1079" s="266"/>
      <c r="Q1079" s="266"/>
      <c r="R1079" s="266"/>
      <c r="S1079" s="266"/>
      <c r="T1079" s="267"/>
      <c r="U1079" s="15"/>
      <c r="V1079" s="15"/>
      <c r="W1079" s="15"/>
      <c r="X1079" s="15"/>
      <c r="Y1079" s="15"/>
      <c r="Z1079" s="15"/>
      <c r="AA1079" s="15"/>
      <c r="AB1079" s="15"/>
      <c r="AC1079" s="15"/>
      <c r="AD1079" s="15"/>
      <c r="AE1079" s="15"/>
      <c r="AT1079" s="268" t="s">
        <v>181</v>
      </c>
      <c r="AU1079" s="268" t="s">
        <v>87</v>
      </c>
      <c r="AV1079" s="15" t="s">
        <v>175</v>
      </c>
      <c r="AW1079" s="15" t="s">
        <v>38</v>
      </c>
      <c r="AX1079" s="15" t="s">
        <v>85</v>
      </c>
      <c r="AY1079" s="268" t="s">
        <v>167</v>
      </c>
    </row>
    <row r="1080" s="2" customFormat="1" ht="16.5" customHeight="1">
      <c r="A1080" s="39"/>
      <c r="B1080" s="40"/>
      <c r="C1080" s="219" t="s">
        <v>1274</v>
      </c>
      <c r="D1080" s="219" t="s">
        <v>170</v>
      </c>
      <c r="E1080" s="220" t="s">
        <v>1275</v>
      </c>
      <c r="F1080" s="221" t="s">
        <v>1276</v>
      </c>
      <c r="G1080" s="222" t="s">
        <v>173</v>
      </c>
      <c r="H1080" s="223">
        <v>125.349</v>
      </c>
      <c r="I1080" s="224"/>
      <c r="J1080" s="225">
        <f>ROUND(I1080*H1080,2)</f>
        <v>0</v>
      </c>
      <c r="K1080" s="221" t="s">
        <v>174</v>
      </c>
      <c r="L1080" s="45"/>
      <c r="M1080" s="226" t="s">
        <v>40</v>
      </c>
      <c r="N1080" s="227" t="s">
        <v>48</v>
      </c>
      <c r="O1080" s="85"/>
      <c r="P1080" s="228">
        <f>O1080*H1080</f>
        <v>0</v>
      </c>
      <c r="Q1080" s="228">
        <v>0.001</v>
      </c>
      <c r="R1080" s="228">
        <f>Q1080*H1080</f>
        <v>0.12534900000000002</v>
      </c>
      <c r="S1080" s="228">
        <v>0.00031</v>
      </c>
      <c r="T1080" s="229">
        <f>S1080*H1080</f>
        <v>0.038858190000000001</v>
      </c>
      <c r="U1080" s="39"/>
      <c r="V1080" s="39"/>
      <c r="W1080" s="39"/>
      <c r="X1080" s="39"/>
      <c r="Y1080" s="39"/>
      <c r="Z1080" s="39"/>
      <c r="AA1080" s="39"/>
      <c r="AB1080" s="39"/>
      <c r="AC1080" s="39"/>
      <c r="AD1080" s="39"/>
      <c r="AE1080" s="39"/>
      <c r="AR1080" s="230" t="s">
        <v>301</v>
      </c>
      <c r="AT1080" s="230" t="s">
        <v>170</v>
      </c>
      <c r="AU1080" s="230" t="s">
        <v>87</v>
      </c>
      <c r="AY1080" s="18" t="s">
        <v>167</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301</v>
      </c>
      <c r="BM1080" s="230" t="s">
        <v>1277</v>
      </c>
    </row>
    <row r="1081" s="2" customFormat="1">
      <c r="A1081" s="39"/>
      <c r="B1081" s="40"/>
      <c r="C1081" s="41"/>
      <c r="D1081" s="232" t="s">
        <v>177</v>
      </c>
      <c r="E1081" s="41"/>
      <c r="F1081" s="233" t="s">
        <v>1278</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177</v>
      </c>
      <c r="AU1081" s="18" t="s">
        <v>87</v>
      </c>
    </row>
    <row r="1082" s="2" customFormat="1">
      <c r="A1082" s="39"/>
      <c r="B1082" s="40"/>
      <c r="C1082" s="41"/>
      <c r="D1082" s="232" t="s">
        <v>179</v>
      </c>
      <c r="E1082" s="41"/>
      <c r="F1082" s="236" t="s">
        <v>1279</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179</v>
      </c>
      <c r="AU1082" s="18" t="s">
        <v>87</v>
      </c>
    </row>
    <row r="1083" s="13" customFormat="1">
      <c r="A1083" s="13"/>
      <c r="B1083" s="237"/>
      <c r="C1083" s="238"/>
      <c r="D1083" s="232" t="s">
        <v>181</v>
      </c>
      <c r="E1083" s="239" t="s">
        <v>40</v>
      </c>
      <c r="F1083" s="240" t="s">
        <v>1272</v>
      </c>
      <c r="G1083" s="238"/>
      <c r="H1083" s="239" t="s">
        <v>40</v>
      </c>
      <c r="I1083" s="241"/>
      <c r="J1083" s="238"/>
      <c r="K1083" s="238"/>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181</v>
      </c>
      <c r="AU1083" s="246" t="s">
        <v>87</v>
      </c>
      <c r="AV1083" s="13" t="s">
        <v>85</v>
      </c>
      <c r="AW1083" s="13" t="s">
        <v>38</v>
      </c>
      <c r="AX1083" s="13" t="s">
        <v>77</v>
      </c>
      <c r="AY1083" s="246" t="s">
        <v>167</v>
      </c>
    </row>
    <row r="1084" s="13" customFormat="1">
      <c r="A1084" s="13"/>
      <c r="B1084" s="237"/>
      <c r="C1084" s="238"/>
      <c r="D1084" s="232" t="s">
        <v>181</v>
      </c>
      <c r="E1084" s="239" t="s">
        <v>40</v>
      </c>
      <c r="F1084" s="240" t="s">
        <v>203</v>
      </c>
      <c r="G1084" s="238"/>
      <c r="H1084" s="239" t="s">
        <v>40</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181</v>
      </c>
      <c r="AU1084" s="246" t="s">
        <v>87</v>
      </c>
      <c r="AV1084" s="13" t="s">
        <v>85</v>
      </c>
      <c r="AW1084" s="13" t="s">
        <v>38</v>
      </c>
      <c r="AX1084" s="13" t="s">
        <v>77</v>
      </c>
      <c r="AY1084" s="246" t="s">
        <v>167</v>
      </c>
    </row>
    <row r="1085" s="14" customFormat="1">
      <c r="A1085" s="14"/>
      <c r="B1085" s="247"/>
      <c r="C1085" s="248"/>
      <c r="D1085" s="232" t="s">
        <v>181</v>
      </c>
      <c r="E1085" s="249" t="s">
        <v>40</v>
      </c>
      <c r="F1085" s="250" t="s">
        <v>204</v>
      </c>
      <c r="G1085" s="248"/>
      <c r="H1085" s="251">
        <v>2.5579999999999998</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181</v>
      </c>
      <c r="AU1085" s="257" t="s">
        <v>87</v>
      </c>
      <c r="AV1085" s="14" t="s">
        <v>87</v>
      </c>
      <c r="AW1085" s="14" t="s">
        <v>38</v>
      </c>
      <c r="AX1085" s="14" t="s">
        <v>77</v>
      </c>
      <c r="AY1085" s="257" t="s">
        <v>167</v>
      </c>
    </row>
    <row r="1086" s="14" customFormat="1">
      <c r="A1086" s="14"/>
      <c r="B1086" s="247"/>
      <c r="C1086" s="248"/>
      <c r="D1086" s="232" t="s">
        <v>181</v>
      </c>
      <c r="E1086" s="249" t="s">
        <v>40</v>
      </c>
      <c r="F1086" s="250" t="s">
        <v>205</v>
      </c>
      <c r="G1086" s="248"/>
      <c r="H1086" s="251">
        <v>0.40000000000000002</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181</v>
      </c>
      <c r="AU1086" s="257" t="s">
        <v>87</v>
      </c>
      <c r="AV1086" s="14" t="s">
        <v>87</v>
      </c>
      <c r="AW1086" s="14" t="s">
        <v>38</v>
      </c>
      <c r="AX1086" s="14" t="s">
        <v>77</v>
      </c>
      <c r="AY1086" s="257" t="s">
        <v>167</v>
      </c>
    </row>
    <row r="1087" s="13" customFormat="1">
      <c r="A1087" s="13"/>
      <c r="B1087" s="237"/>
      <c r="C1087" s="238"/>
      <c r="D1087" s="232" t="s">
        <v>181</v>
      </c>
      <c r="E1087" s="239" t="s">
        <v>40</v>
      </c>
      <c r="F1087" s="240" t="s">
        <v>206</v>
      </c>
      <c r="G1087" s="238"/>
      <c r="H1087" s="239" t="s">
        <v>40</v>
      </c>
      <c r="I1087" s="241"/>
      <c r="J1087" s="238"/>
      <c r="K1087" s="238"/>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181</v>
      </c>
      <c r="AU1087" s="246" t="s">
        <v>87</v>
      </c>
      <c r="AV1087" s="13" t="s">
        <v>85</v>
      </c>
      <c r="AW1087" s="13" t="s">
        <v>38</v>
      </c>
      <c r="AX1087" s="13" t="s">
        <v>77</v>
      </c>
      <c r="AY1087" s="246" t="s">
        <v>167</v>
      </c>
    </row>
    <row r="1088" s="14" customFormat="1">
      <c r="A1088" s="14"/>
      <c r="B1088" s="247"/>
      <c r="C1088" s="248"/>
      <c r="D1088" s="232" t="s">
        <v>181</v>
      </c>
      <c r="E1088" s="249" t="s">
        <v>40</v>
      </c>
      <c r="F1088" s="250" t="s">
        <v>207</v>
      </c>
      <c r="G1088" s="248"/>
      <c r="H1088" s="251">
        <v>2.2650000000000001</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181</v>
      </c>
      <c r="AU1088" s="257" t="s">
        <v>87</v>
      </c>
      <c r="AV1088" s="14" t="s">
        <v>87</v>
      </c>
      <c r="AW1088" s="14" t="s">
        <v>38</v>
      </c>
      <c r="AX1088" s="14" t="s">
        <v>77</v>
      </c>
      <c r="AY1088" s="257" t="s">
        <v>167</v>
      </c>
    </row>
    <row r="1089" s="13" customFormat="1">
      <c r="A1089" s="13"/>
      <c r="B1089" s="237"/>
      <c r="C1089" s="238"/>
      <c r="D1089" s="232" t="s">
        <v>181</v>
      </c>
      <c r="E1089" s="239" t="s">
        <v>40</v>
      </c>
      <c r="F1089" s="240" t="s">
        <v>208</v>
      </c>
      <c r="G1089" s="238"/>
      <c r="H1089" s="239" t="s">
        <v>40</v>
      </c>
      <c r="I1089" s="241"/>
      <c r="J1089" s="238"/>
      <c r="K1089" s="238"/>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181</v>
      </c>
      <c r="AU1089" s="246" t="s">
        <v>87</v>
      </c>
      <c r="AV1089" s="13" t="s">
        <v>85</v>
      </c>
      <c r="AW1089" s="13" t="s">
        <v>38</v>
      </c>
      <c r="AX1089" s="13" t="s">
        <v>77</v>
      </c>
      <c r="AY1089" s="246" t="s">
        <v>167</v>
      </c>
    </row>
    <row r="1090" s="14" customFormat="1">
      <c r="A1090" s="14"/>
      <c r="B1090" s="247"/>
      <c r="C1090" s="248"/>
      <c r="D1090" s="232" t="s">
        <v>181</v>
      </c>
      <c r="E1090" s="249" t="s">
        <v>40</v>
      </c>
      <c r="F1090" s="250" t="s">
        <v>1432</v>
      </c>
      <c r="G1090" s="248"/>
      <c r="H1090" s="251">
        <v>14.555</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181</v>
      </c>
      <c r="AU1090" s="257" t="s">
        <v>87</v>
      </c>
      <c r="AV1090" s="14" t="s">
        <v>87</v>
      </c>
      <c r="AW1090" s="14" t="s">
        <v>38</v>
      </c>
      <c r="AX1090" s="14" t="s">
        <v>77</v>
      </c>
      <c r="AY1090" s="257" t="s">
        <v>167</v>
      </c>
    </row>
    <row r="1091" s="13" customFormat="1">
      <c r="A1091" s="13"/>
      <c r="B1091" s="237"/>
      <c r="C1091" s="238"/>
      <c r="D1091" s="232" t="s">
        <v>181</v>
      </c>
      <c r="E1091" s="239" t="s">
        <v>40</v>
      </c>
      <c r="F1091" s="240" t="s">
        <v>210</v>
      </c>
      <c r="G1091" s="238"/>
      <c r="H1091" s="239" t="s">
        <v>40</v>
      </c>
      <c r="I1091" s="241"/>
      <c r="J1091" s="238"/>
      <c r="K1091" s="238"/>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181</v>
      </c>
      <c r="AU1091" s="246" t="s">
        <v>87</v>
      </c>
      <c r="AV1091" s="13" t="s">
        <v>85</v>
      </c>
      <c r="AW1091" s="13" t="s">
        <v>38</v>
      </c>
      <c r="AX1091" s="13" t="s">
        <v>77</v>
      </c>
      <c r="AY1091" s="246" t="s">
        <v>167</v>
      </c>
    </row>
    <row r="1092" s="14" customFormat="1">
      <c r="A1092" s="14"/>
      <c r="B1092" s="247"/>
      <c r="C1092" s="248"/>
      <c r="D1092" s="232" t="s">
        <v>181</v>
      </c>
      <c r="E1092" s="249" t="s">
        <v>40</v>
      </c>
      <c r="F1092" s="250" t="s">
        <v>211</v>
      </c>
      <c r="G1092" s="248"/>
      <c r="H1092" s="251">
        <v>8.4529999999999994</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181</v>
      </c>
      <c r="AU1092" s="257" t="s">
        <v>87</v>
      </c>
      <c r="AV1092" s="14" t="s">
        <v>87</v>
      </c>
      <c r="AW1092" s="14" t="s">
        <v>38</v>
      </c>
      <c r="AX1092" s="14" t="s">
        <v>77</v>
      </c>
      <c r="AY1092" s="257" t="s">
        <v>167</v>
      </c>
    </row>
    <row r="1093" s="13" customFormat="1">
      <c r="A1093" s="13"/>
      <c r="B1093" s="237"/>
      <c r="C1093" s="238"/>
      <c r="D1093" s="232" t="s">
        <v>181</v>
      </c>
      <c r="E1093" s="239" t="s">
        <v>40</v>
      </c>
      <c r="F1093" s="240" t="s">
        <v>1273</v>
      </c>
      <c r="G1093" s="238"/>
      <c r="H1093" s="239" t="s">
        <v>40</v>
      </c>
      <c r="I1093" s="241"/>
      <c r="J1093" s="238"/>
      <c r="K1093" s="238"/>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181</v>
      </c>
      <c r="AU1093" s="246" t="s">
        <v>87</v>
      </c>
      <c r="AV1093" s="13" t="s">
        <v>85</v>
      </c>
      <c r="AW1093" s="13" t="s">
        <v>38</v>
      </c>
      <c r="AX1093" s="13" t="s">
        <v>77</v>
      </c>
      <c r="AY1093" s="246" t="s">
        <v>167</v>
      </c>
    </row>
    <row r="1094" s="13" customFormat="1">
      <c r="A1094" s="13"/>
      <c r="B1094" s="237"/>
      <c r="C1094" s="238"/>
      <c r="D1094" s="232" t="s">
        <v>181</v>
      </c>
      <c r="E1094" s="239" t="s">
        <v>40</v>
      </c>
      <c r="F1094" s="240" t="s">
        <v>203</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181</v>
      </c>
      <c r="AU1094" s="246" t="s">
        <v>87</v>
      </c>
      <c r="AV1094" s="13" t="s">
        <v>85</v>
      </c>
      <c r="AW1094" s="13" t="s">
        <v>38</v>
      </c>
      <c r="AX1094" s="13" t="s">
        <v>77</v>
      </c>
      <c r="AY1094" s="246" t="s">
        <v>167</v>
      </c>
    </row>
    <row r="1095" s="14" customFormat="1">
      <c r="A1095" s="14"/>
      <c r="B1095" s="247"/>
      <c r="C1095" s="248"/>
      <c r="D1095" s="232" t="s">
        <v>181</v>
      </c>
      <c r="E1095" s="249" t="s">
        <v>40</v>
      </c>
      <c r="F1095" s="250" t="s">
        <v>1433</v>
      </c>
      <c r="G1095" s="248"/>
      <c r="H1095" s="251">
        <v>19.106999999999999</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181</v>
      </c>
      <c r="AU1095" s="257" t="s">
        <v>87</v>
      </c>
      <c r="AV1095" s="14" t="s">
        <v>87</v>
      </c>
      <c r="AW1095" s="14" t="s">
        <v>38</v>
      </c>
      <c r="AX1095" s="14" t="s">
        <v>77</v>
      </c>
      <c r="AY1095" s="257" t="s">
        <v>167</v>
      </c>
    </row>
    <row r="1096" s="14" customFormat="1">
      <c r="A1096" s="14"/>
      <c r="B1096" s="247"/>
      <c r="C1096" s="248"/>
      <c r="D1096" s="232" t="s">
        <v>181</v>
      </c>
      <c r="E1096" s="249" t="s">
        <v>40</v>
      </c>
      <c r="F1096" s="250" t="s">
        <v>235</v>
      </c>
      <c r="G1096" s="248"/>
      <c r="H1096" s="251">
        <v>-4.7279999999999998</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181</v>
      </c>
      <c r="AU1096" s="257" t="s">
        <v>87</v>
      </c>
      <c r="AV1096" s="14" t="s">
        <v>87</v>
      </c>
      <c r="AW1096" s="14" t="s">
        <v>38</v>
      </c>
      <c r="AX1096" s="14" t="s">
        <v>77</v>
      </c>
      <c r="AY1096" s="257" t="s">
        <v>167</v>
      </c>
    </row>
    <row r="1097" s="14" customFormat="1">
      <c r="A1097" s="14"/>
      <c r="B1097" s="247"/>
      <c r="C1097" s="248"/>
      <c r="D1097" s="232" t="s">
        <v>181</v>
      </c>
      <c r="E1097" s="249" t="s">
        <v>40</v>
      </c>
      <c r="F1097" s="250" t="s">
        <v>236</v>
      </c>
      <c r="G1097" s="248"/>
      <c r="H1097" s="251">
        <v>-1.1819999999999999</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181</v>
      </c>
      <c r="AU1097" s="257" t="s">
        <v>87</v>
      </c>
      <c r="AV1097" s="14" t="s">
        <v>87</v>
      </c>
      <c r="AW1097" s="14" t="s">
        <v>38</v>
      </c>
      <c r="AX1097" s="14" t="s">
        <v>77</v>
      </c>
      <c r="AY1097" s="257" t="s">
        <v>167</v>
      </c>
    </row>
    <row r="1098" s="13" customFormat="1">
      <c r="A1098" s="13"/>
      <c r="B1098" s="237"/>
      <c r="C1098" s="238"/>
      <c r="D1098" s="232" t="s">
        <v>181</v>
      </c>
      <c r="E1098" s="239" t="s">
        <v>40</v>
      </c>
      <c r="F1098" s="240" t="s">
        <v>206</v>
      </c>
      <c r="G1098" s="238"/>
      <c r="H1098" s="239" t="s">
        <v>40</v>
      </c>
      <c r="I1098" s="241"/>
      <c r="J1098" s="238"/>
      <c r="K1098" s="238"/>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181</v>
      </c>
      <c r="AU1098" s="246" t="s">
        <v>87</v>
      </c>
      <c r="AV1098" s="13" t="s">
        <v>85</v>
      </c>
      <c r="AW1098" s="13" t="s">
        <v>38</v>
      </c>
      <c r="AX1098" s="13" t="s">
        <v>77</v>
      </c>
      <c r="AY1098" s="246" t="s">
        <v>167</v>
      </c>
    </row>
    <row r="1099" s="14" customFormat="1">
      <c r="A1099" s="14"/>
      <c r="B1099" s="247"/>
      <c r="C1099" s="248"/>
      <c r="D1099" s="232" t="s">
        <v>181</v>
      </c>
      <c r="E1099" s="249" t="s">
        <v>40</v>
      </c>
      <c r="F1099" s="250" t="s">
        <v>237</v>
      </c>
      <c r="G1099" s="248"/>
      <c r="H1099" s="251">
        <v>16.695</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181</v>
      </c>
      <c r="AU1099" s="257" t="s">
        <v>87</v>
      </c>
      <c r="AV1099" s="14" t="s">
        <v>87</v>
      </c>
      <c r="AW1099" s="14" t="s">
        <v>38</v>
      </c>
      <c r="AX1099" s="14" t="s">
        <v>77</v>
      </c>
      <c r="AY1099" s="257" t="s">
        <v>167</v>
      </c>
    </row>
    <row r="1100" s="14" customFormat="1">
      <c r="A1100" s="14"/>
      <c r="B1100" s="247"/>
      <c r="C1100" s="248"/>
      <c r="D1100" s="232" t="s">
        <v>181</v>
      </c>
      <c r="E1100" s="249" t="s">
        <v>40</v>
      </c>
      <c r="F1100" s="250" t="s">
        <v>236</v>
      </c>
      <c r="G1100" s="248"/>
      <c r="H1100" s="251">
        <v>-1.1819999999999999</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181</v>
      </c>
      <c r="AU1100" s="257" t="s">
        <v>87</v>
      </c>
      <c r="AV1100" s="14" t="s">
        <v>87</v>
      </c>
      <c r="AW1100" s="14" t="s">
        <v>38</v>
      </c>
      <c r="AX1100" s="14" t="s">
        <v>77</v>
      </c>
      <c r="AY1100" s="257" t="s">
        <v>167</v>
      </c>
    </row>
    <row r="1101" s="13" customFormat="1">
      <c r="A1101" s="13"/>
      <c r="B1101" s="237"/>
      <c r="C1101" s="238"/>
      <c r="D1101" s="232" t="s">
        <v>181</v>
      </c>
      <c r="E1101" s="239" t="s">
        <v>40</v>
      </c>
      <c r="F1101" s="240" t="s">
        <v>208</v>
      </c>
      <c r="G1101" s="238"/>
      <c r="H1101" s="239" t="s">
        <v>40</v>
      </c>
      <c r="I1101" s="241"/>
      <c r="J1101" s="238"/>
      <c r="K1101" s="238"/>
      <c r="L1101" s="242"/>
      <c r="M1101" s="243"/>
      <c r="N1101" s="244"/>
      <c r="O1101" s="244"/>
      <c r="P1101" s="244"/>
      <c r="Q1101" s="244"/>
      <c r="R1101" s="244"/>
      <c r="S1101" s="244"/>
      <c r="T1101" s="245"/>
      <c r="U1101" s="13"/>
      <c r="V1101" s="13"/>
      <c r="W1101" s="13"/>
      <c r="X1101" s="13"/>
      <c r="Y1101" s="13"/>
      <c r="Z1101" s="13"/>
      <c r="AA1101" s="13"/>
      <c r="AB1101" s="13"/>
      <c r="AC1101" s="13"/>
      <c r="AD1101" s="13"/>
      <c r="AE1101" s="13"/>
      <c r="AT1101" s="246" t="s">
        <v>181</v>
      </c>
      <c r="AU1101" s="246" t="s">
        <v>87</v>
      </c>
      <c r="AV1101" s="13" t="s">
        <v>85</v>
      </c>
      <c r="AW1101" s="13" t="s">
        <v>38</v>
      </c>
      <c r="AX1101" s="13" t="s">
        <v>77</v>
      </c>
      <c r="AY1101" s="246" t="s">
        <v>167</v>
      </c>
    </row>
    <row r="1102" s="14" customFormat="1">
      <c r="A1102" s="14"/>
      <c r="B1102" s="247"/>
      <c r="C1102" s="248"/>
      <c r="D1102" s="232" t="s">
        <v>181</v>
      </c>
      <c r="E1102" s="249" t="s">
        <v>40</v>
      </c>
      <c r="F1102" s="250" t="s">
        <v>1434</v>
      </c>
      <c r="G1102" s="248"/>
      <c r="H1102" s="251">
        <v>40.927999999999997</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181</v>
      </c>
      <c r="AU1102" s="257" t="s">
        <v>87</v>
      </c>
      <c r="AV1102" s="14" t="s">
        <v>87</v>
      </c>
      <c r="AW1102" s="14" t="s">
        <v>38</v>
      </c>
      <c r="AX1102" s="14" t="s">
        <v>77</v>
      </c>
      <c r="AY1102" s="257" t="s">
        <v>167</v>
      </c>
    </row>
    <row r="1103" s="14" customFormat="1">
      <c r="A1103" s="14"/>
      <c r="B1103" s="247"/>
      <c r="C1103" s="248"/>
      <c r="D1103" s="232" t="s">
        <v>181</v>
      </c>
      <c r="E1103" s="249" t="s">
        <v>40</v>
      </c>
      <c r="F1103" s="250" t="s">
        <v>239</v>
      </c>
      <c r="G1103" s="248"/>
      <c r="H1103" s="251">
        <v>-1.5760000000000001</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181</v>
      </c>
      <c r="AU1103" s="257" t="s">
        <v>87</v>
      </c>
      <c r="AV1103" s="14" t="s">
        <v>87</v>
      </c>
      <c r="AW1103" s="14" t="s">
        <v>38</v>
      </c>
      <c r="AX1103" s="14" t="s">
        <v>77</v>
      </c>
      <c r="AY1103" s="257" t="s">
        <v>167</v>
      </c>
    </row>
    <row r="1104" s="14" customFormat="1">
      <c r="A1104" s="14"/>
      <c r="B1104" s="247"/>
      <c r="C1104" s="248"/>
      <c r="D1104" s="232" t="s">
        <v>181</v>
      </c>
      <c r="E1104" s="249" t="s">
        <v>40</v>
      </c>
      <c r="F1104" s="250" t="s">
        <v>240</v>
      </c>
      <c r="G1104" s="248"/>
      <c r="H1104" s="251">
        <v>-2.093</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181</v>
      </c>
      <c r="AU1104" s="257" t="s">
        <v>87</v>
      </c>
      <c r="AV1104" s="14" t="s">
        <v>87</v>
      </c>
      <c r="AW1104" s="14" t="s">
        <v>38</v>
      </c>
      <c r="AX1104" s="14" t="s">
        <v>77</v>
      </c>
      <c r="AY1104" s="257" t="s">
        <v>167</v>
      </c>
    </row>
    <row r="1105" s="14" customFormat="1">
      <c r="A1105" s="14"/>
      <c r="B1105" s="247"/>
      <c r="C1105" s="248"/>
      <c r="D1105" s="232" t="s">
        <v>181</v>
      </c>
      <c r="E1105" s="249" t="s">
        <v>40</v>
      </c>
      <c r="F1105" s="250" t="s">
        <v>241</v>
      </c>
      <c r="G1105" s="248"/>
      <c r="H1105" s="251">
        <v>1.74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181</v>
      </c>
      <c r="AU1105" s="257" t="s">
        <v>87</v>
      </c>
      <c r="AV1105" s="14" t="s">
        <v>87</v>
      </c>
      <c r="AW1105" s="14" t="s">
        <v>38</v>
      </c>
      <c r="AX1105" s="14" t="s">
        <v>77</v>
      </c>
      <c r="AY1105" s="257" t="s">
        <v>167</v>
      </c>
    </row>
    <row r="1106" s="13" customFormat="1">
      <c r="A1106" s="13"/>
      <c r="B1106" s="237"/>
      <c r="C1106" s="238"/>
      <c r="D1106" s="232" t="s">
        <v>181</v>
      </c>
      <c r="E1106" s="239" t="s">
        <v>40</v>
      </c>
      <c r="F1106" s="240" t="s">
        <v>210</v>
      </c>
      <c r="G1106" s="238"/>
      <c r="H1106" s="239" t="s">
        <v>40</v>
      </c>
      <c r="I1106" s="241"/>
      <c r="J1106" s="238"/>
      <c r="K1106" s="238"/>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181</v>
      </c>
      <c r="AU1106" s="246" t="s">
        <v>87</v>
      </c>
      <c r="AV1106" s="13" t="s">
        <v>85</v>
      </c>
      <c r="AW1106" s="13" t="s">
        <v>38</v>
      </c>
      <c r="AX1106" s="13" t="s">
        <v>77</v>
      </c>
      <c r="AY1106" s="246" t="s">
        <v>167</v>
      </c>
    </row>
    <row r="1107" s="14" customFormat="1">
      <c r="A1107" s="14"/>
      <c r="B1107" s="247"/>
      <c r="C1107" s="248"/>
      <c r="D1107" s="232" t="s">
        <v>181</v>
      </c>
      <c r="E1107" s="249" t="s">
        <v>40</v>
      </c>
      <c r="F1107" s="250" t="s">
        <v>242</v>
      </c>
      <c r="G1107" s="248"/>
      <c r="H1107" s="251">
        <v>31.27</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181</v>
      </c>
      <c r="AU1107" s="257" t="s">
        <v>87</v>
      </c>
      <c r="AV1107" s="14" t="s">
        <v>87</v>
      </c>
      <c r="AW1107" s="14" t="s">
        <v>38</v>
      </c>
      <c r="AX1107" s="14" t="s">
        <v>77</v>
      </c>
      <c r="AY1107" s="257" t="s">
        <v>167</v>
      </c>
    </row>
    <row r="1108" s="14" customFormat="1">
      <c r="A1108" s="14"/>
      <c r="B1108" s="247"/>
      <c r="C1108" s="248"/>
      <c r="D1108" s="232" t="s">
        <v>181</v>
      </c>
      <c r="E1108" s="249" t="s">
        <v>40</v>
      </c>
      <c r="F1108" s="250" t="s">
        <v>239</v>
      </c>
      <c r="G1108" s="248"/>
      <c r="H1108" s="251">
        <v>-1.5760000000000001</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181</v>
      </c>
      <c r="AU1108" s="257" t="s">
        <v>87</v>
      </c>
      <c r="AV1108" s="14" t="s">
        <v>87</v>
      </c>
      <c r="AW1108" s="14" t="s">
        <v>38</v>
      </c>
      <c r="AX1108" s="14" t="s">
        <v>77</v>
      </c>
      <c r="AY1108" s="257" t="s">
        <v>167</v>
      </c>
    </row>
    <row r="1109" s="14" customFormat="1">
      <c r="A1109" s="14"/>
      <c r="B1109" s="247"/>
      <c r="C1109" s="248"/>
      <c r="D1109" s="232" t="s">
        <v>181</v>
      </c>
      <c r="E1109" s="249" t="s">
        <v>40</v>
      </c>
      <c r="F1109" s="250" t="s">
        <v>243</v>
      </c>
      <c r="G1109" s="248"/>
      <c r="H1109" s="251">
        <v>-2.0249999999999999</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181</v>
      </c>
      <c r="AU1109" s="257" t="s">
        <v>87</v>
      </c>
      <c r="AV1109" s="14" t="s">
        <v>87</v>
      </c>
      <c r="AW1109" s="14" t="s">
        <v>38</v>
      </c>
      <c r="AX1109" s="14" t="s">
        <v>77</v>
      </c>
      <c r="AY1109" s="257" t="s">
        <v>167</v>
      </c>
    </row>
    <row r="1110" s="14" customFormat="1">
      <c r="A1110" s="14"/>
      <c r="B1110" s="247"/>
      <c r="C1110" s="248"/>
      <c r="D1110" s="232" t="s">
        <v>181</v>
      </c>
      <c r="E1110" s="249" t="s">
        <v>40</v>
      </c>
      <c r="F1110" s="250" t="s">
        <v>241</v>
      </c>
      <c r="G1110" s="248"/>
      <c r="H1110" s="251">
        <v>1.74</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181</v>
      </c>
      <c r="AU1110" s="257" t="s">
        <v>87</v>
      </c>
      <c r="AV1110" s="14" t="s">
        <v>87</v>
      </c>
      <c r="AW1110" s="14" t="s">
        <v>38</v>
      </c>
      <c r="AX1110" s="14" t="s">
        <v>77</v>
      </c>
      <c r="AY1110" s="257" t="s">
        <v>167</v>
      </c>
    </row>
    <row r="1111" s="15" customFormat="1">
      <c r="A1111" s="15"/>
      <c r="B1111" s="258"/>
      <c r="C1111" s="259"/>
      <c r="D1111" s="232" t="s">
        <v>181</v>
      </c>
      <c r="E1111" s="260" t="s">
        <v>40</v>
      </c>
      <c r="F1111" s="261" t="s">
        <v>184</v>
      </c>
      <c r="G1111" s="259"/>
      <c r="H1111" s="262">
        <v>125.349</v>
      </c>
      <c r="I1111" s="263"/>
      <c r="J1111" s="259"/>
      <c r="K1111" s="259"/>
      <c r="L1111" s="264"/>
      <c r="M1111" s="265"/>
      <c r="N1111" s="266"/>
      <c r="O1111" s="266"/>
      <c r="P1111" s="266"/>
      <c r="Q1111" s="266"/>
      <c r="R1111" s="266"/>
      <c r="S1111" s="266"/>
      <c r="T1111" s="267"/>
      <c r="U1111" s="15"/>
      <c r="V1111" s="15"/>
      <c r="W1111" s="15"/>
      <c r="X1111" s="15"/>
      <c r="Y1111" s="15"/>
      <c r="Z1111" s="15"/>
      <c r="AA1111" s="15"/>
      <c r="AB1111" s="15"/>
      <c r="AC1111" s="15"/>
      <c r="AD1111" s="15"/>
      <c r="AE1111" s="15"/>
      <c r="AT1111" s="268" t="s">
        <v>181</v>
      </c>
      <c r="AU1111" s="268" t="s">
        <v>87</v>
      </c>
      <c r="AV1111" s="15" t="s">
        <v>175</v>
      </c>
      <c r="AW1111" s="15" t="s">
        <v>38</v>
      </c>
      <c r="AX1111" s="15" t="s">
        <v>85</v>
      </c>
      <c r="AY1111" s="268" t="s">
        <v>167</v>
      </c>
    </row>
    <row r="1112" s="2" customFormat="1" ht="24" customHeight="1">
      <c r="A1112" s="39"/>
      <c r="B1112" s="40"/>
      <c r="C1112" s="219" t="s">
        <v>1280</v>
      </c>
      <c r="D1112" s="219" t="s">
        <v>170</v>
      </c>
      <c r="E1112" s="220" t="s">
        <v>1281</v>
      </c>
      <c r="F1112" s="221" t="s">
        <v>1282</v>
      </c>
      <c r="G1112" s="222" t="s">
        <v>173</v>
      </c>
      <c r="H1112" s="223">
        <v>116.818</v>
      </c>
      <c r="I1112" s="224"/>
      <c r="J1112" s="225">
        <f>ROUND(I1112*H1112,2)</f>
        <v>0</v>
      </c>
      <c r="K1112" s="221" t="s">
        <v>174</v>
      </c>
      <c r="L1112" s="45"/>
      <c r="M1112" s="226" t="s">
        <v>40</v>
      </c>
      <c r="N1112" s="227" t="s">
        <v>48</v>
      </c>
      <c r="O1112" s="85"/>
      <c r="P1112" s="228">
        <f>O1112*H1112</f>
        <v>0</v>
      </c>
      <c r="Q1112" s="228">
        <v>0.00020000000000000001</v>
      </c>
      <c r="R1112" s="228">
        <f>Q1112*H1112</f>
        <v>0.023363600000000002</v>
      </c>
      <c r="S1112" s="228">
        <v>0</v>
      </c>
      <c r="T1112" s="229">
        <f>S1112*H1112</f>
        <v>0</v>
      </c>
      <c r="U1112" s="39"/>
      <c r="V1112" s="39"/>
      <c r="W1112" s="39"/>
      <c r="X1112" s="39"/>
      <c r="Y1112" s="39"/>
      <c r="Z1112" s="39"/>
      <c r="AA1112" s="39"/>
      <c r="AB1112" s="39"/>
      <c r="AC1112" s="39"/>
      <c r="AD1112" s="39"/>
      <c r="AE1112" s="39"/>
      <c r="AR1112" s="230" t="s">
        <v>301</v>
      </c>
      <c r="AT1112" s="230" t="s">
        <v>170</v>
      </c>
      <c r="AU1112" s="230" t="s">
        <v>87</v>
      </c>
      <c r="AY1112" s="18" t="s">
        <v>167</v>
      </c>
      <c r="BE1112" s="231">
        <f>IF(N1112="základní",J1112,0)</f>
        <v>0</v>
      </c>
      <c r="BF1112" s="231">
        <f>IF(N1112="snížená",J1112,0)</f>
        <v>0</v>
      </c>
      <c r="BG1112" s="231">
        <f>IF(N1112="zákl. přenesená",J1112,0)</f>
        <v>0</v>
      </c>
      <c r="BH1112" s="231">
        <f>IF(N1112="sníž. přenesená",J1112,0)</f>
        <v>0</v>
      </c>
      <c r="BI1112" s="231">
        <f>IF(N1112="nulová",J1112,0)</f>
        <v>0</v>
      </c>
      <c r="BJ1112" s="18" t="s">
        <v>85</v>
      </c>
      <c r="BK1112" s="231">
        <f>ROUND(I1112*H1112,2)</f>
        <v>0</v>
      </c>
      <c r="BL1112" s="18" t="s">
        <v>301</v>
      </c>
      <c r="BM1112" s="230" t="s">
        <v>1283</v>
      </c>
    </row>
    <row r="1113" s="2" customFormat="1">
      <c r="A1113" s="39"/>
      <c r="B1113" s="40"/>
      <c r="C1113" s="41"/>
      <c r="D1113" s="232" t="s">
        <v>177</v>
      </c>
      <c r="E1113" s="41"/>
      <c r="F1113" s="233" t="s">
        <v>1284</v>
      </c>
      <c r="G1113" s="41"/>
      <c r="H1113" s="41"/>
      <c r="I1113" s="137"/>
      <c r="J1113" s="41"/>
      <c r="K1113" s="41"/>
      <c r="L1113" s="45"/>
      <c r="M1113" s="234"/>
      <c r="N1113" s="235"/>
      <c r="O1113" s="85"/>
      <c r="P1113" s="85"/>
      <c r="Q1113" s="85"/>
      <c r="R1113" s="85"/>
      <c r="S1113" s="85"/>
      <c r="T1113" s="86"/>
      <c r="U1113" s="39"/>
      <c r="V1113" s="39"/>
      <c r="W1113" s="39"/>
      <c r="X1113" s="39"/>
      <c r="Y1113" s="39"/>
      <c r="Z1113" s="39"/>
      <c r="AA1113" s="39"/>
      <c r="AB1113" s="39"/>
      <c r="AC1113" s="39"/>
      <c r="AD1113" s="39"/>
      <c r="AE1113" s="39"/>
      <c r="AT1113" s="18" t="s">
        <v>177</v>
      </c>
      <c r="AU1113" s="18" t="s">
        <v>87</v>
      </c>
    </row>
    <row r="1114" s="13" customFormat="1">
      <c r="A1114" s="13"/>
      <c r="B1114" s="237"/>
      <c r="C1114" s="238"/>
      <c r="D1114" s="232" t="s">
        <v>181</v>
      </c>
      <c r="E1114" s="239" t="s">
        <v>40</v>
      </c>
      <c r="F1114" s="240" t="s">
        <v>1272</v>
      </c>
      <c r="G1114" s="238"/>
      <c r="H1114" s="239" t="s">
        <v>40</v>
      </c>
      <c r="I1114" s="241"/>
      <c r="J1114" s="238"/>
      <c r="K1114" s="238"/>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181</v>
      </c>
      <c r="AU1114" s="246" t="s">
        <v>87</v>
      </c>
      <c r="AV1114" s="13" t="s">
        <v>85</v>
      </c>
      <c r="AW1114" s="13" t="s">
        <v>38</v>
      </c>
      <c r="AX1114" s="13" t="s">
        <v>77</v>
      </c>
      <c r="AY1114" s="246" t="s">
        <v>167</v>
      </c>
    </row>
    <row r="1115" s="13" customFormat="1">
      <c r="A1115" s="13"/>
      <c r="B1115" s="237"/>
      <c r="C1115" s="238"/>
      <c r="D1115" s="232" t="s">
        <v>181</v>
      </c>
      <c r="E1115" s="239" t="s">
        <v>40</v>
      </c>
      <c r="F1115" s="240" t="s">
        <v>203</v>
      </c>
      <c r="G1115" s="238"/>
      <c r="H1115" s="239" t="s">
        <v>40</v>
      </c>
      <c r="I1115" s="241"/>
      <c r="J1115" s="238"/>
      <c r="K1115" s="238"/>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181</v>
      </c>
      <c r="AU1115" s="246" t="s">
        <v>87</v>
      </c>
      <c r="AV1115" s="13" t="s">
        <v>85</v>
      </c>
      <c r="AW1115" s="13" t="s">
        <v>38</v>
      </c>
      <c r="AX1115" s="13" t="s">
        <v>77</v>
      </c>
      <c r="AY1115" s="246" t="s">
        <v>167</v>
      </c>
    </row>
    <row r="1116" s="14" customFormat="1">
      <c r="A1116" s="14"/>
      <c r="B1116" s="247"/>
      <c r="C1116" s="248"/>
      <c r="D1116" s="232" t="s">
        <v>181</v>
      </c>
      <c r="E1116" s="249" t="s">
        <v>40</v>
      </c>
      <c r="F1116" s="250" t="s">
        <v>373</v>
      </c>
      <c r="G1116" s="248"/>
      <c r="H1116" s="251">
        <v>2.403</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181</v>
      </c>
      <c r="AU1116" s="257" t="s">
        <v>87</v>
      </c>
      <c r="AV1116" s="14" t="s">
        <v>87</v>
      </c>
      <c r="AW1116" s="14" t="s">
        <v>38</v>
      </c>
      <c r="AX1116" s="14" t="s">
        <v>77</v>
      </c>
      <c r="AY1116" s="257" t="s">
        <v>167</v>
      </c>
    </row>
    <row r="1117" s="14" customFormat="1">
      <c r="A1117" s="14"/>
      <c r="B1117" s="247"/>
      <c r="C1117" s="248"/>
      <c r="D1117" s="232" t="s">
        <v>181</v>
      </c>
      <c r="E1117" s="249" t="s">
        <v>40</v>
      </c>
      <c r="F1117" s="250" t="s">
        <v>205</v>
      </c>
      <c r="G1117" s="248"/>
      <c r="H1117" s="251">
        <v>0.40000000000000002</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181</v>
      </c>
      <c r="AU1117" s="257" t="s">
        <v>87</v>
      </c>
      <c r="AV1117" s="14" t="s">
        <v>87</v>
      </c>
      <c r="AW1117" s="14" t="s">
        <v>38</v>
      </c>
      <c r="AX1117" s="14" t="s">
        <v>77</v>
      </c>
      <c r="AY1117" s="257" t="s">
        <v>167</v>
      </c>
    </row>
    <row r="1118" s="13" customFormat="1">
      <c r="A1118" s="13"/>
      <c r="B1118" s="237"/>
      <c r="C1118" s="238"/>
      <c r="D1118" s="232" t="s">
        <v>181</v>
      </c>
      <c r="E1118" s="239" t="s">
        <v>40</v>
      </c>
      <c r="F1118" s="240" t="s">
        <v>206</v>
      </c>
      <c r="G1118" s="238"/>
      <c r="H1118" s="239" t="s">
        <v>40</v>
      </c>
      <c r="I1118" s="241"/>
      <c r="J1118" s="238"/>
      <c r="K1118" s="238"/>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181</v>
      </c>
      <c r="AU1118" s="246" t="s">
        <v>87</v>
      </c>
      <c r="AV1118" s="13" t="s">
        <v>85</v>
      </c>
      <c r="AW1118" s="13" t="s">
        <v>38</v>
      </c>
      <c r="AX1118" s="13" t="s">
        <v>77</v>
      </c>
      <c r="AY1118" s="246" t="s">
        <v>167</v>
      </c>
    </row>
    <row r="1119" s="14" customFormat="1">
      <c r="A1119" s="14"/>
      <c r="B1119" s="247"/>
      <c r="C1119" s="248"/>
      <c r="D1119" s="232" t="s">
        <v>181</v>
      </c>
      <c r="E1119" s="249" t="s">
        <v>40</v>
      </c>
      <c r="F1119" s="250" t="s">
        <v>374</v>
      </c>
      <c r="G1119" s="248"/>
      <c r="H1119" s="251">
        <v>2.2480000000000002</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181</v>
      </c>
      <c r="AU1119" s="257" t="s">
        <v>87</v>
      </c>
      <c r="AV1119" s="14" t="s">
        <v>87</v>
      </c>
      <c r="AW1119" s="14" t="s">
        <v>38</v>
      </c>
      <c r="AX1119" s="14" t="s">
        <v>77</v>
      </c>
      <c r="AY1119" s="257" t="s">
        <v>167</v>
      </c>
    </row>
    <row r="1120" s="13" customFormat="1">
      <c r="A1120" s="13"/>
      <c r="B1120" s="237"/>
      <c r="C1120" s="238"/>
      <c r="D1120" s="232" t="s">
        <v>181</v>
      </c>
      <c r="E1120" s="239" t="s">
        <v>40</v>
      </c>
      <c r="F1120" s="240" t="s">
        <v>208</v>
      </c>
      <c r="G1120" s="238"/>
      <c r="H1120" s="239" t="s">
        <v>40</v>
      </c>
      <c r="I1120" s="241"/>
      <c r="J1120" s="238"/>
      <c r="K1120" s="238"/>
      <c r="L1120" s="242"/>
      <c r="M1120" s="243"/>
      <c r="N1120" s="244"/>
      <c r="O1120" s="244"/>
      <c r="P1120" s="244"/>
      <c r="Q1120" s="244"/>
      <c r="R1120" s="244"/>
      <c r="S1120" s="244"/>
      <c r="T1120" s="245"/>
      <c r="U1120" s="13"/>
      <c r="V1120" s="13"/>
      <c r="W1120" s="13"/>
      <c r="X1120" s="13"/>
      <c r="Y1120" s="13"/>
      <c r="Z1120" s="13"/>
      <c r="AA1120" s="13"/>
      <c r="AB1120" s="13"/>
      <c r="AC1120" s="13"/>
      <c r="AD1120" s="13"/>
      <c r="AE1120" s="13"/>
      <c r="AT1120" s="246" t="s">
        <v>181</v>
      </c>
      <c r="AU1120" s="246" t="s">
        <v>87</v>
      </c>
      <c r="AV1120" s="13" t="s">
        <v>85</v>
      </c>
      <c r="AW1120" s="13" t="s">
        <v>38</v>
      </c>
      <c r="AX1120" s="13" t="s">
        <v>77</v>
      </c>
      <c r="AY1120" s="246" t="s">
        <v>167</v>
      </c>
    </row>
    <row r="1121" s="14" customFormat="1">
      <c r="A1121" s="14"/>
      <c r="B1121" s="247"/>
      <c r="C1121" s="248"/>
      <c r="D1121" s="232" t="s">
        <v>181</v>
      </c>
      <c r="E1121" s="249" t="s">
        <v>40</v>
      </c>
      <c r="F1121" s="250" t="s">
        <v>1311</v>
      </c>
      <c r="G1121" s="248"/>
      <c r="H1121" s="251">
        <v>13.612</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181</v>
      </c>
      <c r="AU1121" s="257" t="s">
        <v>87</v>
      </c>
      <c r="AV1121" s="14" t="s">
        <v>87</v>
      </c>
      <c r="AW1121" s="14" t="s">
        <v>38</v>
      </c>
      <c r="AX1121" s="14" t="s">
        <v>77</v>
      </c>
      <c r="AY1121" s="257" t="s">
        <v>167</v>
      </c>
    </row>
    <row r="1122" s="13" customFormat="1">
      <c r="A1122" s="13"/>
      <c r="B1122" s="237"/>
      <c r="C1122" s="238"/>
      <c r="D1122" s="232" t="s">
        <v>181</v>
      </c>
      <c r="E1122" s="239" t="s">
        <v>40</v>
      </c>
      <c r="F1122" s="240" t="s">
        <v>210</v>
      </c>
      <c r="G1122" s="238"/>
      <c r="H1122" s="239" t="s">
        <v>40</v>
      </c>
      <c r="I1122" s="241"/>
      <c r="J1122" s="238"/>
      <c r="K1122" s="238"/>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181</v>
      </c>
      <c r="AU1122" s="246" t="s">
        <v>87</v>
      </c>
      <c r="AV1122" s="13" t="s">
        <v>85</v>
      </c>
      <c r="AW1122" s="13" t="s">
        <v>38</v>
      </c>
      <c r="AX1122" s="13" t="s">
        <v>77</v>
      </c>
      <c r="AY1122" s="246" t="s">
        <v>167</v>
      </c>
    </row>
    <row r="1123" s="14" customFormat="1">
      <c r="A1123" s="14"/>
      <c r="B1123" s="247"/>
      <c r="C1123" s="248"/>
      <c r="D1123" s="232" t="s">
        <v>181</v>
      </c>
      <c r="E1123" s="249" t="s">
        <v>40</v>
      </c>
      <c r="F1123" s="250" t="s">
        <v>1312</v>
      </c>
      <c r="G1123" s="248"/>
      <c r="H1123" s="251">
        <v>8.2569999999999997</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181</v>
      </c>
      <c r="AU1123" s="257" t="s">
        <v>87</v>
      </c>
      <c r="AV1123" s="14" t="s">
        <v>87</v>
      </c>
      <c r="AW1123" s="14" t="s">
        <v>38</v>
      </c>
      <c r="AX1123" s="14" t="s">
        <v>77</v>
      </c>
      <c r="AY1123" s="257" t="s">
        <v>167</v>
      </c>
    </row>
    <row r="1124" s="13" customFormat="1">
      <c r="A1124" s="13"/>
      <c r="B1124" s="237"/>
      <c r="C1124" s="238"/>
      <c r="D1124" s="232" t="s">
        <v>181</v>
      </c>
      <c r="E1124" s="239" t="s">
        <v>40</v>
      </c>
      <c r="F1124" s="240" t="s">
        <v>1273</v>
      </c>
      <c r="G1124" s="238"/>
      <c r="H1124" s="239" t="s">
        <v>40</v>
      </c>
      <c r="I1124" s="241"/>
      <c r="J1124" s="238"/>
      <c r="K1124" s="238"/>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181</v>
      </c>
      <c r="AU1124" s="246" t="s">
        <v>87</v>
      </c>
      <c r="AV1124" s="13" t="s">
        <v>85</v>
      </c>
      <c r="AW1124" s="13" t="s">
        <v>38</v>
      </c>
      <c r="AX1124" s="13" t="s">
        <v>77</v>
      </c>
      <c r="AY1124" s="246" t="s">
        <v>167</v>
      </c>
    </row>
    <row r="1125" s="13" customFormat="1">
      <c r="A1125" s="13"/>
      <c r="B1125" s="237"/>
      <c r="C1125" s="238"/>
      <c r="D1125" s="232" t="s">
        <v>181</v>
      </c>
      <c r="E1125" s="239" t="s">
        <v>40</v>
      </c>
      <c r="F1125" s="240" t="s">
        <v>203</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181</v>
      </c>
      <c r="AU1125" s="246" t="s">
        <v>87</v>
      </c>
      <c r="AV1125" s="13" t="s">
        <v>85</v>
      </c>
      <c r="AW1125" s="13" t="s">
        <v>38</v>
      </c>
      <c r="AX1125" s="13" t="s">
        <v>77</v>
      </c>
      <c r="AY1125" s="246" t="s">
        <v>167</v>
      </c>
    </row>
    <row r="1126" s="14" customFormat="1">
      <c r="A1126" s="14"/>
      <c r="B1126" s="247"/>
      <c r="C1126" s="248"/>
      <c r="D1126" s="232" t="s">
        <v>181</v>
      </c>
      <c r="E1126" s="249" t="s">
        <v>40</v>
      </c>
      <c r="F1126" s="250" t="s">
        <v>1313</v>
      </c>
      <c r="G1126" s="248"/>
      <c r="H1126" s="251">
        <v>14.443</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181</v>
      </c>
      <c r="AU1126" s="257" t="s">
        <v>87</v>
      </c>
      <c r="AV1126" s="14" t="s">
        <v>87</v>
      </c>
      <c r="AW1126" s="14" t="s">
        <v>38</v>
      </c>
      <c r="AX1126" s="14" t="s">
        <v>77</v>
      </c>
      <c r="AY1126" s="257" t="s">
        <v>167</v>
      </c>
    </row>
    <row r="1127" s="14" customFormat="1">
      <c r="A1127" s="14"/>
      <c r="B1127" s="247"/>
      <c r="C1127" s="248"/>
      <c r="D1127" s="232" t="s">
        <v>181</v>
      </c>
      <c r="E1127" s="249" t="s">
        <v>40</v>
      </c>
      <c r="F1127" s="250" t="s">
        <v>235</v>
      </c>
      <c r="G1127" s="248"/>
      <c r="H1127" s="251">
        <v>-4.7279999999999998</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181</v>
      </c>
      <c r="AU1127" s="257" t="s">
        <v>87</v>
      </c>
      <c r="AV1127" s="14" t="s">
        <v>87</v>
      </c>
      <c r="AW1127" s="14" t="s">
        <v>38</v>
      </c>
      <c r="AX1127" s="14" t="s">
        <v>77</v>
      </c>
      <c r="AY1127" s="257" t="s">
        <v>167</v>
      </c>
    </row>
    <row r="1128" s="14" customFormat="1">
      <c r="A1128" s="14"/>
      <c r="B1128" s="247"/>
      <c r="C1128" s="248"/>
      <c r="D1128" s="232" t="s">
        <v>181</v>
      </c>
      <c r="E1128" s="249" t="s">
        <v>40</v>
      </c>
      <c r="F1128" s="250" t="s">
        <v>236</v>
      </c>
      <c r="G1128" s="248"/>
      <c r="H1128" s="251">
        <v>-1.1819999999999999</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181</v>
      </c>
      <c r="AU1128" s="257" t="s">
        <v>87</v>
      </c>
      <c r="AV1128" s="14" t="s">
        <v>87</v>
      </c>
      <c r="AW1128" s="14" t="s">
        <v>38</v>
      </c>
      <c r="AX1128" s="14" t="s">
        <v>77</v>
      </c>
      <c r="AY1128" s="257" t="s">
        <v>167</v>
      </c>
    </row>
    <row r="1129" s="13" customFormat="1">
      <c r="A1129" s="13"/>
      <c r="B1129" s="237"/>
      <c r="C1129" s="238"/>
      <c r="D1129" s="232" t="s">
        <v>181</v>
      </c>
      <c r="E1129" s="239" t="s">
        <v>40</v>
      </c>
      <c r="F1129" s="240" t="s">
        <v>206</v>
      </c>
      <c r="G1129" s="238"/>
      <c r="H1129" s="239" t="s">
        <v>40</v>
      </c>
      <c r="I1129" s="241"/>
      <c r="J1129" s="238"/>
      <c r="K1129" s="238"/>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181</v>
      </c>
      <c r="AU1129" s="246" t="s">
        <v>87</v>
      </c>
      <c r="AV1129" s="13" t="s">
        <v>85</v>
      </c>
      <c r="AW1129" s="13" t="s">
        <v>38</v>
      </c>
      <c r="AX1129" s="13" t="s">
        <v>77</v>
      </c>
      <c r="AY1129" s="246" t="s">
        <v>167</v>
      </c>
    </row>
    <row r="1130" s="14" customFormat="1">
      <c r="A1130" s="14"/>
      <c r="B1130" s="247"/>
      <c r="C1130" s="248"/>
      <c r="D1130" s="232" t="s">
        <v>181</v>
      </c>
      <c r="E1130" s="249" t="s">
        <v>40</v>
      </c>
      <c r="F1130" s="250" t="s">
        <v>1314</v>
      </c>
      <c r="G1130" s="248"/>
      <c r="H1130" s="251">
        <v>15.9</v>
      </c>
      <c r="I1130" s="252"/>
      <c r="J1130" s="248"/>
      <c r="K1130" s="248"/>
      <c r="L1130" s="253"/>
      <c r="M1130" s="254"/>
      <c r="N1130" s="255"/>
      <c r="O1130" s="255"/>
      <c r="P1130" s="255"/>
      <c r="Q1130" s="255"/>
      <c r="R1130" s="255"/>
      <c r="S1130" s="255"/>
      <c r="T1130" s="256"/>
      <c r="U1130" s="14"/>
      <c r="V1130" s="14"/>
      <c r="W1130" s="14"/>
      <c r="X1130" s="14"/>
      <c r="Y1130" s="14"/>
      <c r="Z1130" s="14"/>
      <c r="AA1130" s="14"/>
      <c r="AB1130" s="14"/>
      <c r="AC1130" s="14"/>
      <c r="AD1130" s="14"/>
      <c r="AE1130" s="14"/>
      <c r="AT1130" s="257" t="s">
        <v>181</v>
      </c>
      <c r="AU1130" s="257" t="s">
        <v>87</v>
      </c>
      <c r="AV1130" s="14" t="s">
        <v>87</v>
      </c>
      <c r="AW1130" s="14" t="s">
        <v>38</v>
      </c>
      <c r="AX1130" s="14" t="s">
        <v>77</v>
      </c>
      <c r="AY1130" s="257" t="s">
        <v>167</v>
      </c>
    </row>
    <row r="1131" s="14" customFormat="1">
      <c r="A1131" s="14"/>
      <c r="B1131" s="247"/>
      <c r="C1131" s="248"/>
      <c r="D1131" s="232" t="s">
        <v>181</v>
      </c>
      <c r="E1131" s="249" t="s">
        <v>40</v>
      </c>
      <c r="F1131" s="250" t="s">
        <v>236</v>
      </c>
      <c r="G1131" s="248"/>
      <c r="H1131" s="251">
        <v>-1.1819999999999999</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181</v>
      </c>
      <c r="AU1131" s="257" t="s">
        <v>87</v>
      </c>
      <c r="AV1131" s="14" t="s">
        <v>87</v>
      </c>
      <c r="AW1131" s="14" t="s">
        <v>38</v>
      </c>
      <c r="AX1131" s="14" t="s">
        <v>77</v>
      </c>
      <c r="AY1131" s="257" t="s">
        <v>167</v>
      </c>
    </row>
    <row r="1132" s="13" customFormat="1">
      <c r="A1132" s="13"/>
      <c r="B1132" s="237"/>
      <c r="C1132" s="238"/>
      <c r="D1132" s="232" t="s">
        <v>181</v>
      </c>
      <c r="E1132" s="239" t="s">
        <v>40</v>
      </c>
      <c r="F1132" s="240" t="s">
        <v>208</v>
      </c>
      <c r="G1132" s="238"/>
      <c r="H1132" s="239" t="s">
        <v>40</v>
      </c>
      <c r="I1132" s="241"/>
      <c r="J1132" s="238"/>
      <c r="K1132" s="238"/>
      <c r="L1132" s="242"/>
      <c r="M1132" s="243"/>
      <c r="N1132" s="244"/>
      <c r="O1132" s="244"/>
      <c r="P1132" s="244"/>
      <c r="Q1132" s="244"/>
      <c r="R1132" s="244"/>
      <c r="S1132" s="244"/>
      <c r="T1132" s="245"/>
      <c r="U1132" s="13"/>
      <c r="V1132" s="13"/>
      <c r="W1132" s="13"/>
      <c r="X1132" s="13"/>
      <c r="Y1132" s="13"/>
      <c r="Z1132" s="13"/>
      <c r="AA1132" s="13"/>
      <c r="AB1132" s="13"/>
      <c r="AC1132" s="13"/>
      <c r="AD1132" s="13"/>
      <c r="AE1132" s="13"/>
      <c r="AT1132" s="246" t="s">
        <v>181</v>
      </c>
      <c r="AU1132" s="246" t="s">
        <v>87</v>
      </c>
      <c r="AV1132" s="13" t="s">
        <v>85</v>
      </c>
      <c r="AW1132" s="13" t="s">
        <v>38</v>
      </c>
      <c r="AX1132" s="13" t="s">
        <v>77</v>
      </c>
      <c r="AY1132" s="246" t="s">
        <v>167</v>
      </c>
    </row>
    <row r="1133" s="14" customFormat="1">
      <c r="A1133" s="14"/>
      <c r="B1133" s="247"/>
      <c r="C1133" s="248"/>
      <c r="D1133" s="232" t="s">
        <v>181</v>
      </c>
      <c r="E1133" s="249" t="s">
        <v>40</v>
      </c>
      <c r="F1133" s="250" t="s">
        <v>1315</v>
      </c>
      <c r="G1133" s="248"/>
      <c r="H1133" s="251">
        <v>39.697000000000003</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181</v>
      </c>
      <c r="AU1133" s="257" t="s">
        <v>87</v>
      </c>
      <c r="AV1133" s="14" t="s">
        <v>87</v>
      </c>
      <c r="AW1133" s="14" t="s">
        <v>38</v>
      </c>
      <c r="AX1133" s="14" t="s">
        <v>77</v>
      </c>
      <c r="AY1133" s="257" t="s">
        <v>167</v>
      </c>
    </row>
    <row r="1134" s="14" customFormat="1">
      <c r="A1134" s="14"/>
      <c r="B1134" s="247"/>
      <c r="C1134" s="248"/>
      <c r="D1134" s="232" t="s">
        <v>181</v>
      </c>
      <c r="E1134" s="249" t="s">
        <v>40</v>
      </c>
      <c r="F1134" s="250" t="s">
        <v>239</v>
      </c>
      <c r="G1134" s="248"/>
      <c r="H1134" s="251">
        <v>-1.5760000000000001</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181</v>
      </c>
      <c r="AU1134" s="257" t="s">
        <v>87</v>
      </c>
      <c r="AV1134" s="14" t="s">
        <v>87</v>
      </c>
      <c r="AW1134" s="14" t="s">
        <v>38</v>
      </c>
      <c r="AX1134" s="14" t="s">
        <v>77</v>
      </c>
      <c r="AY1134" s="257" t="s">
        <v>167</v>
      </c>
    </row>
    <row r="1135" s="14" customFormat="1">
      <c r="A1135" s="14"/>
      <c r="B1135" s="247"/>
      <c r="C1135" s="248"/>
      <c r="D1135" s="232" t="s">
        <v>181</v>
      </c>
      <c r="E1135" s="249" t="s">
        <v>40</v>
      </c>
      <c r="F1135" s="250" t="s">
        <v>240</v>
      </c>
      <c r="G1135" s="248"/>
      <c r="H1135" s="251">
        <v>-2.093</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181</v>
      </c>
      <c r="AU1135" s="257" t="s">
        <v>87</v>
      </c>
      <c r="AV1135" s="14" t="s">
        <v>87</v>
      </c>
      <c r="AW1135" s="14" t="s">
        <v>38</v>
      </c>
      <c r="AX1135" s="14" t="s">
        <v>77</v>
      </c>
      <c r="AY1135" s="257" t="s">
        <v>167</v>
      </c>
    </row>
    <row r="1136" s="14" customFormat="1">
      <c r="A1136" s="14"/>
      <c r="B1136" s="247"/>
      <c r="C1136" s="248"/>
      <c r="D1136" s="232" t="s">
        <v>181</v>
      </c>
      <c r="E1136" s="249" t="s">
        <v>40</v>
      </c>
      <c r="F1136" s="250" t="s">
        <v>241</v>
      </c>
      <c r="G1136" s="248"/>
      <c r="H1136" s="251">
        <v>1.74</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181</v>
      </c>
      <c r="AU1136" s="257" t="s">
        <v>87</v>
      </c>
      <c r="AV1136" s="14" t="s">
        <v>87</v>
      </c>
      <c r="AW1136" s="14" t="s">
        <v>38</v>
      </c>
      <c r="AX1136" s="14" t="s">
        <v>77</v>
      </c>
      <c r="AY1136" s="257" t="s">
        <v>167</v>
      </c>
    </row>
    <row r="1137" s="13" customFormat="1">
      <c r="A1137" s="13"/>
      <c r="B1137" s="237"/>
      <c r="C1137" s="238"/>
      <c r="D1137" s="232" t="s">
        <v>181</v>
      </c>
      <c r="E1137" s="239" t="s">
        <v>40</v>
      </c>
      <c r="F1137" s="240" t="s">
        <v>210</v>
      </c>
      <c r="G1137" s="238"/>
      <c r="H1137" s="239" t="s">
        <v>40</v>
      </c>
      <c r="I1137" s="241"/>
      <c r="J1137" s="238"/>
      <c r="K1137" s="238"/>
      <c r="L1137" s="242"/>
      <c r="M1137" s="243"/>
      <c r="N1137" s="244"/>
      <c r="O1137" s="244"/>
      <c r="P1137" s="244"/>
      <c r="Q1137" s="244"/>
      <c r="R1137" s="244"/>
      <c r="S1137" s="244"/>
      <c r="T1137" s="245"/>
      <c r="U1137" s="13"/>
      <c r="V1137" s="13"/>
      <c r="W1137" s="13"/>
      <c r="X1137" s="13"/>
      <c r="Y1137" s="13"/>
      <c r="Z1137" s="13"/>
      <c r="AA1137" s="13"/>
      <c r="AB1137" s="13"/>
      <c r="AC1137" s="13"/>
      <c r="AD1137" s="13"/>
      <c r="AE1137" s="13"/>
      <c r="AT1137" s="246" t="s">
        <v>181</v>
      </c>
      <c r="AU1137" s="246" t="s">
        <v>87</v>
      </c>
      <c r="AV1137" s="13" t="s">
        <v>85</v>
      </c>
      <c r="AW1137" s="13" t="s">
        <v>38</v>
      </c>
      <c r="AX1137" s="13" t="s">
        <v>77</v>
      </c>
      <c r="AY1137" s="246" t="s">
        <v>167</v>
      </c>
    </row>
    <row r="1138" s="14" customFormat="1">
      <c r="A1138" s="14"/>
      <c r="B1138" s="247"/>
      <c r="C1138" s="248"/>
      <c r="D1138" s="232" t="s">
        <v>181</v>
      </c>
      <c r="E1138" s="249" t="s">
        <v>40</v>
      </c>
      <c r="F1138" s="250" t="s">
        <v>1316</v>
      </c>
      <c r="G1138" s="248"/>
      <c r="H1138" s="251">
        <v>30.739999999999998</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181</v>
      </c>
      <c r="AU1138" s="257" t="s">
        <v>87</v>
      </c>
      <c r="AV1138" s="14" t="s">
        <v>87</v>
      </c>
      <c r="AW1138" s="14" t="s">
        <v>38</v>
      </c>
      <c r="AX1138" s="14" t="s">
        <v>77</v>
      </c>
      <c r="AY1138" s="257" t="s">
        <v>167</v>
      </c>
    </row>
    <row r="1139" s="14" customFormat="1">
      <c r="A1139" s="14"/>
      <c r="B1139" s="247"/>
      <c r="C1139" s="248"/>
      <c r="D1139" s="232" t="s">
        <v>181</v>
      </c>
      <c r="E1139" s="249" t="s">
        <v>40</v>
      </c>
      <c r="F1139" s="250" t="s">
        <v>239</v>
      </c>
      <c r="G1139" s="248"/>
      <c r="H1139" s="251">
        <v>-1.5760000000000001</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181</v>
      </c>
      <c r="AU1139" s="257" t="s">
        <v>87</v>
      </c>
      <c r="AV1139" s="14" t="s">
        <v>87</v>
      </c>
      <c r="AW1139" s="14" t="s">
        <v>38</v>
      </c>
      <c r="AX1139" s="14" t="s">
        <v>77</v>
      </c>
      <c r="AY1139" s="257" t="s">
        <v>167</v>
      </c>
    </row>
    <row r="1140" s="14" customFormat="1">
      <c r="A1140" s="14"/>
      <c r="B1140" s="247"/>
      <c r="C1140" s="248"/>
      <c r="D1140" s="232" t="s">
        <v>181</v>
      </c>
      <c r="E1140" s="249" t="s">
        <v>40</v>
      </c>
      <c r="F1140" s="250" t="s">
        <v>243</v>
      </c>
      <c r="G1140" s="248"/>
      <c r="H1140" s="251">
        <v>-2.0249999999999999</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181</v>
      </c>
      <c r="AU1140" s="257" t="s">
        <v>87</v>
      </c>
      <c r="AV1140" s="14" t="s">
        <v>87</v>
      </c>
      <c r="AW1140" s="14" t="s">
        <v>38</v>
      </c>
      <c r="AX1140" s="14" t="s">
        <v>77</v>
      </c>
      <c r="AY1140" s="257" t="s">
        <v>167</v>
      </c>
    </row>
    <row r="1141" s="14" customFormat="1">
      <c r="A1141" s="14"/>
      <c r="B1141" s="247"/>
      <c r="C1141" s="248"/>
      <c r="D1141" s="232" t="s">
        <v>181</v>
      </c>
      <c r="E1141" s="249" t="s">
        <v>40</v>
      </c>
      <c r="F1141" s="250" t="s">
        <v>241</v>
      </c>
      <c r="G1141" s="248"/>
      <c r="H1141" s="251">
        <v>1.74</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181</v>
      </c>
      <c r="AU1141" s="257" t="s">
        <v>87</v>
      </c>
      <c r="AV1141" s="14" t="s">
        <v>87</v>
      </c>
      <c r="AW1141" s="14" t="s">
        <v>38</v>
      </c>
      <c r="AX1141" s="14" t="s">
        <v>77</v>
      </c>
      <c r="AY1141" s="257" t="s">
        <v>167</v>
      </c>
    </row>
    <row r="1142" s="15" customFormat="1">
      <c r="A1142" s="15"/>
      <c r="B1142" s="258"/>
      <c r="C1142" s="259"/>
      <c r="D1142" s="232" t="s">
        <v>181</v>
      </c>
      <c r="E1142" s="260" t="s">
        <v>40</v>
      </c>
      <c r="F1142" s="261" t="s">
        <v>184</v>
      </c>
      <c r="G1142" s="259"/>
      <c r="H1142" s="262">
        <v>116.818</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181</v>
      </c>
      <c r="AU1142" s="268" t="s">
        <v>87</v>
      </c>
      <c r="AV1142" s="15" t="s">
        <v>175</v>
      </c>
      <c r="AW1142" s="15" t="s">
        <v>38</v>
      </c>
      <c r="AX1142" s="15" t="s">
        <v>85</v>
      </c>
      <c r="AY1142" s="268" t="s">
        <v>167</v>
      </c>
    </row>
    <row r="1143" s="2" customFormat="1" ht="24" customHeight="1">
      <c r="A1143" s="39"/>
      <c r="B1143" s="40"/>
      <c r="C1143" s="219" t="s">
        <v>1285</v>
      </c>
      <c r="D1143" s="219" t="s">
        <v>170</v>
      </c>
      <c r="E1143" s="220" t="s">
        <v>1286</v>
      </c>
      <c r="F1143" s="221" t="s">
        <v>1287</v>
      </c>
      <c r="G1143" s="222" t="s">
        <v>173</v>
      </c>
      <c r="H1143" s="223">
        <v>30.111999999999998</v>
      </c>
      <c r="I1143" s="224"/>
      <c r="J1143" s="225">
        <f>ROUND(I1143*H1143,2)</f>
        <v>0</v>
      </c>
      <c r="K1143" s="221" t="s">
        <v>174</v>
      </c>
      <c r="L1143" s="45"/>
      <c r="M1143" s="226" t="s">
        <v>40</v>
      </c>
      <c r="N1143" s="227" t="s">
        <v>48</v>
      </c>
      <c r="O1143" s="85"/>
      <c r="P1143" s="228">
        <f>O1143*H1143</f>
        <v>0</v>
      </c>
      <c r="Q1143" s="228">
        <v>1.0000000000000001E-05</v>
      </c>
      <c r="R1143" s="228">
        <f>Q1143*H1143</f>
        <v>0.00030111999999999999</v>
      </c>
      <c r="S1143" s="228">
        <v>0</v>
      </c>
      <c r="T1143" s="229">
        <f>S1143*H1143</f>
        <v>0</v>
      </c>
      <c r="U1143" s="39"/>
      <c r="V1143" s="39"/>
      <c r="W1143" s="39"/>
      <c r="X1143" s="39"/>
      <c r="Y1143" s="39"/>
      <c r="Z1143" s="39"/>
      <c r="AA1143" s="39"/>
      <c r="AB1143" s="39"/>
      <c r="AC1143" s="39"/>
      <c r="AD1143" s="39"/>
      <c r="AE1143" s="39"/>
      <c r="AR1143" s="230" t="s">
        <v>301</v>
      </c>
      <c r="AT1143" s="230" t="s">
        <v>170</v>
      </c>
      <c r="AU1143" s="230" t="s">
        <v>87</v>
      </c>
      <c r="AY1143" s="18" t="s">
        <v>167</v>
      </c>
      <c r="BE1143" s="231">
        <f>IF(N1143="základní",J1143,0)</f>
        <v>0</v>
      </c>
      <c r="BF1143" s="231">
        <f>IF(N1143="snížená",J1143,0)</f>
        <v>0</v>
      </c>
      <c r="BG1143" s="231">
        <f>IF(N1143="zákl. přenesená",J1143,0)</f>
        <v>0</v>
      </c>
      <c r="BH1143" s="231">
        <f>IF(N1143="sníž. přenesená",J1143,0)</f>
        <v>0</v>
      </c>
      <c r="BI1143" s="231">
        <f>IF(N1143="nulová",J1143,0)</f>
        <v>0</v>
      </c>
      <c r="BJ1143" s="18" t="s">
        <v>85</v>
      </c>
      <c r="BK1143" s="231">
        <f>ROUND(I1143*H1143,2)</f>
        <v>0</v>
      </c>
      <c r="BL1143" s="18" t="s">
        <v>301</v>
      </c>
      <c r="BM1143" s="230" t="s">
        <v>1288</v>
      </c>
    </row>
    <row r="1144" s="2" customFormat="1">
      <c r="A1144" s="39"/>
      <c r="B1144" s="40"/>
      <c r="C1144" s="41"/>
      <c r="D1144" s="232" t="s">
        <v>177</v>
      </c>
      <c r="E1144" s="41"/>
      <c r="F1144" s="233" t="s">
        <v>1289</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177</v>
      </c>
      <c r="AU1144" s="18" t="s">
        <v>87</v>
      </c>
    </row>
    <row r="1145" s="13" customFormat="1">
      <c r="A1145" s="13"/>
      <c r="B1145" s="237"/>
      <c r="C1145" s="238"/>
      <c r="D1145" s="232" t="s">
        <v>181</v>
      </c>
      <c r="E1145" s="239" t="s">
        <v>40</v>
      </c>
      <c r="F1145" s="240" t="s">
        <v>203</v>
      </c>
      <c r="G1145" s="238"/>
      <c r="H1145" s="239" t="s">
        <v>40</v>
      </c>
      <c r="I1145" s="241"/>
      <c r="J1145" s="238"/>
      <c r="K1145" s="238"/>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181</v>
      </c>
      <c r="AU1145" s="246" t="s">
        <v>87</v>
      </c>
      <c r="AV1145" s="13" t="s">
        <v>85</v>
      </c>
      <c r="AW1145" s="13" t="s">
        <v>38</v>
      </c>
      <c r="AX1145" s="13" t="s">
        <v>77</v>
      </c>
      <c r="AY1145" s="246" t="s">
        <v>167</v>
      </c>
    </row>
    <row r="1146" s="14" customFormat="1">
      <c r="A1146" s="14"/>
      <c r="B1146" s="247"/>
      <c r="C1146" s="248"/>
      <c r="D1146" s="232" t="s">
        <v>181</v>
      </c>
      <c r="E1146" s="249" t="s">
        <v>40</v>
      </c>
      <c r="F1146" s="250" t="s">
        <v>1290</v>
      </c>
      <c r="G1146" s="248"/>
      <c r="H1146" s="251">
        <v>1.6779999999999999</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181</v>
      </c>
      <c r="AU1146" s="257" t="s">
        <v>87</v>
      </c>
      <c r="AV1146" s="14" t="s">
        <v>87</v>
      </c>
      <c r="AW1146" s="14" t="s">
        <v>38</v>
      </c>
      <c r="AX1146" s="14" t="s">
        <v>77</v>
      </c>
      <c r="AY1146" s="257" t="s">
        <v>167</v>
      </c>
    </row>
    <row r="1147" s="14" customFormat="1">
      <c r="A1147" s="14"/>
      <c r="B1147" s="247"/>
      <c r="C1147" s="248"/>
      <c r="D1147" s="232" t="s">
        <v>181</v>
      </c>
      <c r="E1147" s="249" t="s">
        <v>40</v>
      </c>
      <c r="F1147" s="250" t="s">
        <v>1291</v>
      </c>
      <c r="G1147" s="248"/>
      <c r="H1147" s="251">
        <v>0.45000000000000001</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181</v>
      </c>
      <c r="AU1147" s="257" t="s">
        <v>87</v>
      </c>
      <c r="AV1147" s="14" t="s">
        <v>87</v>
      </c>
      <c r="AW1147" s="14" t="s">
        <v>38</v>
      </c>
      <c r="AX1147" s="14" t="s">
        <v>77</v>
      </c>
      <c r="AY1147" s="257" t="s">
        <v>167</v>
      </c>
    </row>
    <row r="1148" s="13" customFormat="1">
      <c r="A1148" s="13"/>
      <c r="B1148" s="237"/>
      <c r="C1148" s="238"/>
      <c r="D1148" s="232" t="s">
        <v>181</v>
      </c>
      <c r="E1148" s="239" t="s">
        <v>40</v>
      </c>
      <c r="F1148" s="240" t="s">
        <v>206</v>
      </c>
      <c r="G1148" s="238"/>
      <c r="H1148" s="239" t="s">
        <v>40</v>
      </c>
      <c r="I1148" s="241"/>
      <c r="J1148" s="238"/>
      <c r="K1148" s="238"/>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181</v>
      </c>
      <c r="AU1148" s="246" t="s">
        <v>87</v>
      </c>
      <c r="AV1148" s="13" t="s">
        <v>85</v>
      </c>
      <c r="AW1148" s="13" t="s">
        <v>38</v>
      </c>
      <c r="AX1148" s="13" t="s">
        <v>77</v>
      </c>
      <c r="AY1148" s="246" t="s">
        <v>167</v>
      </c>
    </row>
    <row r="1149" s="14" customFormat="1">
      <c r="A1149" s="14"/>
      <c r="B1149" s="247"/>
      <c r="C1149" s="248"/>
      <c r="D1149" s="232" t="s">
        <v>181</v>
      </c>
      <c r="E1149" s="249" t="s">
        <v>40</v>
      </c>
      <c r="F1149" s="250" t="s">
        <v>1292</v>
      </c>
      <c r="G1149" s="248"/>
      <c r="H1149" s="251">
        <v>2.0150000000000001</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181</v>
      </c>
      <c r="AU1149" s="257" t="s">
        <v>87</v>
      </c>
      <c r="AV1149" s="14" t="s">
        <v>87</v>
      </c>
      <c r="AW1149" s="14" t="s">
        <v>38</v>
      </c>
      <c r="AX1149" s="14" t="s">
        <v>77</v>
      </c>
      <c r="AY1149" s="257" t="s">
        <v>167</v>
      </c>
    </row>
    <row r="1150" s="13" customFormat="1">
      <c r="A1150" s="13"/>
      <c r="B1150" s="237"/>
      <c r="C1150" s="238"/>
      <c r="D1150" s="232" t="s">
        <v>181</v>
      </c>
      <c r="E1150" s="239" t="s">
        <v>40</v>
      </c>
      <c r="F1150" s="240" t="s">
        <v>208</v>
      </c>
      <c r="G1150" s="238"/>
      <c r="H1150" s="239" t="s">
        <v>40</v>
      </c>
      <c r="I1150" s="241"/>
      <c r="J1150" s="238"/>
      <c r="K1150" s="238"/>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181</v>
      </c>
      <c r="AU1150" s="246" t="s">
        <v>87</v>
      </c>
      <c r="AV1150" s="13" t="s">
        <v>85</v>
      </c>
      <c r="AW1150" s="13" t="s">
        <v>38</v>
      </c>
      <c r="AX1150" s="13" t="s">
        <v>77</v>
      </c>
      <c r="AY1150" s="246" t="s">
        <v>167</v>
      </c>
    </row>
    <row r="1151" s="14" customFormat="1">
      <c r="A1151" s="14"/>
      <c r="B1151" s="247"/>
      <c r="C1151" s="248"/>
      <c r="D1151" s="232" t="s">
        <v>181</v>
      </c>
      <c r="E1151" s="249" t="s">
        <v>40</v>
      </c>
      <c r="F1151" s="250" t="s">
        <v>1293</v>
      </c>
      <c r="G1151" s="248"/>
      <c r="H1151" s="251">
        <v>14.438000000000001</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181</v>
      </c>
      <c r="AU1151" s="257" t="s">
        <v>87</v>
      </c>
      <c r="AV1151" s="14" t="s">
        <v>87</v>
      </c>
      <c r="AW1151" s="14" t="s">
        <v>38</v>
      </c>
      <c r="AX1151" s="14" t="s">
        <v>77</v>
      </c>
      <c r="AY1151" s="257" t="s">
        <v>167</v>
      </c>
    </row>
    <row r="1152" s="13" customFormat="1">
      <c r="A1152" s="13"/>
      <c r="B1152" s="237"/>
      <c r="C1152" s="238"/>
      <c r="D1152" s="232" t="s">
        <v>181</v>
      </c>
      <c r="E1152" s="239" t="s">
        <v>40</v>
      </c>
      <c r="F1152" s="240" t="s">
        <v>210</v>
      </c>
      <c r="G1152" s="238"/>
      <c r="H1152" s="239" t="s">
        <v>40</v>
      </c>
      <c r="I1152" s="241"/>
      <c r="J1152" s="238"/>
      <c r="K1152" s="238"/>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181</v>
      </c>
      <c r="AU1152" s="246" t="s">
        <v>87</v>
      </c>
      <c r="AV1152" s="13" t="s">
        <v>85</v>
      </c>
      <c r="AW1152" s="13" t="s">
        <v>38</v>
      </c>
      <c r="AX1152" s="13" t="s">
        <v>77</v>
      </c>
      <c r="AY1152" s="246" t="s">
        <v>167</v>
      </c>
    </row>
    <row r="1153" s="14" customFormat="1">
      <c r="A1153" s="14"/>
      <c r="B1153" s="247"/>
      <c r="C1153" s="248"/>
      <c r="D1153" s="232" t="s">
        <v>181</v>
      </c>
      <c r="E1153" s="249" t="s">
        <v>40</v>
      </c>
      <c r="F1153" s="250" t="s">
        <v>1294</v>
      </c>
      <c r="G1153" s="248"/>
      <c r="H1153" s="251">
        <v>11.531000000000001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181</v>
      </c>
      <c r="AU1153" s="257" t="s">
        <v>87</v>
      </c>
      <c r="AV1153" s="14" t="s">
        <v>87</v>
      </c>
      <c r="AW1153" s="14" t="s">
        <v>38</v>
      </c>
      <c r="AX1153" s="14" t="s">
        <v>77</v>
      </c>
      <c r="AY1153" s="257" t="s">
        <v>167</v>
      </c>
    </row>
    <row r="1154" s="15" customFormat="1">
      <c r="A1154" s="15"/>
      <c r="B1154" s="258"/>
      <c r="C1154" s="259"/>
      <c r="D1154" s="232" t="s">
        <v>181</v>
      </c>
      <c r="E1154" s="260" t="s">
        <v>40</v>
      </c>
      <c r="F1154" s="261" t="s">
        <v>184</v>
      </c>
      <c r="G1154" s="259"/>
      <c r="H1154" s="262">
        <v>30.111999999999998</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181</v>
      </c>
      <c r="AU1154" s="268" t="s">
        <v>87</v>
      </c>
      <c r="AV1154" s="15" t="s">
        <v>175</v>
      </c>
      <c r="AW1154" s="15" t="s">
        <v>38</v>
      </c>
      <c r="AX1154" s="15" t="s">
        <v>85</v>
      </c>
      <c r="AY1154" s="268" t="s">
        <v>167</v>
      </c>
    </row>
    <row r="1155" s="2" customFormat="1" ht="24" customHeight="1">
      <c r="A1155" s="39"/>
      <c r="B1155" s="40"/>
      <c r="C1155" s="219" t="s">
        <v>1295</v>
      </c>
      <c r="D1155" s="219" t="s">
        <v>170</v>
      </c>
      <c r="E1155" s="220" t="s">
        <v>1296</v>
      </c>
      <c r="F1155" s="221" t="s">
        <v>1297</v>
      </c>
      <c r="G1155" s="222" t="s">
        <v>173</v>
      </c>
      <c r="H1155" s="223">
        <v>30.111999999999998</v>
      </c>
      <c r="I1155" s="224"/>
      <c r="J1155" s="225">
        <f>ROUND(I1155*H1155,2)</f>
        <v>0</v>
      </c>
      <c r="K1155" s="221" t="s">
        <v>174</v>
      </c>
      <c r="L1155" s="45"/>
      <c r="M1155" s="226" t="s">
        <v>40</v>
      </c>
      <c r="N1155" s="227" t="s">
        <v>48</v>
      </c>
      <c r="O1155" s="85"/>
      <c r="P1155" s="228">
        <f>O1155*H1155</f>
        <v>0</v>
      </c>
      <c r="Q1155" s="228">
        <v>1.0000000000000001E-05</v>
      </c>
      <c r="R1155" s="228">
        <f>Q1155*H1155</f>
        <v>0.00030111999999999999</v>
      </c>
      <c r="S1155" s="228">
        <v>0</v>
      </c>
      <c r="T1155" s="229">
        <f>S1155*H1155</f>
        <v>0</v>
      </c>
      <c r="U1155" s="39"/>
      <c r="V1155" s="39"/>
      <c r="W1155" s="39"/>
      <c r="X1155" s="39"/>
      <c r="Y1155" s="39"/>
      <c r="Z1155" s="39"/>
      <c r="AA1155" s="39"/>
      <c r="AB1155" s="39"/>
      <c r="AC1155" s="39"/>
      <c r="AD1155" s="39"/>
      <c r="AE1155" s="39"/>
      <c r="AR1155" s="230" t="s">
        <v>301</v>
      </c>
      <c r="AT1155" s="230" t="s">
        <v>170</v>
      </c>
      <c r="AU1155" s="230" t="s">
        <v>87</v>
      </c>
      <c r="AY1155" s="18" t="s">
        <v>167</v>
      </c>
      <c r="BE1155" s="231">
        <f>IF(N1155="základní",J1155,0)</f>
        <v>0</v>
      </c>
      <c r="BF1155" s="231">
        <f>IF(N1155="snížená",J1155,0)</f>
        <v>0</v>
      </c>
      <c r="BG1155" s="231">
        <f>IF(N1155="zákl. přenesená",J1155,0)</f>
        <v>0</v>
      </c>
      <c r="BH1155" s="231">
        <f>IF(N1155="sníž. přenesená",J1155,0)</f>
        <v>0</v>
      </c>
      <c r="BI1155" s="231">
        <f>IF(N1155="nulová",J1155,0)</f>
        <v>0</v>
      </c>
      <c r="BJ1155" s="18" t="s">
        <v>85</v>
      </c>
      <c r="BK1155" s="231">
        <f>ROUND(I1155*H1155,2)</f>
        <v>0</v>
      </c>
      <c r="BL1155" s="18" t="s">
        <v>301</v>
      </c>
      <c r="BM1155" s="230" t="s">
        <v>1298</v>
      </c>
    </row>
    <row r="1156" s="2" customFormat="1">
      <c r="A1156" s="39"/>
      <c r="B1156" s="40"/>
      <c r="C1156" s="41"/>
      <c r="D1156" s="232" t="s">
        <v>177</v>
      </c>
      <c r="E1156" s="41"/>
      <c r="F1156" s="233" t="s">
        <v>1299</v>
      </c>
      <c r="G1156" s="41"/>
      <c r="H1156" s="41"/>
      <c r="I1156" s="137"/>
      <c r="J1156" s="41"/>
      <c r="K1156" s="41"/>
      <c r="L1156" s="45"/>
      <c r="M1156" s="234"/>
      <c r="N1156" s="235"/>
      <c r="O1156" s="85"/>
      <c r="P1156" s="85"/>
      <c r="Q1156" s="85"/>
      <c r="R1156" s="85"/>
      <c r="S1156" s="85"/>
      <c r="T1156" s="86"/>
      <c r="U1156" s="39"/>
      <c r="V1156" s="39"/>
      <c r="W1156" s="39"/>
      <c r="X1156" s="39"/>
      <c r="Y1156" s="39"/>
      <c r="Z1156" s="39"/>
      <c r="AA1156" s="39"/>
      <c r="AB1156" s="39"/>
      <c r="AC1156" s="39"/>
      <c r="AD1156" s="39"/>
      <c r="AE1156" s="39"/>
      <c r="AT1156" s="18" t="s">
        <v>177</v>
      </c>
      <c r="AU1156" s="18" t="s">
        <v>87</v>
      </c>
    </row>
    <row r="1157" s="13" customFormat="1">
      <c r="A1157" s="13"/>
      <c r="B1157" s="237"/>
      <c r="C1157" s="238"/>
      <c r="D1157" s="232" t="s">
        <v>181</v>
      </c>
      <c r="E1157" s="239" t="s">
        <v>40</v>
      </c>
      <c r="F1157" s="240" t="s">
        <v>203</v>
      </c>
      <c r="G1157" s="238"/>
      <c r="H1157" s="239" t="s">
        <v>40</v>
      </c>
      <c r="I1157" s="241"/>
      <c r="J1157" s="238"/>
      <c r="K1157" s="238"/>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181</v>
      </c>
      <c r="AU1157" s="246" t="s">
        <v>87</v>
      </c>
      <c r="AV1157" s="13" t="s">
        <v>85</v>
      </c>
      <c r="AW1157" s="13" t="s">
        <v>38</v>
      </c>
      <c r="AX1157" s="13" t="s">
        <v>77</v>
      </c>
      <c r="AY1157" s="246" t="s">
        <v>167</v>
      </c>
    </row>
    <row r="1158" s="14" customFormat="1">
      <c r="A1158" s="14"/>
      <c r="B1158" s="247"/>
      <c r="C1158" s="248"/>
      <c r="D1158" s="232" t="s">
        <v>181</v>
      </c>
      <c r="E1158" s="249" t="s">
        <v>40</v>
      </c>
      <c r="F1158" s="250" t="s">
        <v>1290</v>
      </c>
      <c r="G1158" s="248"/>
      <c r="H1158" s="251">
        <v>1.6779999999999999</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181</v>
      </c>
      <c r="AU1158" s="257" t="s">
        <v>87</v>
      </c>
      <c r="AV1158" s="14" t="s">
        <v>87</v>
      </c>
      <c r="AW1158" s="14" t="s">
        <v>38</v>
      </c>
      <c r="AX1158" s="14" t="s">
        <v>77</v>
      </c>
      <c r="AY1158" s="257" t="s">
        <v>167</v>
      </c>
    </row>
    <row r="1159" s="14" customFormat="1">
      <c r="A1159" s="14"/>
      <c r="B1159" s="247"/>
      <c r="C1159" s="248"/>
      <c r="D1159" s="232" t="s">
        <v>181</v>
      </c>
      <c r="E1159" s="249" t="s">
        <v>40</v>
      </c>
      <c r="F1159" s="250" t="s">
        <v>1291</v>
      </c>
      <c r="G1159" s="248"/>
      <c r="H1159" s="251">
        <v>0.45000000000000001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181</v>
      </c>
      <c r="AU1159" s="257" t="s">
        <v>87</v>
      </c>
      <c r="AV1159" s="14" t="s">
        <v>87</v>
      </c>
      <c r="AW1159" s="14" t="s">
        <v>38</v>
      </c>
      <c r="AX1159" s="14" t="s">
        <v>77</v>
      </c>
      <c r="AY1159" s="257" t="s">
        <v>167</v>
      </c>
    </row>
    <row r="1160" s="13" customFormat="1">
      <c r="A1160" s="13"/>
      <c r="B1160" s="237"/>
      <c r="C1160" s="238"/>
      <c r="D1160" s="232" t="s">
        <v>181</v>
      </c>
      <c r="E1160" s="239" t="s">
        <v>40</v>
      </c>
      <c r="F1160" s="240" t="s">
        <v>206</v>
      </c>
      <c r="G1160" s="238"/>
      <c r="H1160" s="239" t="s">
        <v>40</v>
      </c>
      <c r="I1160" s="241"/>
      <c r="J1160" s="238"/>
      <c r="K1160" s="238"/>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181</v>
      </c>
      <c r="AU1160" s="246" t="s">
        <v>87</v>
      </c>
      <c r="AV1160" s="13" t="s">
        <v>85</v>
      </c>
      <c r="AW1160" s="13" t="s">
        <v>38</v>
      </c>
      <c r="AX1160" s="13" t="s">
        <v>77</v>
      </c>
      <c r="AY1160" s="246" t="s">
        <v>167</v>
      </c>
    </row>
    <row r="1161" s="14" customFormat="1">
      <c r="A1161" s="14"/>
      <c r="B1161" s="247"/>
      <c r="C1161" s="248"/>
      <c r="D1161" s="232" t="s">
        <v>181</v>
      </c>
      <c r="E1161" s="249" t="s">
        <v>40</v>
      </c>
      <c r="F1161" s="250" t="s">
        <v>1292</v>
      </c>
      <c r="G1161" s="248"/>
      <c r="H1161" s="251">
        <v>2.0150000000000001</v>
      </c>
      <c r="I1161" s="252"/>
      <c r="J1161" s="248"/>
      <c r="K1161" s="248"/>
      <c r="L1161" s="253"/>
      <c r="M1161" s="254"/>
      <c r="N1161" s="255"/>
      <c r="O1161" s="255"/>
      <c r="P1161" s="255"/>
      <c r="Q1161" s="255"/>
      <c r="R1161" s="255"/>
      <c r="S1161" s="255"/>
      <c r="T1161" s="256"/>
      <c r="U1161" s="14"/>
      <c r="V1161" s="14"/>
      <c r="W1161" s="14"/>
      <c r="X1161" s="14"/>
      <c r="Y1161" s="14"/>
      <c r="Z1161" s="14"/>
      <c r="AA1161" s="14"/>
      <c r="AB1161" s="14"/>
      <c r="AC1161" s="14"/>
      <c r="AD1161" s="14"/>
      <c r="AE1161" s="14"/>
      <c r="AT1161" s="257" t="s">
        <v>181</v>
      </c>
      <c r="AU1161" s="257" t="s">
        <v>87</v>
      </c>
      <c r="AV1161" s="14" t="s">
        <v>87</v>
      </c>
      <c r="AW1161" s="14" t="s">
        <v>38</v>
      </c>
      <c r="AX1161" s="14" t="s">
        <v>77</v>
      </c>
      <c r="AY1161" s="257" t="s">
        <v>167</v>
      </c>
    </row>
    <row r="1162" s="13" customFormat="1">
      <c r="A1162" s="13"/>
      <c r="B1162" s="237"/>
      <c r="C1162" s="238"/>
      <c r="D1162" s="232" t="s">
        <v>181</v>
      </c>
      <c r="E1162" s="239" t="s">
        <v>40</v>
      </c>
      <c r="F1162" s="240" t="s">
        <v>208</v>
      </c>
      <c r="G1162" s="238"/>
      <c r="H1162" s="239" t="s">
        <v>40</v>
      </c>
      <c r="I1162" s="241"/>
      <c r="J1162" s="238"/>
      <c r="K1162" s="238"/>
      <c r="L1162" s="242"/>
      <c r="M1162" s="243"/>
      <c r="N1162" s="244"/>
      <c r="O1162" s="244"/>
      <c r="P1162" s="244"/>
      <c r="Q1162" s="244"/>
      <c r="R1162" s="244"/>
      <c r="S1162" s="244"/>
      <c r="T1162" s="245"/>
      <c r="U1162" s="13"/>
      <c r="V1162" s="13"/>
      <c r="W1162" s="13"/>
      <c r="X1162" s="13"/>
      <c r="Y1162" s="13"/>
      <c r="Z1162" s="13"/>
      <c r="AA1162" s="13"/>
      <c r="AB1162" s="13"/>
      <c r="AC1162" s="13"/>
      <c r="AD1162" s="13"/>
      <c r="AE1162" s="13"/>
      <c r="AT1162" s="246" t="s">
        <v>181</v>
      </c>
      <c r="AU1162" s="246" t="s">
        <v>87</v>
      </c>
      <c r="AV1162" s="13" t="s">
        <v>85</v>
      </c>
      <c r="AW1162" s="13" t="s">
        <v>38</v>
      </c>
      <c r="AX1162" s="13" t="s">
        <v>77</v>
      </c>
      <c r="AY1162" s="246" t="s">
        <v>167</v>
      </c>
    </row>
    <row r="1163" s="14" customFormat="1">
      <c r="A1163" s="14"/>
      <c r="B1163" s="247"/>
      <c r="C1163" s="248"/>
      <c r="D1163" s="232" t="s">
        <v>181</v>
      </c>
      <c r="E1163" s="249" t="s">
        <v>40</v>
      </c>
      <c r="F1163" s="250" t="s">
        <v>1293</v>
      </c>
      <c r="G1163" s="248"/>
      <c r="H1163" s="251">
        <v>14.438000000000001</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181</v>
      </c>
      <c r="AU1163" s="257" t="s">
        <v>87</v>
      </c>
      <c r="AV1163" s="14" t="s">
        <v>87</v>
      </c>
      <c r="AW1163" s="14" t="s">
        <v>38</v>
      </c>
      <c r="AX1163" s="14" t="s">
        <v>77</v>
      </c>
      <c r="AY1163" s="257" t="s">
        <v>167</v>
      </c>
    </row>
    <row r="1164" s="13" customFormat="1">
      <c r="A1164" s="13"/>
      <c r="B1164" s="237"/>
      <c r="C1164" s="238"/>
      <c r="D1164" s="232" t="s">
        <v>181</v>
      </c>
      <c r="E1164" s="239" t="s">
        <v>40</v>
      </c>
      <c r="F1164" s="240" t="s">
        <v>210</v>
      </c>
      <c r="G1164" s="238"/>
      <c r="H1164" s="239" t="s">
        <v>40</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181</v>
      </c>
      <c r="AU1164" s="246" t="s">
        <v>87</v>
      </c>
      <c r="AV1164" s="13" t="s">
        <v>85</v>
      </c>
      <c r="AW1164" s="13" t="s">
        <v>38</v>
      </c>
      <c r="AX1164" s="13" t="s">
        <v>77</v>
      </c>
      <c r="AY1164" s="246" t="s">
        <v>167</v>
      </c>
    </row>
    <row r="1165" s="14" customFormat="1">
      <c r="A1165" s="14"/>
      <c r="B1165" s="247"/>
      <c r="C1165" s="248"/>
      <c r="D1165" s="232" t="s">
        <v>181</v>
      </c>
      <c r="E1165" s="249" t="s">
        <v>40</v>
      </c>
      <c r="F1165" s="250" t="s">
        <v>1294</v>
      </c>
      <c r="G1165" s="248"/>
      <c r="H1165" s="251">
        <v>11.531000000000001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181</v>
      </c>
      <c r="AU1165" s="257" t="s">
        <v>87</v>
      </c>
      <c r="AV1165" s="14" t="s">
        <v>87</v>
      </c>
      <c r="AW1165" s="14" t="s">
        <v>38</v>
      </c>
      <c r="AX1165" s="14" t="s">
        <v>77</v>
      </c>
      <c r="AY1165" s="257" t="s">
        <v>167</v>
      </c>
    </row>
    <row r="1166" s="15" customFormat="1">
      <c r="A1166" s="15"/>
      <c r="B1166" s="258"/>
      <c r="C1166" s="259"/>
      <c r="D1166" s="232" t="s">
        <v>181</v>
      </c>
      <c r="E1166" s="260" t="s">
        <v>40</v>
      </c>
      <c r="F1166" s="261" t="s">
        <v>184</v>
      </c>
      <c r="G1166" s="259"/>
      <c r="H1166" s="262">
        <v>30.111999999999998</v>
      </c>
      <c r="I1166" s="263"/>
      <c r="J1166" s="259"/>
      <c r="K1166" s="259"/>
      <c r="L1166" s="264"/>
      <c r="M1166" s="265"/>
      <c r="N1166" s="266"/>
      <c r="O1166" s="266"/>
      <c r="P1166" s="266"/>
      <c r="Q1166" s="266"/>
      <c r="R1166" s="266"/>
      <c r="S1166" s="266"/>
      <c r="T1166" s="267"/>
      <c r="U1166" s="15"/>
      <c r="V1166" s="15"/>
      <c r="W1166" s="15"/>
      <c r="X1166" s="15"/>
      <c r="Y1166" s="15"/>
      <c r="Z1166" s="15"/>
      <c r="AA1166" s="15"/>
      <c r="AB1166" s="15"/>
      <c r="AC1166" s="15"/>
      <c r="AD1166" s="15"/>
      <c r="AE1166" s="15"/>
      <c r="AT1166" s="268" t="s">
        <v>181</v>
      </c>
      <c r="AU1166" s="268" t="s">
        <v>87</v>
      </c>
      <c r="AV1166" s="15" t="s">
        <v>175</v>
      </c>
      <c r="AW1166" s="15" t="s">
        <v>38</v>
      </c>
      <c r="AX1166" s="15" t="s">
        <v>85</v>
      </c>
      <c r="AY1166" s="268" t="s">
        <v>167</v>
      </c>
    </row>
    <row r="1167" s="2" customFormat="1" ht="24" customHeight="1">
      <c r="A1167" s="39"/>
      <c r="B1167" s="40"/>
      <c r="C1167" s="219" t="s">
        <v>1300</v>
      </c>
      <c r="D1167" s="219" t="s">
        <v>170</v>
      </c>
      <c r="E1167" s="220" t="s">
        <v>1301</v>
      </c>
      <c r="F1167" s="221" t="s">
        <v>1302</v>
      </c>
      <c r="G1167" s="222" t="s">
        <v>173</v>
      </c>
      <c r="H1167" s="223">
        <v>30.111999999999998</v>
      </c>
      <c r="I1167" s="224"/>
      <c r="J1167" s="225">
        <f>ROUND(I1167*H1167,2)</f>
        <v>0</v>
      </c>
      <c r="K1167" s="221" t="s">
        <v>174</v>
      </c>
      <c r="L1167" s="45"/>
      <c r="M1167" s="226" t="s">
        <v>40</v>
      </c>
      <c r="N1167" s="227" t="s">
        <v>48</v>
      </c>
      <c r="O1167" s="85"/>
      <c r="P1167" s="228">
        <f>O1167*H1167</f>
        <v>0</v>
      </c>
      <c r="Q1167" s="228">
        <v>0.00025999999999999998</v>
      </c>
      <c r="R1167" s="228">
        <f>Q1167*H1167</f>
        <v>0.0078291199999999984</v>
      </c>
      <c r="S1167" s="228">
        <v>0</v>
      </c>
      <c r="T1167" s="229">
        <f>S1167*H1167</f>
        <v>0</v>
      </c>
      <c r="U1167" s="39"/>
      <c r="V1167" s="39"/>
      <c r="W1167" s="39"/>
      <c r="X1167" s="39"/>
      <c r="Y1167" s="39"/>
      <c r="Z1167" s="39"/>
      <c r="AA1167" s="39"/>
      <c r="AB1167" s="39"/>
      <c r="AC1167" s="39"/>
      <c r="AD1167" s="39"/>
      <c r="AE1167" s="39"/>
      <c r="AR1167" s="230" t="s">
        <v>301</v>
      </c>
      <c r="AT1167" s="230" t="s">
        <v>170</v>
      </c>
      <c r="AU1167" s="230" t="s">
        <v>87</v>
      </c>
      <c r="AY1167" s="18" t="s">
        <v>167</v>
      </c>
      <c r="BE1167" s="231">
        <f>IF(N1167="základní",J1167,0)</f>
        <v>0</v>
      </c>
      <c r="BF1167" s="231">
        <f>IF(N1167="snížená",J1167,0)</f>
        <v>0</v>
      </c>
      <c r="BG1167" s="231">
        <f>IF(N1167="zákl. přenesená",J1167,0)</f>
        <v>0</v>
      </c>
      <c r="BH1167" s="231">
        <f>IF(N1167="sníž. přenesená",J1167,0)</f>
        <v>0</v>
      </c>
      <c r="BI1167" s="231">
        <f>IF(N1167="nulová",J1167,0)</f>
        <v>0</v>
      </c>
      <c r="BJ1167" s="18" t="s">
        <v>85</v>
      </c>
      <c r="BK1167" s="231">
        <f>ROUND(I1167*H1167,2)</f>
        <v>0</v>
      </c>
      <c r="BL1167" s="18" t="s">
        <v>301</v>
      </c>
      <c r="BM1167" s="230" t="s">
        <v>1303</v>
      </c>
    </row>
    <row r="1168" s="2" customFormat="1">
      <c r="A1168" s="39"/>
      <c r="B1168" s="40"/>
      <c r="C1168" s="41"/>
      <c r="D1168" s="232" t="s">
        <v>177</v>
      </c>
      <c r="E1168" s="41"/>
      <c r="F1168" s="233" t="s">
        <v>1304</v>
      </c>
      <c r="G1168" s="41"/>
      <c r="H1168" s="41"/>
      <c r="I1168" s="137"/>
      <c r="J1168" s="41"/>
      <c r="K1168" s="41"/>
      <c r="L1168" s="45"/>
      <c r="M1168" s="234"/>
      <c r="N1168" s="235"/>
      <c r="O1168" s="85"/>
      <c r="P1168" s="85"/>
      <c r="Q1168" s="85"/>
      <c r="R1168" s="85"/>
      <c r="S1168" s="85"/>
      <c r="T1168" s="86"/>
      <c r="U1168" s="39"/>
      <c r="V1168" s="39"/>
      <c r="W1168" s="39"/>
      <c r="X1168" s="39"/>
      <c r="Y1168" s="39"/>
      <c r="Z1168" s="39"/>
      <c r="AA1168" s="39"/>
      <c r="AB1168" s="39"/>
      <c r="AC1168" s="39"/>
      <c r="AD1168" s="39"/>
      <c r="AE1168" s="39"/>
      <c r="AT1168" s="18" t="s">
        <v>177</v>
      </c>
      <c r="AU1168" s="18" t="s">
        <v>87</v>
      </c>
    </row>
    <row r="1169" s="13" customFormat="1">
      <c r="A1169" s="13"/>
      <c r="B1169" s="237"/>
      <c r="C1169" s="238"/>
      <c r="D1169" s="232" t="s">
        <v>181</v>
      </c>
      <c r="E1169" s="239" t="s">
        <v>40</v>
      </c>
      <c r="F1169" s="240" t="s">
        <v>203</v>
      </c>
      <c r="G1169" s="238"/>
      <c r="H1169" s="239" t="s">
        <v>40</v>
      </c>
      <c r="I1169" s="241"/>
      <c r="J1169" s="238"/>
      <c r="K1169" s="238"/>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181</v>
      </c>
      <c r="AU1169" s="246" t="s">
        <v>87</v>
      </c>
      <c r="AV1169" s="13" t="s">
        <v>85</v>
      </c>
      <c r="AW1169" s="13" t="s">
        <v>38</v>
      </c>
      <c r="AX1169" s="13" t="s">
        <v>77</v>
      </c>
      <c r="AY1169" s="246" t="s">
        <v>167</v>
      </c>
    </row>
    <row r="1170" s="14" customFormat="1">
      <c r="A1170" s="14"/>
      <c r="B1170" s="247"/>
      <c r="C1170" s="248"/>
      <c r="D1170" s="232" t="s">
        <v>181</v>
      </c>
      <c r="E1170" s="249" t="s">
        <v>40</v>
      </c>
      <c r="F1170" s="250" t="s">
        <v>1290</v>
      </c>
      <c r="G1170" s="248"/>
      <c r="H1170" s="251">
        <v>1.6779999999999999</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181</v>
      </c>
      <c r="AU1170" s="257" t="s">
        <v>87</v>
      </c>
      <c r="AV1170" s="14" t="s">
        <v>87</v>
      </c>
      <c r="AW1170" s="14" t="s">
        <v>38</v>
      </c>
      <c r="AX1170" s="14" t="s">
        <v>77</v>
      </c>
      <c r="AY1170" s="257" t="s">
        <v>167</v>
      </c>
    </row>
    <row r="1171" s="14" customFormat="1">
      <c r="A1171" s="14"/>
      <c r="B1171" s="247"/>
      <c r="C1171" s="248"/>
      <c r="D1171" s="232" t="s">
        <v>181</v>
      </c>
      <c r="E1171" s="249" t="s">
        <v>40</v>
      </c>
      <c r="F1171" s="250" t="s">
        <v>1291</v>
      </c>
      <c r="G1171" s="248"/>
      <c r="H1171" s="251">
        <v>0.45000000000000001</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181</v>
      </c>
      <c r="AU1171" s="257" t="s">
        <v>87</v>
      </c>
      <c r="AV1171" s="14" t="s">
        <v>87</v>
      </c>
      <c r="AW1171" s="14" t="s">
        <v>38</v>
      </c>
      <c r="AX1171" s="14" t="s">
        <v>77</v>
      </c>
      <c r="AY1171" s="257" t="s">
        <v>167</v>
      </c>
    </row>
    <row r="1172" s="13" customFormat="1">
      <c r="A1172" s="13"/>
      <c r="B1172" s="237"/>
      <c r="C1172" s="238"/>
      <c r="D1172" s="232" t="s">
        <v>181</v>
      </c>
      <c r="E1172" s="239" t="s">
        <v>40</v>
      </c>
      <c r="F1172" s="240" t="s">
        <v>206</v>
      </c>
      <c r="G1172" s="238"/>
      <c r="H1172" s="239" t="s">
        <v>40</v>
      </c>
      <c r="I1172" s="241"/>
      <c r="J1172" s="238"/>
      <c r="K1172" s="238"/>
      <c r="L1172" s="242"/>
      <c r="M1172" s="243"/>
      <c r="N1172" s="244"/>
      <c r="O1172" s="244"/>
      <c r="P1172" s="244"/>
      <c r="Q1172" s="244"/>
      <c r="R1172" s="244"/>
      <c r="S1172" s="244"/>
      <c r="T1172" s="245"/>
      <c r="U1172" s="13"/>
      <c r="V1172" s="13"/>
      <c r="W1172" s="13"/>
      <c r="X1172" s="13"/>
      <c r="Y1172" s="13"/>
      <c r="Z1172" s="13"/>
      <c r="AA1172" s="13"/>
      <c r="AB1172" s="13"/>
      <c r="AC1172" s="13"/>
      <c r="AD1172" s="13"/>
      <c r="AE1172" s="13"/>
      <c r="AT1172" s="246" t="s">
        <v>181</v>
      </c>
      <c r="AU1172" s="246" t="s">
        <v>87</v>
      </c>
      <c r="AV1172" s="13" t="s">
        <v>85</v>
      </c>
      <c r="AW1172" s="13" t="s">
        <v>38</v>
      </c>
      <c r="AX1172" s="13" t="s">
        <v>77</v>
      </c>
      <c r="AY1172" s="246" t="s">
        <v>167</v>
      </c>
    </row>
    <row r="1173" s="14" customFormat="1">
      <c r="A1173" s="14"/>
      <c r="B1173" s="247"/>
      <c r="C1173" s="248"/>
      <c r="D1173" s="232" t="s">
        <v>181</v>
      </c>
      <c r="E1173" s="249" t="s">
        <v>40</v>
      </c>
      <c r="F1173" s="250" t="s">
        <v>1292</v>
      </c>
      <c r="G1173" s="248"/>
      <c r="H1173" s="251">
        <v>2.0150000000000001</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181</v>
      </c>
      <c r="AU1173" s="257" t="s">
        <v>87</v>
      </c>
      <c r="AV1173" s="14" t="s">
        <v>87</v>
      </c>
      <c r="AW1173" s="14" t="s">
        <v>38</v>
      </c>
      <c r="AX1173" s="14" t="s">
        <v>77</v>
      </c>
      <c r="AY1173" s="257" t="s">
        <v>167</v>
      </c>
    </row>
    <row r="1174" s="13" customFormat="1">
      <c r="A1174" s="13"/>
      <c r="B1174" s="237"/>
      <c r="C1174" s="238"/>
      <c r="D1174" s="232" t="s">
        <v>181</v>
      </c>
      <c r="E1174" s="239" t="s">
        <v>40</v>
      </c>
      <c r="F1174" s="240" t="s">
        <v>208</v>
      </c>
      <c r="G1174" s="238"/>
      <c r="H1174" s="239" t="s">
        <v>40</v>
      </c>
      <c r="I1174" s="241"/>
      <c r="J1174" s="238"/>
      <c r="K1174" s="238"/>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181</v>
      </c>
      <c r="AU1174" s="246" t="s">
        <v>87</v>
      </c>
      <c r="AV1174" s="13" t="s">
        <v>85</v>
      </c>
      <c r="AW1174" s="13" t="s">
        <v>38</v>
      </c>
      <c r="AX1174" s="13" t="s">
        <v>77</v>
      </c>
      <c r="AY1174" s="246" t="s">
        <v>167</v>
      </c>
    </row>
    <row r="1175" s="14" customFormat="1">
      <c r="A1175" s="14"/>
      <c r="B1175" s="247"/>
      <c r="C1175" s="248"/>
      <c r="D1175" s="232" t="s">
        <v>181</v>
      </c>
      <c r="E1175" s="249" t="s">
        <v>40</v>
      </c>
      <c r="F1175" s="250" t="s">
        <v>1293</v>
      </c>
      <c r="G1175" s="248"/>
      <c r="H1175" s="251">
        <v>14.438000000000001</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181</v>
      </c>
      <c r="AU1175" s="257" t="s">
        <v>87</v>
      </c>
      <c r="AV1175" s="14" t="s">
        <v>87</v>
      </c>
      <c r="AW1175" s="14" t="s">
        <v>38</v>
      </c>
      <c r="AX1175" s="14" t="s">
        <v>77</v>
      </c>
      <c r="AY1175" s="257" t="s">
        <v>167</v>
      </c>
    </row>
    <row r="1176" s="13" customFormat="1">
      <c r="A1176" s="13"/>
      <c r="B1176" s="237"/>
      <c r="C1176" s="238"/>
      <c r="D1176" s="232" t="s">
        <v>181</v>
      </c>
      <c r="E1176" s="239" t="s">
        <v>40</v>
      </c>
      <c r="F1176" s="240" t="s">
        <v>210</v>
      </c>
      <c r="G1176" s="238"/>
      <c r="H1176" s="239" t="s">
        <v>40</v>
      </c>
      <c r="I1176" s="241"/>
      <c r="J1176" s="238"/>
      <c r="K1176" s="238"/>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181</v>
      </c>
      <c r="AU1176" s="246" t="s">
        <v>87</v>
      </c>
      <c r="AV1176" s="13" t="s">
        <v>85</v>
      </c>
      <c r="AW1176" s="13" t="s">
        <v>38</v>
      </c>
      <c r="AX1176" s="13" t="s">
        <v>77</v>
      </c>
      <c r="AY1176" s="246" t="s">
        <v>167</v>
      </c>
    </row>
    <row r="1177" s="14" customFormat="1">
      <c r="A1177" s="14"/>
      <c r="B1177" s="247"/>
      <c r="C1177" s="248"/>
      <c r="D1177" s="232" t="s">
        <v>181</v>
      </c>
      <c r="E1177" s="249" t="s">
        <v>40</v>
      </c>
      <c r="F1177" s="250" t="s">
        <v>1294</v>
      </c>
      <c r="G1177" s="248"/>
      <c r="H1177" s="251">
        <v>11.531000000000001</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181</v>
      </c>
      <c r="AU1177" s="257" t="s">
        <v>87</v>
      </c>
      <c r="AV1177" s="14" t="s">
        <v>87</v>
      </c>
      <c r="AW1177" s="14" t="s">
        <v>38</v>
      </c>
      <c r="AX1177" s="14" t="s">
        <v>77</v>
      </c>
      <c r="AY1177" s="257" t="s">
        <v>167</v>
      </c>
    </row>
    <row r="1178" s="15" customFormat="1">
      <c r="A1178" s="15"/>
      <c r="B1178" s="258"/>
      <c r="C1178" s="259"/>
      <c r="D1178" s="232" t="s">
        <v>181</v>
      </c>
      <c r="E1178" s="260" t="s">
        <v>40</v>
      </c>
      <c r="F1178" s="261" t="s">
        <v>184</v>
      </c>
      <c r="G1178" s="259"/>
      <c r="H1178" s="262">
        <v>30.111999999999998</v>
      </c>
      <c r="I1178" s="263"/>
      <c r="J1178" s="259"/>
      <c r="K1178" s="259"/>
      <c r="L1178" s="264"/>
      <c r="M1178" s="265"/>
      <c r="N1178" s="266"/>
      <c r="O1178" s="266"/>
      <c r="P1178" s="266"/>
      <c r="Q1178" s="266"/>
      <c r="R1178" s="266"/>
      <c r="S1178" s="266"/>
      <c r="T1178" s="267"/>
      <c r="U1178" s="15"/>
      <c r="V1178" s="15"/>
      <c r="W1178" s="15"/>
      <c r="X1178" s="15"/>
      <c r="Y1178" s="15"/>
      <c r="Z1178" s="15"/>
      <c r="AA1178" s="15"/>
      <c r="AB1178" s="15"/>
      <c r="AC1178" s="15"/>
      <c r="AD1178" s="15"/>
      <c r="AE1178" s="15"/>
      <c r="AT1178" s="268" t="s">
        <v>181</v>
      </c>
      <c r="AU1178" s="268" t="s">
        <v>87</v>
      </c>
      <c r="AV1178" s="15" t="s">
        <v>175</v>
      </c>
      <c r="AW1178" s="15" t="s">
        <v>38</v>
      </c>
      <c r="AX1178" s="15" t="s">
        <v>85</v>
      </c>
      <c r="AY1178" s="268" t="s">
        <v>167</v>
      </c>
    </row>
    <row r="1179" s="2" customFormat="1" ht="24" customHeight="1">
      <c r="A1179" s="39"/>
      <c r="B1179" s="40"/>
      <c r="C1179" s="219" t="s">
        <v>1305</v>
      </c>
      <c r="D1179" s="219" t="s">
        <v>170</v>
      </c>
      <c r="E1179" s="220" t="s">
        <v>1306</v>
      </c>
      <c r="F1179" s="221" t="s">
        <v>1307</v>
      </c>
      <c r="G1179" s="222" t="s">
        <v>173</v>
      </c>
      <c r="H1179" s="223">
        <v>30.111999999999998</v>
      </c>
      <c r="I1179" s="224"/>
      <c r="J1179" s="225">
        <f>ROUND(I1179*H1179,2)</f>
        <v>0</v>
      </c>
      <c r="K1179" s="221" t="s">
        <v>174</v>
      </c>
      <c r="L1179" s="45"/>
      <c r="M1179" s="226" t="s">
        <v>40</v>
      </c>
      <c r="N1179" s="227" t="s">
        <v>48</v>
      </c>
      <c r="O1179" s="85"/>
      <c r="P1179" s="228">
        <f>O1179*H1179</f>
        <v>0</v>
      </c>
      <c r="Q1179" s="228">
        <v>3.0000000000000001E-05</v>
      </c>
      <c r="R1179" s="228">
        <f>Q1179*H1179</f>
        <v>0.00090335999999999997</v>
      </c>
      <c r="S1179" s="228">
        <v>0</v>
      </c>
      <c r="T1179" s="229">
        <f>S1179*H1179</f>
        <v>0</v>
      </c>
      <c r="U1179" s="39"/>
      <c r="V1179" s="39"/>
      <c r="W1179" s="39"/>
      <c r="X1179" s="39"/>
      <c r="Y1179" s="39"/>
      <c r="Z1179" s="39"/>
      <c r="AA1179" s="39"/>
      <c r="AB1179" s="39"/>
      <c r="AC1179" s="39"/>
      <c r="AD1179" s="39"/>
      <c r="AE1179" s="39"/>
      <c r="AR1179" s="230" t="s">
        <v>301</v>
      </c>
      <c r="AT1179" s="230" t="s">
        <v>170</v>
      </c>
      <c r="AU1179" s="230" t="s">
        <v>87</v>
      </c>
      <c r="AY1179" s="18" t="s">
        <v>167</v>
      </c>
      <c r="BE1179" s="231">
        <f>IF(N1179="základní",J1179,0)</f>
        <v>0</v>
      </c>
      <c r="BF1179" s="231">
        <f>IF(N1179="snížená",J1179,0)</f>
        <v>0</v>
      </c>
      <c r="BG1179" s="231">
        <f>IF(N1179="zákl. přenesená",J1179,0)</f>
        <v>0</v>
      </c>
      <c r="BH1179" s="231">
        <f>IF(N1179="sníž. přenesená",J1179,0)</f>
        <v>0</v>
      </c>
      <c r="BI1179" s="231">
        <f>IF(N1179="nulová",J1179,0)</f>
        <v>0</v>
      </c>
      <c r="BJ1179" s="18" t="s">
        <v>85</v>
      </c>
      <c r="BK1179" s="231">
        <f>ROUND(I1179*H1179,2)</f>
        <v>0</v>
      </c>
      <c r="BL1179" s="18" t="s">
        <v>301</v>
      </c>
      <c r="BM1179" s="230" t="s">
        <v>1308</v>
      </c>
    </row>
    <row r="1180" s="2" customFormat="1">
      <c r="A1180" s="39"/>
      <c r="B1180" s="40"/>
      <c r="C1180" s="41"/>
      <c r="D1180" s="232" t="s">
        <v>177</v>
      </c>
      <c r="E1180" s="41"/>
      <c r="F1180" s="233" t="s">
        <v>1309</v>
      </c>
      <c r="G1180" s="41"/>
      <c r="H1180" s="41"/>
      <c r="I1180" s="137"/>
      <c r="J1180" s="41"/>
      <c r="K1180" s="41"/>
      <c r="L1180" s="45"/>
      <c r="M1180" s="234"/>
      <c r="N1180" s="235"/>
      <c r="O1180" s="85"/>
      <c r="P1180" s="85"/>
      <c r="Q1180" s="85"/>
      <c r="R1180" s="85"/>
      <c r="S1180" s="85"/>
      <c r="T1180" s="86"/>
      <c r="U1180" s="39"/>
      <c r="V1180" s="39"/>
      <c r="W1180" s="39"/>
      <c r="X1180" s="39"/>
      <c r="Y1180" s="39"/>
      <c r="Z1180" s="39"/>
      <c r="AA1180" s="39"/>
      <c r="AB1180" s="39"/>
      <c r="AC1180" s="39"/>
      <c r="AD1180" s="39"/>
      <c r="AE1180" s="39"/>
      <c r="AT1180" s="18" t="s">
        <v>177</v>
      </c>
      <c r="AU1180" s="18" t="s">
        <v>87</v>
      </c>
    </row>
    <row r="1181" s="13" customFormat="1">
      <c r="A1181" s="13"/>
      <c r="B1181" s="237"/>
      <c r="C1181" s="238"/>
      <c r="D1181" s="232" t="s">
        <v>181</v>
      </c>
      <c r="E1181" s="239" t="s">
        <v>40</v>
      </c>
      <c r="F1181" s="240" t="s">
        <v>203</v>
      </c>
      <c r="G1181" s="238"/>
      <c r="H1181" s="239" t="s">
        <v>40</v>
      </c>
      <c r="I1181" s="241"/>
      <c r="J1181" s="238"/>
      <c r="K1181" s="238"/>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181</v>
      </c>
      <c r="AU1181" s="246" t="s">
        <v>87</v>
      </c>
      <c r="AV1181" s="13" t="s">
        <v>85</v>
      </c>
      <c r="AW1181" s="13" t="s">
        <v>38</v>
      </c>
      <c r="AX1181" s="13" t="s">
        <v>77</v>
      </c>
      <c r="AY1181" s="246" t="s">
        <v>167</v>
      </c>
    </row>
    <row r="1182" s="14" customFormat="1">
      <c r="A1182" s="14"/>
      <c r="B1182" s="247"/>
      <c r="C1182" s="248"/>
      <c r="D1182" s="232" t="s">
        <v>181</v>
      </c>
      <c r="E1182" s="249" t="s">
        <v>40</v>
      </c>
      <c r="F1182" s="250" t="s">
        <v>1290</v>
      </c>
      <c r="G1182" s="248"/>
      <c r="H1182" s="251">
        <v>1.6779999999999999</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181</v>
      </c>
      <c r="AU1182" s="257" t="s">
        <v>87</v>
      </c>
      <c r="AV1182" s="14" t="s">
        <v>87</v>
      </c>
      <c r="AW1182" s="14" t="s">
        <v>38</v>
      </c>
      <c r="AX1182" s="14" t="s">
        <v>77</v>
      </c>
      <c r="AY1182" s="257" t="s">
        <v>167</v>
      </c>
    </row>
    <row r="1183" s="14" customFormat="1">
      <c r="A1183" s="14"/>
      <c r="B1183" s="247"/>
      <c r="C1183" s="248"/>
      <c r="D1183" s="232" t="s">
        <v>181</v>
      </c>
      <c r="E1183" s="249" t="s">
        <v>40</v>
      </c>
      <c r="F1183" s="250" t="s">
        <v>1291</v>
      </c>
      <c r="G1183" s="248"/>
      <c r="H1183" s="251">
        <v>0.45000000000000001</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181</v>
      </c>
      <c r="AU1183" s="257" t="s">
        <v>87</v>
      </c>
      <c r="AV1183" s="14" t="s">
        <v>87</v>
      </c>
      <c r="AW1183" s="14" t="s">
        <v>38</v>
      </c>
      <c r="AX1183" s="14" t="s">
        <v>77</v>
      </c>
      <c r="AY1183" s="257" t="s">
        <v>167</v>
      </c>
    </row>
    <row r="1184" s="13" customFormat="1">
      <c r="A1184" s="13"/>
      <c r="B1184" s="237"/>
      <c r="C1184" s="238"/>
      <c r="D1184" s="232" t="s">
        <v>181</v>
      </c>
      <c r="E1184" s="239" t="s">
        <v>40</v>
      </c>
      <c r="F1184" s="240" t="s">
        <v>206</v>
      </c>
      <c r="G1184" s="238"/>
      <c r="H1184" s="239" t="s">
        <v>40</v>
      </c>
      <c r="I1184" s="241"/>
      <c r="J1184" s="238"/>
      <c r="K1184" s="238"/>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181</v>
      </c>
      <c r="AU1184" s="246" t="s">
        <v>87</v>
      </c>
      <c r="AV1184" s="13" t="s">
        <v>85</v>
      </c>
      <c r="AW1184" s="13" t="s">
        <v>38</v>
      </c>
      <c r="AX1184" s="13" t="s">
        <v>77</v>
      </c>
      <c r="AY1184" s="246" t="s">
        <v>167</v>
      </c>
    </row>
    <row r="1185" s="14" customFormat="1">
      <c r="A1185" s="14"/>
      <c r="B1185" s="247"/>
      <c r="C1185" s="248"/>
      <c r="D1185" s="232" t="s">
        <v>181</v>
      </c>
      <c r="E1185" s="249" t="s">
        <v>40</v>
      </c>
      <c r="F1185" s="250" t="s">
        <v>1292</v>
      </c>
      <c r="G1185" s="248"/>
      <c r="H1185" s="251">
        <v>2.0150000000000001</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181</v>
      </c>
      <c r="AU1185" s="257" t="s">
        <v>87</v>
      </c>
      <c r="AV1185" s="14" t="s">
        <v>87</v>
      </c>
      <c r="AW1185" s="14" t="s">
        <v>38</v>
      </c>
      <c r="AX1185" s="14" t="s">
        <v>77</v>
      </c>
      <c r="AY1185" s="257" t="s">
        <v>167</v>
      </c>
    </row>
    <row r="1186" s="13" customFormat="1">
      <c r="A1186" s="13"/>
      <c r="B1186" s="237"/>
      <c r="C1186" s="238"/>
      <c r="D1186" s="232" t="s">
        <v>181</v>
      </c>
      <c r="E1186" s="239" t="s">
        <v>40</v>
      </c>
      <c r="F1186" s="240" t="s">
        <v>208</v>
      </c>
      <c r="G1186" s="238"/>
      <c r="H1186" s="239" t="s">
        <v>40</v>
      </c>
      <c r="I1186" s="241"/>
      <c r="J1186" s="238"/>
      <c r="K1186" s="238"/>
      <c r="L1186" s="242"/>
      <c r="M1186" s="243"/>
      <c r="N1186" s="244"/>
      <c r="O1186" s="244"/>
      <c r="P1186" s="244"/>
      <c r="Q1186" s="244"/>
      <c r="R1186" s="244"/>
      <c r="S1186" s="244"/>
      <c r="T1186" s="245"/>
      <c r="U1186" s="13"/>
      <c r="V1186" s="13"/>
      <c r="W1186" s="13"/>
      <c r="X1186" s="13"/>
      <c r="Y1186" s="13"/>
      <c r="Z1186" s="13"/>
      <c r="AA1186" s="13"/>
      <c r="AB1186" s="13"/>
      <c r="AC1186" s="13"/>
      <c r="AD1186" s="13"/>
      <c r="AE1186" s="13"/>
      <c r="AT1186" s="246" t="s">
        <v>181</v>
      </c>
      <c r="AU1186" s="246" t="s">
        <v>87</v>
      </c>
      <c r="AV1186" s="13" t="s">
        <v>85</v>
      </c>
      <c r="AW1186" s="13" t="s">
        <v>38</v>
      </c>
      <c r="AX1186" s="13" t="s">
        <v>77</v>
      </c>
      <c r="AY1186" s="246" t="s">
        <v>167</v>
      </c>
    </row>
    <row r="1187" s="14" customFormat="1">
      <c r="A1187" s="14"/>
      <c r="B1187" s="247"/>
      <c r="C1187" s="248"/>
      <c r="D1187" s="232" t="s">
        <v>181</v>
      </c>
      <c r="E1187" s="249" t="s">
        <v>40</v>
      </c>
      <c r="F1187" s="250" t="s">
        <v>1293</v>
      </c>
      <c r="G1187" s="248"/>
      <c r="H1187" s="251">
        <v>14.438000000000001</v>
      </c>
      <c r="I1187" s="252"/>
      <c r="J1187" s="248"/>
      <c r="K1187" s="248"/>
      <c r="L1187" s="253"/>
      <c r="M1187" s="254"/>
      <c r="N1187" s="255"/>
      <c r="O1187" s="255"/>
      <c r="P1187" s="255"/>
      <c r="Q1187" s="255"/>
      <c r="R1187" s="255"/>
      <c r="S1187" s="255"/>
      <c r="T1187" s="256"/>
      <c r="U1187" s="14"/>
      <c r="V1187" s="14"/>
      <c r="W1187" s="14"/>
      <c r="X1187" s="14"/>
      <c r="Y1187" s="14"/>
      <c r="Z1187" s="14"/>
      <c r="AA1187" s="14"/>
      <c r="AB1187" s="14"/>
      <c r="AC1187" s="14"/>
      <c r="AD1187" s="14"/>
      <c r="AE1187" s="14"/>
      <c r="AT1187" s="257" t="s">
        <v>181</v>
      </c>
      <c r="AU1187" s="257" t="s">
        <v>87</v>
      </c>
      <c r="AV1187" s="14" t="s">
        <v>87</v>
      </c>
      <c r="AW1187" s="14" t="s">
        <v>38</v>
      </c>
      <c r="AX1187" s="14" t="s">
        <v>77</v>
      </c>
      <c r="AY1187" s="257" t="s">
        <v>167</v>
      </c>
    </row>
    <row r="1188" s="13" customFormat="1">
      <c r="A1188" s="13"/>
      <c r="B1188" s="237"/>
      <c r="C1188" s="238"/>
      <c r="D1188" s="232" t="s">
        <v>181</v>
      </c>
      <c r="E1188" s="239" t="s">
        <v>40</v>
      </c>
      <c r="F1188" s="240" t="s">
        <v>210</v>
      </c>
      <c r="G1188" s="238"/>
      <c r="H1188" s="239" t="s">
        <v>40</v>
      </c>
      <c r="I1188" s="241"/>
      <c r="J1188" s="238"/>
      <c r="K1188" s="238"/>
      <c r="L1188" s="242"/>
      <c r="M1188" s="243"/>
      <c r="N1188" s="244"/>
      <c r="O1188" s="244"/>
      <c r="P1188" s="244"/>
      <c r="Q1188" s="244"/>
      <c r="R1188" s="244"/>
      <c r="S1188" s="244"/>
      <c r="T1188" s="245"/>
      <c r="U1188" s="13"/>
      <c r="V1188" s="13"/>
      <c r="W1188" s="13"/>
      <c r="X1188" s="13"/>
      <c r="Y1188" s="13"/>
      <c r="Z1188" s="13"/>
      <c r="AA1188" s="13"/>
      <c r="AB1188" s="13"/>
      <c r="AC1188" s="13"/>
      <c r="AD1188" s="13"/>
      <c r="AE1188" s="13"/>
      <c r="AT1188" s="246" t="s">
        <v>181</v>
      </c>
      <c r="AU1188" s="246" t="s">
        <v>87</v>
      </c>
      <c r="AV1188" s="13" t="s">
        <v>85</v>
      </c>
      <c r="AW1188" s="13" t="s">
        <v>38</v>
      </c>
      <c r="AX1188" s="13" t="s">
        <v>77</v>
      </c>
      <c r="AY1188" s="246" t="s">
        <v>167</v>
      </c>
    </row>
    <row r="1189" s="14" customFormat="1">
      <c r="A1189" s="14"/>
      <c r="B1189" s="247"/>
      <c r="C1189" s="248"/>
      <c r="D1189" s="232" t="s">
        <v>181</v>
      </c>
      <c r="E1189" s="249" t="s">
        <v>40</v>
      </c>
      <c r="F1189" s="250" t="s">
        <v>1294</v>
      </c>
      <c r="G1189" s="248"/>
      <c r="H1189" s="251">
        <v>11.531000000000001</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181</v>
      </c>
      <c r="AU1189" s="257" t="s">
        <v>87</v>
      </c>
      <c r="AV1189" s="14" t="s">
        <v>87</v>
      </c>
      <c r="AW1189" s="14" t="s">
        <v>38</v>
      </c>
      <c r="AX1189" s="14" t="s">
        <v>77</v>
      </c>
      <c r="AY1189" s="257" t="s">
        <v>167</v>
      </c>
    </row>
    <row r="1190" s="15" customFormat="1">
      <c r="A1190" s="15"/>
      <c r="B1190" s="258"/>
      <c r="C1190" s="259"/>
      <c r="D1190" s="232" t="s">
        <v>181</v>
      </c>
      <c r="E1190" s="260" t="s">
        <v>40</v>
      </c>
      <c r="F1190" s="261" t="s">
        <v>184</v>
      </c>
      <c r="G1190" s="259"/>
      <c r="H1190" s="262">
        <v>30.111999999999998</v>
      </c>
      <c r="I1190" s="263"/>
      <c r="J1190" s="259"/>
      <c r="K1190" s="259"/>
      <c r="L1190" s="264"/>
      <c r="M1190" s="279"/>
      <c r="N1190" s="280"/>
      <c r="O1190" s="280"/>
      <c r="P1190" s="280"/>
      <c r="Q1190" s="280"/>
      <c r="R1190" s="280"/>
      <c r="S1190" s="280"/>
      <c r="T1190" s="281"/>
      <c r="U1190" s="15"/>
      <c r="V1190" s="15"/>
      <c r="W1190" s="15"/>
      <c r="X1190" s="15"/>
      <c r="Y1190" s="15"/>
      <c r="Z1190" s="15"/>
      <c r="AA1190" s="15"/>
      <c r="AB1190" s="15"/>
      <c r="AC1190" s="15"/>
      <c r="AD1190" s="15"/>
      <c r="AE1190" s="15"/>
      <c r="AT1190" s="268" t="s">
        <v>181</v>
      </c>
      <c r="AU1190" s="268" t="s">
        <v>87</v>
      </c>
      <c r="AV1190" s="15" t="s">
        <v>175</v>
      </c>
      <c r="AW1190" s="15" t="s">
        <v>38</v>
      </c>
      <c r="AX1190" s="15" t="s">
        <v>85</v>
      </c>
      <c r="AY1190" s="268" t="s">
        <v>167</v>
      </c>
    </row>
    <row r="1191" s="2" customFormat="1" ht="6.96" customHeight="1">
      <c r="A1191" s="39"/>
      <c r="B1191" s="60"/>
      <c r="C1191" s="61"/>
      <c r="D1191" s="61"/>
      <c r="E1191" s="61"/>
      <c r="F1191" s="61"/>
      <c r="G1191" s="61"/>
      <c r="H1191" s="61"/>
      <c r="I1191" s="167"/>
      <c r="J1191" s="61"/>
      <c r="K1191" s="61"/>
      <c r="L1191" s="45"/>
      <c r="M1191" s="39"/>
      <c r="O1191" s="39"/>
      <c r="P1191" s="39"/>
      <c r="Q1191" s="39"/>
      <c r="R1191" s="39"/>
      <c r="S1191" s="39"/>
      <c r="T1191" s="39"/>
      <c r="U1191" s="39"/>
      <c r="V1191" s="39"/>
      <c r="W1191" s="39"/>
      <c r="X1191" s="39"/>
      <c r="Y1191" s="39"/>
      <c r="Z1191" s="39"/>
      <c r="AA1191" s="39"/>
      <c r="AB1191" s="39"/>
      <c r="AC1191" s="39"/>
      <c r="AD1191" s="39"/>
      <c r="AE1191" s="39"/>
    </row>
  </sheetData>
  <sheetProtection sheet="1" autoFilter="0" formatColumns="0" formatRows="0" objects="1" scenarios="1" spinCount="100000" saltValue="5k6f/U3O2m4XPa2/8/vxlMPHUOk0P02m2c4giumbhaYjGFpf+KJ/C1rgqP0J+QbWO1vchfZcdmZqCx4pdx5hEQ==" hashValue="5nAwGrZ0JEykfqeYl1CGuvfBwy6BZmSoxZ5nsmPJ44IJJjti9GdXRfGNiMrNw1wM6yHlYd/WDui4HNrtxnDoRw==" algorithmName="SHA-512" password="CC35"/>
  <autoFilter ref="C105:K1190"/>
  <mergeCells count="9">
    <mergeCell ref="E7:H7"/>
    <mergeCell ref="E9:H9"/>
    <mergeCell ref="E18:H18"/>
    <mergeCell ref="E27:H27"/>
    <mergeCell ref="E48:H48"/>
    <mergeCell ref="E50:H50"/>
    <mergeCell ref="E96:H96"/>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102</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1462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ROUND((SUM(BE106:BE1191)),  2)</f>
        <v>0</v>
      </c>
      <c r="G33" s="39"/>
      <c r="H33" s="39"/>
      <c r="I33" s="156">
        <v>0.20999999999999999</v>
      </c>
      <c r="J33" s="155">
        <f>ROUND(((SUM(BE106:BE1191))*I33),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ROUND((SUM(BF106:BF1191)),  2)</f>
        <v>0</v>
      </c>
      <c r="G34" s="39"/>
      <c r="H34" s="39"/>
      <c r="I34" s="156">
        <v>0.14999999999999999</v>
      </c>
      <c r="J34" s="155">
        <f>ROUND(((SUM(BF106:BF1191))*I34),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ROUND((SUM(BG106:BG1191)),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ROUND((SUM(BH106:BH1191)),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ROUND((SUM(BI106:BI1191)),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006 - Bytová jednotka č. 8</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J107</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J398</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J399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J428</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J468</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J592</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J620</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J630</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J681</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J702</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J722</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J782</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J790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J867</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J875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J947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J955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J1028</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151</v>
      </c>
      <c r="E86" s="187"/>
      <c r="F86" s="187"/>
      <c r="G86" s="187"/>
      <c r="H86" s="187"/>
      <c r="I86" s="188"/>
      <c r="J86" s="189">
        <f>J1049</f>
        <v>0</v>
      </c>
      <c r="K86" s="185"/>
      <c r="L86" s="190"/>
      <c r="S86" s="10"/>
      <c r="T86" s="10"/>
      <c r="U86" s="10"/>
      <c r="V86" s="10"/>
      <c r="W86" s="10"/>
      <c r="X86" s="10"/>
      <c r="Y86" s="10"/>
      <c r="Z86" s="10"/>
      <c r="AA86" s="10"/>
      <c r="AB86" s="10"/>
      <c r="AC86" s="10"/>
      <c r="AD86" s="10"/>
      <c r="AE86" s="10"/>
    </row>
    <row r="87" s="2" customFormat="1" ht="21.84"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6.96" customHeight="1">
      <c r="A88" s="39"/>
      <c r="B88" s="60"/>
      <c r="C88" s="61"/>
      <c r="D88" s="61"/>
      <c r="E88" s="61"/>
      <c r="F88" s="61"/>
      <c r="G88" s="61"/>
      <c r="H88" s="61"/>
      <c r="I88" s="167"/>
      <c r="J88" s="61"/>
      <c r="K88" s="61"/>
      <c r="L88" s="138"/>
      <c r="S88" s="39"/>
      <c r="T88" s="39"/>
      <c r="U88" s="39"/>
      <c r="V88" s="39"/>
      <c r="W88" s="39"/>
      <c r="X88" s="39"/>
      <c r="Y88" s="39"/>
      <c r="Z88" s="39"/>
      <c r="AA88" s="39"/>
      <c r="AB88" s="39"/>
      <c r="AC88" s="39"/>
      <c r="AD88" s="39"/>
      <c r="AE88" s="39"/>
    </row>
    <row r="92" s="2" customFormat="1" ht="6.96" customHeight="1">
      <c r="A92" s="39"/>
      <c r="B92" s="62"/>
      <c r="C92" s="63"/>
      <c r="D92" s="63"/>
      <c r="E92" s="63"/>
      <c r="F92" s="63"/>
      <c r="G92" s="63"/>
      <c r="H92" s="63"/>
      <c r="I92" s="170"/>
      <c r="J92" s="63"/>
      <c r="K92" s="63"/>
      <c r="L92" s="138"/>
      <c r="S92" s="39"/>
      <c r="T92" s="39"/>
      <c r="U92" s="39"/>
      <c r="V92" s="39"/>
      <c r="W92" s="39"/>
      <c r="X92" s="39"/>
      <c r="Y92" s="39"/>
      <c r="Z92" s="39"/>
      <c r="AA92" s="39"/>
      <c r="AB92" s="39"/>
      <c r="AC92" s="39"/>
      <c r="AD92" s="39"/>
      <c r="AE92" s="39"/>
    </row>
    <row r="93" s="2" customFormat="1" ht="24.96" customHeight="1">
      <c r="A93" s="39"/>
      <c r="B93" s="40"/>
      <c r="C93" s="24" t="s">
        <v>152</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3" t="s">
        <v>16</v>
      </c>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6.5" customHeight="1">
      <c r="A96" s="39"/>
      <c r="B96" s="40"/>
      <c r="C96" s="41"/>
      <c r="D96" s="41"/>
      <c r="E96" s="171" t="str">
        <f>E7</f>
        <v>Rekonstrukce ubytovny Rokycanské nemocnice</v>
      </c>
      <c r="F96" s="33"/>
      <c r="G96" s="33"/>
      <c r="H96" s="33"/>
      <c r="I96" s="137"/>
      <c r="J96" s="41"/>
      <c r="K96" s="41"/>
      <c r="L96" s="138"/>
      <c r="S96" s="39"/>
      <c r="T96" s="39"/>
      <c r="U96" s="39"/>
      <c r="V96" s="39"/>
      <c r="W96" s="39"/>
      <c r="X96" s="39"/>
      <c r="Y96" s="39"/>
      <c r="Z96" s="39"/>
      <c r="AA96" s="39"/>
      <c r="AB96" s="39"/>
      <c r="AC96" s="39"/>
      <c r="AD96" s="39"/>
      <c r="AE96" s="39"/>
    </row>
    <row r="97" s="2" customFormat="1" ht="12" customHeight="1">
      <c r="A97" s="39"/>
      <c r="B97" s="40"/>
      <c r="C97" s="33" t="s">
        <v>119</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16.5" customHeight="1">
      <c r="A98" s="39"/>
      <c r="B98" s="40"/>
      <c r="C98" s="41"/>
      <c r="D98" s="41"/>
      <c r="E98" s="70" t="str">
        <f>E9</f>
        <v>006 - Bytová jednotka č. 8</v>
      </c>
      <c r="F98" s="41"/>
      <c r="G98" s="41"/>
      <c r="H98" s="41"/>
      <c r="I98" s="137"/>
      <c r="J98" s="41"/>
      <c r="K98" s="41"/>
      <c r="L98" s="138"/>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2" customHeight="1">
      <c r="A100" s="39"/>
      <c r="B100" s="40"/>
      <c r="C100" s="33" t="s">
        <v>22</v>
      </c>
      <c r="D100" s="41"/>
      <c r="E100" s="41"/>
      <c r="F100" s="28" t="str">
        <f>F12</f>
        <v>Rokycany</v>
      </c>
      <c r="G100" s="41"/>
      <c r="H100" s="41"/>
      <c r="I100" s="141" t="s">
        <v>24</v>
      </c>
      <c r="J100" s="73" t="str">
        <f>IF(J12="","",J12)</f>
        <v>11. 9. 2019</v>
      </c>
      <c r="K100" s="41"/>
      <c r="L100" s="138"/>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5.15" customHeight="1">
      <c r="A102" s="39"/>
      <c r="B102" s="40"/>
      <c r="C102" s="33" t="s">
        <v>26</v>
      </c>
      <c r="D102" s="41"/>
      <c r="E102" s="41"/>
      <c r="F102" s="28" t="str">
        <f>E15</f>
        <v>Rokycanská nemocnice, a.s</v>
      </c>
      <c r="G102" s="41"/>
      <c r="H102" s="41"/>
      <c r="I102" s="141" t="s">
        <v>34</v>
      </c>
      <c r="J102" s="37" t="str">
        <f>E21</f>
        <v>Ing. Jiří Červený</v>
      </c>
      <c r="K102" s="41"/>
      <c r="L102" s="138"/>
      <c r="S102" s="39"/>
      <c r="T102" s="39"/>
      <c r="U102" s="39"/>
      <c r="V102" s="39"/>
      <c r="W102" s="39"/>
      <c r="X102" s="39"/>
      <c r="Y102" s="39"/>
      <c r="Z102" s="39"/>
      <c r="AA102" s="39"/>
      <c r="AB102" s="39"/>
      <c r="AC102" s="39"/>
      <c r="AD102" s="39"/>
      <c r="AE102" s="39"/>
    </row>
    <row r="103" s="2" customFormat="1" ht="15.15" customHeight="1">
      <c r="A103" s="39"/>
      <c r="B103" s="40"/>
      <c r="C103" s="33" t="s">
        <v>32</v>
      </c>
      <c r="D103" s="41"/>
      <c r="E103" s="41"/>
      <c r="F103" s="28" t="str">
        <f>IF(E18="","",E18)</f>
        <v>Vyplň údaj</v>
      </c>
      <c r="G103" s="41"/>
      <c r="H103" s="41"/>
      <c r="I103" s="141" t="s">
        <v>39</v>
      </c>
      <c r="J103" s="37" t="str">
        <f>E24</f>
        <v>Ing. Jiří Červený</v>
      </c>
      <c r="K103" s="41"/>
      <c r="L103" s="138"/>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137"/>
      <c r="J104" s="41"/>
      <c r="K104" s="41"/>
      <c r="L104" s="138"/>
      <c r="S104" s="39"/>
      <c r="T104" s="39"/>
      <c r="U104" s="39"/>
      <c r="V104" s="39"/>
      <c r="W104" s="39"/>
      <c r="X104" s="39"/>
      <c r="Y104" s="39"/>
      <c r="Z104" s="39"/>
      <c r="AA104" s="39"/>
      <c r="AB104" s="39"/>
      <c r="AC104" s="39"/>
      <c r="AD104" s="39"/>
      <c r="AE104" s="39"/>
    </row>
    <row r="105" s="11" customFormat="1" ht="29.28" customHeight="1">
      <c r="A105" s="191"/>
      <c r="B105" s="192"/>
      <c r="C105" s="193" t="s">
        <v>153</v>
      </c>
      <c r="D105" s="194" t="s">
        <v>62</v>
      </c>
      <c r="E105" s="194" t="s">
        <v>58</v>
      </c>
      <c r="F105" s="194" t="s">
        <v>59</v>
      </c>
      <c r="G105" s="194" t="s">
        <v>154</v>
      </c>
      <c r="H105" s="194" t="s">
        <v>155</v>
      </c>
      <c r="I105" s="195" t="s">
        <v>156</v>
      </c>
      <c r="J105" s="194" t="s">
        <v>123</v>
      </c>
      <c r="K105" s="196" t="s">
        <v>157</v>
      </c>
      <c r="L105" s="197"/>
      <c r="M105" s="93" t="s">
        <v>40</v>
      </c>
      <c r="N105" s="94" t="s">
        <v>47</v>
      </c>
      <c r="O105" s="94" t="s">
        <v>158</v>
      </c>
      <c r="P105" s="94" t="s">
        <v>159</v>
      </c>
      <c r="Q105" s="94" t="s">
        <v>160</v>
      </c>
      <c r="R105" s="94" t="s">
        <v>161</v>
      </c>
      <c r="S105" s="94" t="s">
        <v>162</v>
      </c>
      <c r="T105" s="95" t="s">
        <v>163</v>
      </c>
      <c r="U105" s="191"/>
      <c r="V105" s="191"/>
      <c r="W105" s="191"/>
      <c r="X105" s="191"/>
      <c r="Y105" s="191"/>
      <c r="Z105" s="191"/>
      <c r="AA105" s="191"/>
      <c r="AB105" s="191"/>
      <c r="AC105" s="191"/>
      <c r="AD105" s="191"/>
      <c r="AE105" s="191"/>
    </row>
    <row r="106" s="2" customFormat="1" ht="22.8" customHeight="1">
      <c r="A106" s="39"/>
      <c r="B106" s="40"/>
      <c r="C106" s="100" t="s">
        <v>164</v>
      </c>
      <c r="D106" s="41"/>
      <c r="E106" s="41"/>
      <c r="F106" s="41"/>
      <c r="G106" s="41"/>
      <c r="H106" s="41"/>
      <c r="I106" s="137"/>
      <c r="J106" s="198">
        <f>BK106</f>
        <v>0</v>
      </c>
      <c r="K106" s="41"/>
      <c r="L106" s="45"/>
      <c r="M106" s="96"/>
      <c r="N106" s="199"/>
      <c r="O106" s="97"/>
      <c r="P106" s="200">
        <f>P107+P398</f>
        <v>0</v>
      </c>
      <c r="Q106" s="97"/>
      <c r="R106" s="200">
        <f>R107+R398</f>
        <v>8.8375505899999993</v>
      </c>
      <c r="S106" s="97"/>
      <c r="T106" s="201">
        <f>T107+T398</f>
        <v>13.671679019999999</v>
      </c>
      <c r="U106" s="39"/>
      <c r="V106" s="39"/>
      <c r="W106" s="39"/>
      <c r="X106" s="39"/>
      <c r="Y106" s="39"/>
      <c r="Z106" s="39"/>
      <c r="AA106" s="39"/>
      <c r="AB106" s="39"/>
      <c r="AC106" s="39"/>
      <c r="AD106" s="39"/>
      <c r="AE106" s="39"/>
      <c r="AT106" s="18" t="s">
        <v>76</v>
      </c>
      <c r="AU106" s="18" t="s">
        <v>124</v>
      </c>
      <c r="BK106" s="202">
        <f>BK107+BK398</f>
        <v>0</v>
      </c>
    </row>
    <row r="107" s="12" customFormat="1" ht="25.92" customHeight="1">
      <c r="A107" s="12"/>
      <c r="B107" s="203"/>
      <c r="C107" s="204"/>
      <c r="D107" s="205" t="s">
        <v>76</v>
      </c>
      <c r="E107" s="206" t="s">
        <v>165</v>
      </c>
      <c r="F107" s="206" t="s">
        <v>166</v>
      </c>
      <c r="G107" s="204"/>
      <c r="H107" s="204"/>
      <c r="I107" s="207"/>
      <c r="J107" s="208">
        <f>BK107</f>
        <v>0</v>
      </c>
      <c r="K107" s="204"/>
      <c r="L107" s="209"/>
      <c r="M107" s="210"/>
      <c r="N107" s="211"/>
      <c r="O107" s="211"/>
      <c r="P107" s="212">
        <f>P108+P127+P273+P374+P391</f>
        <v>0</v>
      </c>
      <c r="Q107" s="211"/>
      <c r="R107" s="212">
        <f>R108+R127+R273+R374+R391</f>
        <v>6.88422351</v>
      </c>
      <c r="S107" s="211"/>
      <c r="T107" s="213">
        <f>T108+T127+T273+T374+T391</f>
        <v>12.75203</v>
      </c>
      <c r="U107" s="12"/>
      <c r="V107" s="12"/>
      <c r="W107" s="12"/>
      <c r="X107" s="12"/>
      <c r="Y107" s="12"/>
      <c r="Z107" s="12"/>
      <c r="AA107" s="12"/>
      <c r="AB107" s="12"/>
      <c r="AC107" s="12"/>
      <c r="AD107" s="12"/>
      <c r="AE107" s="12"/>
      <c r="AR107" s="214" t="s">
        <v>85</v>
      </c>
      <c r="AT107" s="215" t="s">
        <v>76</v>
      </c>
      <c r="AU107" s="215" t="s">
        <v>77</v>
      </c>
      <c r="AY107" s="214" t="s">
        <v>167</v>
      </c>
      <c r="BK107" s="216">
        <f>BK108+BK127+BK273+BK374+BK391</f>
        <v>0</v>
      </c>
    </row>
    <row r="108" s="12" customFormat="1" ht="22.8" customHeight="1">
      <c r="A108" s="12"/>
      <c r="B108" s="203"/>
      <c r="C108" s="204"/>
      <c r="D108" s="205" t="s">
        <v>76</v>
      </c>
      <c r="E108" s="217" t="s">
        <v>168</v>
      </c>
      <c r="F108" s="217" t="s">
        <v>169</v>
      </c>
      <c r="G108" s="204"/>
      <c r="H108" s="204"/>
      <c r="I108" s="207"/>
      <c r="J108" s="218">
        <f>BK108</f>
        <v>0</v>
      </c>
      <c r="K108" s="204"/>
      <c r="L108" s="209"/>
      <c r="M108" s="210"/>
      <c r="N108" s="211"/>
      <c r="O108" s="211"/>
      <c r="P108" s="212">
        <f>SUM(P109:P126)</f>
        <v>0</v>
      </c>
      <c r="Q108" s="211"/>
      <c r="R108" s="212">
        <f>SUM(R109:R126)</f>
        <v>0.47551091999999995</v>
      </c>
      <c r="S108" s="211"/>
      <c r="T108" s="213">
        <f>SUM(T109:T126)</f>
        <v>0</v>
      </c>
      <c r="U108" s="12"/>
      <c r="V108" s="12"/>
      <c r="W108" s="12"/>
      <c r="X108" s="12"/>
      <c r="Y108" s="12"/>
      <c r="Z108" s="12"/>
      <c r="AA108" s="12"/>
      <c r="AB108" s="12"/>
      <c r="AC108" s="12"/>
      <c r="AD108" s="12"/>
      <c r="AE108" s="12"/>
      <c r="AR108" s="214" t="s">
        <v>85</v>
      </c>
      <c r="AT108" s="215" t="s">
        <v>76</v>
      </c>
      <c r="AU108" s="215" t="s">
        <v>85</v>
      </c>
      <c r="AY108" s="214" t="s">
        <v>167</v>
      </c>
      <c r="BK108" s="216">
        <f>SUM(BK109:BK126)</f>
        <v>0</v>
      </c>
    </row>
    <row r="109" s="2" customFormat="1" ht="24" customHeight="1">
      <c r="A109" s="39"/>
      <c r="B109" s="40"/>
      <c r="C109" s="219" t="s">
        <v>85</v>
      </c>
      <c r="D109" s="219" t="s">
        <v>170</v>
      </c>
      <c r="E109" s="220" t="s">
        <v>171</v>
      </c>
      <c r="F109" s="221" t="s">
        <v>172</v>
      </c>
      <c r="G109" s="222" t="s">
        <v>173</v>
      </c>
      <c r="H109" s="223">
        <v>4.1079999999999997</v>
      </c>
      <c r="I109" s="224"/>
      <c r="J109" s="225">
        <f>ROUND(I109*H109,2)</f>
        <v>0</v>
      </c>
      <c r="K109" s="221" t="s">
        <v>174</v>
      </c>
      <c r="L109" s="45"/>
      <c r="M109" s="226" t="s">
        <v>40</v>
      </c>
      <c r="N109" s="227" t="s">
        <v>48</v>
      </c>
      <c r="O109" s="85"/>
      <c r="P109" s="228">
        <f>O109*H109</f>
        <v>0</v>
      </c>
      <c r="Q109" s="228">
        <v>0.11549</v>
      </c>
      <c r="R109" s="228">
        <f>Q109*H109</f>
        <v>0.47443291999999992</v>
      </c>
      <c r="S109" s="228">
        <v>0</v>
      </c>
      <c r="T109" s="229">
        <f>S109*H109</f>
        <v>0</v>
      </c>
      <c r="U109" s="39"/>
      <c r="V109" s="39"/>
      <c r="W109" s="39"/>
      <c r="X109" s="39"/>
      <c r="Y109" s="39"/>
      <c r="Z109" s="39"/>
      <c r="AA109" s="39"/>
      <c r="AB109" s="39"/>
      <c r="AC109" s="39"/>
      <c r="AD109" s="39"/>
      <c r="AE109" s="39"/>
      <c r="AR109" s="230" t="s">
        <v>175</v>
      </c>
      <c r="AT109" s="230" t="s">
        <v>170</v>
      </c>
      <c r="AU109" s="230" t="s">
        <v>87</v>
      </c>
      <c r="AY109" s="18" t="s">
        <v>167</v>
      </c>
      <c r="BE109" s="231">
        <f>IF(N109="základní",J109,0)</f>
        <v>0</v>
      </c>
      <c r="BF109" s="231">
        <f>IF(N109="snížená",J109,0)</f>
        <v>0</v>
      </c>
      <c r="BG109" s="231">
        <f>IF(N109="zákl. přenesená",J109,0)</f>
        <v>0</v>
      </c>
      <c r="BH109" s="231">
        <f>IF(N109="sníž. přenesená",J109,0)</f>
        <v>0</v>
      </c>
      <c r="BI109" s="231">
        <f>IF(N109="nulová",J109,0)</f>
        <v>0</v>
      </c>
      <c r="BJ109" s="18" t="s">
        <v>85</v>
      </c>
      <c r="BK109" s="231">
        <f>ROUND(I109*H109,2)</f>
        <v>0</v>
      </c>
      <c r="BL109" s="18" t="s">
        <v>175</v>
      </c>
      <c r="BM109" s="230" t="s">
        <v>176</v>
      </c>
    </row>
    <row r="110" s="2" customFormat="1">
      <c r="A110" s="39"/>
      <c r="B110" s="40"/>
      <c r="C110" s="41"/>
      <c r="D110" s="232" t="s">
        <v>177</v>
      </c>
      <c r="E110" s="41"/>
      <c r="F110" s="233" t="s">
        <v>178</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177</v>
      </c>
      <c r="AU110" s="18" t="s">
        <v>87</v>
      </c>
    </row>
    <row r="111" s="2" customFormat="1">
      <c r="A111" s="39"/>
      <c r="B111" s="40"/>
      <c r="C111" s="41"/>
      <c r="D111" s="232" t="s">
        <v>179</v>
      </c>
      <c r="E111" s="41"/>
      <c r="F111" s="236" t="s">
        <v>180</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179</v>
      </c>
      <c r="AU111" s="18" t="s">
        <v>87</v>
      </c>
    </row>
    <row r="112" s="13" customFormat="1">
      <c r="A112" s="13"/>
      <c r="B112" s="237"/>
      <c r="C112" s="238"/>
      <c r="D112" s="232" t="s">
        <v>181</v>
      </c>
      <c r="E112" s="239" t="s">
        <v>40</v>
      </c>
      <c r="F112" s="240" t="s">
        <v>182</v>
      </c>
      <c r="G112" s="238"/>
      <c r="H112" s="239" t="s">
        <v>40</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181</v>
      </c>
      <c r="AU112" s="246" t="s">
        <v>87</v>
      </c>
      <c r="AV112" s="13" t="s">
        <v>85</v>
      </c>
      <c r="AW112" s="13" t="s">
        <v>38</v>
      </c>
      <c r="AX112" s="13" t="s">
        <v>77</v>
      </c>
      <c r="AY112" s="246" t="s">
        <v>167</v>
      </c>
    </row>
    <row r="113" s="14" customFormat="1">
      <c r="A113" s="14"/>
      <c r="B113" s="247"/>
      <c r="C113" s="248"/>
      <c r="D113" s="232" t="s">
        <v>181</v>
      </c>
      <c r="E113" s="249" t="s">
        <v>40</v>
      </c>
      <c r="F113" s="250" t="s">
        <v>183</v>
      </c>
      <c r="G113" s="248"/>
      <c r="H113" s="251">
        <v>4.1079999999999997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181</v>
      </c>
      <c r="AU113" s="257" t="s">
        <v>87</v>
      </c>
      <c r="AV113" s="14" t="s">
        <v>87</v>
      </c>
      <c r="AW113" s="14" t="s">
        <v>38</v>
      </c>
      <c r="AX113" s="14" t="s">
        <v>77</v>
      </c>
      <c r="AY113" s="257" t="s">
        <v>167</v>
      </c>
    </row>
    <row r="114" s="15" customFormat="1">
      <c r="A114" s="15"/>
      <c r="B114" s="258"/>
      <c r="C114" s="259"/>
      <c r="D114" s="232" t="s">
        <v>181</v>
      </c>
      <c r="E114" s="260" t="s">
        <v>40</v>
      </c>
      <c r="F114" s="261" t="s">
        <v>184</v>
      </c>
      <c r="G114" s="259"/>
      <c r="H114" s="262">
        <v>4.1079999999999997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181</v>
      </c>
      <c r="AU114" s="268" t="s">
        <v>87</v>
      </c>
      <c r="AV114" s="15" t="s">
        <v>175</v>
      </c>
      <c r="AW114" s="15" t="s">
        <v>38</v>
      </c>
      <c r="AX114" s="15" t="s">
        <v>85</v>
      </c>
      <c r="AY114" s="268" t="s">
        <v>167</v>
      </c>
    </row>
    <row r="115" s="2" customFormat="1" ht="24" customHeight="1">
      <c r="A115" s="39"/>
      <c r="B115" s="40"/>
      <c r="C115" s="219" t="s">
        <v>87</v>
      </c>
      <c r="D115" s="219" t="s">
        <v>170</v>
      </c>
      <c r="E115" s="220" t="s">
        <v>185</v>
      </c>
      <c r="F115" s="221" t="s">
        <v>186</v>
      </c>
      <c r="G115" s="222" t="s">
        <v>187</v>
      </c>
      <c r="H115" s="223">
        <v>1.55</v>
      </c>
      <c r="I115" s="224"/>
      <c r="J115" s="225">
        <f>ROUND(I115*H115,2)</f>
        <v>0</v>
      </c>
      <c r="K115" s="221" t="s">
        <v>174</v>
      </c>
      <c r="L115" s="45"/>
      <c r="M115" s="226" t="s">
        <v>40</v>
      </c>
      <c r="N115" s="227" t="s">
        <v>48</v>
      </c>
      <c r="O115" s="85"/>
      <c r="P115" s="228">
        <f>O115*H115</f>
        <v>0</v>
      </c>
      <c r="Q115" s="228">
        <v>8.0000000000000007E-05</v>
      </c>
      <c r="R115" s="228">
        <f>Q115*H115</f>
        <v>0.00012400000000000001</v>
      </c>
      <c r="S115" s="228">
        <v>0</v>
      </c>
      <c r="T115" s="229">
        <f>S115*H115</f>
        <v>0</v>
      </c>
      <c r="U115" s="39"/>
      <c r="V115" s="39"/>
      <c r="W115" s="39"/>
      <c r="X115" s="39"/>
      <c r="Y115" s="39"/>
      <c r="Z115" s="39"/>
      <c r="AA115" s="39"/>
      <c r="AB115" s="39"/>
      <c r="AC115" s="39"/>
      <c r="AD115" s="39"/>
      <c r="AE115" s="39"/>
      <c r="AR115" s="230" t="s">
        <v>175</v>
      </c>
      <c r="AT115" s="230" t="s">
        <v>170</v>
      </c>
      <c r="AU115" s="230" t="s">
        <v>87</v>
      </c>
      <c r="AY115" s="18" t="s">
        <v>167</v>
      </c>
      <c r="BE115" s="231">
        <f>IF(N115="základní",J115,0)</f>
        <v>0</v>
      </c>
      <c r="BF115" s="231">
        <f>IF(N115="snížená",J115,0)</f>
        <v>0</v>
      </c>
      <c r="BG115" s="231">
        <f>IF(N115="zákl. přenesená",J115,0)</f>
        <v>0</v>
      </c>
      <c r="BH115" s="231">
        <f>IF(N115="sníž. přenesená",J115,0)</f>
        <v>0</v>
      </c>
      <c r="BI115" s="231">
        <f>IF(N115="nulová",J115,0)</f>
        <v>0</v>
      </c>
      <c r="BJ115" s="18" t="s">
        <v>85</v>
      </c>
      <c r="BK115" s="231">
        <f>ROUND(I115*H115,2)</f>
        <v>0</v>
      </c>
      <c r="BL115" s="18" t="s">
        <v>175</v>
      </c>
      <c r="BM115" s="230" t="s">
        <v>188</v>
      </c>
    </row>
    <row r="116" s="2" customFormat="1">
      <c r="A116" s="39"/>
      <c r="B116" s="40"/>
      <c r="C116" s="41"/>
      <c r="D116" s="232" t="s">
        <v>177</v>
      </c>
      <c r="E116" s="41"/>
      <c r="F116" s="233"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177</v>
      </c>
      <c r="AU116" s="18" t="s">
        <v>87</v>
      </c>
    </row>
    <row r="117" s="2" customFormat="1">
      <c r="A117" s="39"/>
      <c r="B117" s="40"/>
      <c r="C117" s="41"/>
      <c r="D117" s="232" t="s">
        <v>179</v>
      </c>
      <c r="E117" s="41"/>
      <c r="F117" s="236" t="s">
        <v>190</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179</v>
      </c>
      <c r="AU117" s="18" t="s">
        <v>87</v>
      </c>
    </row>
    <row r="118" s="13" customFormat="1">
      <c r="A118" s="13"/>
      <c r="B118" s="237"/>
      <c r="C118" s="238"/>
      <c r="D118" s="232" t="s">
        <v>181</v>
      </c>
      <c r="E118" s="239" t="s">
        <v>40</v>
      </c>
      <c r="F118" s="240" t="s">
        <v>182</v>
      </c>
      <c r="G118" s="238"/>
      <c r="H118" s="239" t="s">
        <v>40</v>
      </c>
      <c r="I118" s="241"/>
      <c r="J118" s="238"/>
      <c r="K118" s="238"/>
      <c r="L118" s="242"/>
      <c r="M118" s="243"/>
      <c r="N118" s="244"/>
      <c r="O118" s="244"/>
      <c r="P118" s="244"/>
      <c r="Q118" s="244"/>
      <c r="R118" s="244"/>
      <c r="S118" s="244"/>
      <c r="T118" s="245"/>
      <c r="U118" s="13"/>
      <c r="V118" s="13"/>
      <c r="W118" s="13"/>
      <c r="X118" s="13"/>
      <c r="Y118" s="13"/>
      <c r="Z118" s="13"/>
      <c r="AA118" s="13"/>
      <c r="AB118" s="13"/>
      <c r="AC118" s="13"/>
      <c r="AD118" s="13"/>
      <c r="AE118" s="13"/>
      <c r="AT118" s="246" t="s">
        <v>181</v>
      </c>
      <c r="AU118" s="246" t="s">
        <v>87</v>
      </c>
      <c r="AV118" s="13" t="s">
        <v>85</v>
      </c>
      <c r="AW118" s="13" t="s">
        <v>38</v>
      </c>
      <c r="AX118" s="13" t="s">
        <v>77</v>
      </c>
      <c r="AY118" s="246" t="s">
        <v>167</v>
      </c>
    </row>
    <row r="119" s="14" customFormat="1">
      <c r="A119" s="14"/>
      <c r="B119" s="247"/>
      <c r="C119" s="248"/>
      <c r="D119" s="232" t="s">
        <v>181</v>
      </c>
      <c r="E119" s="249" t="s">
        <v>40</v>
      </c>
      <c r="F119" s="250" t="s">
        <v>191</v>
      </c>
      <c r="G119" s="248"/>
      <c r="H119" s="251">
        <v>1.55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181</v>
      </c>
      <c r="AU119" s="257" t="s">
        <v>87</v>
      </c>
      <c r="AV119" s="14" t="s">
        <v>87</v>
      </c>
      <c r="AW119" s="14" t="s">
        <v>38</v>
      </c>
      <c r="AX119" s="14" t="s">
        <v>77</v>
      </c>
      <c r="AY119" s="257" t="s">
        <v>167</v>
      </c>
    </row>
    <row r="120" s="15" customFormat="1">
      <c r="A120" s="15"/>
      <c r="B120" s="258"/>
      <c r="C120" s="259"/>
      <c r="D120" s="232" t="s">
        <v>181</v>
      </c>
      <c r="E120" s="260" t="s">
        <v>40</v>
      </c>
      <c r="F120" s="261" t="s">
        <v>184</v>
      </c>
      <c r="G120" s="259"/>
      <c r="H120" s="262">
        <v>1.55</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181</v>
      </c>
      <c r="AU120" s="268" t="s">
        <v>87</v>
      </c>
      <c r="AV120" s="15" t="s">
        <v>175</v>
      </c>
      <c r="AW120" s="15" t="s">
        <v>38</v>
      </c>
      <c r="AX120" s="15" t="s">
        <v>85</v>
      </c>
      <c r="AY120" s="268" t="s">
        <v>167</v>
      </c>
    </row>
    <row r="121" s="2" customFormat="1" ht="24" customHeight="1">
      <c r="A121" s="39"/>
      <c r="B121" s="40"/>
      <c r="C121" s="219" t="s">
        <v>168</v>
      </c>
      <c r="D121" s="219" t="s">
        <v>170</v>
      </c>
      <c r="E121" s="220" t="s">
        <v>192</v>
      </c>
      <c r="F121" s="221" t="s">
        <v>193</v>
      </c>
      <c r="G121" s="222" t="s">
        <v>187</v>
      </c>
      <c r="H121" s="223">
        <v>7.9500000000000002</v>
      </c>
      <c r="I121" s="224"/>
      <c r="J121" s="225">
        <f>ROUND(I121*H121,2)</f>
        <v>0</v>
      </c>
      <c r="K121" s="221" t="s">
        <v>174</v>
      </c>
      <c r="L121" s="45"/>
      <c r="M121" s="226" t="s">
        <v>40</v>
      </c>
      <c r="N121" s="227" t="s">
        <v>48</v>
      </c>
      <c r="O121" s="85"/>
      <c r="P121" s="228">
        <f>O121*H121</f>
        <v>0</v>
      </c>
      <c r="Q121" s="228">
        <v>0.00012</v>
      </c>
      <c r="R121" s="228">
        <f>Q121*H121</f>
        <v>0.0009540000000000001</v>
      </c>
      <c r="S121" s="228">
        <v>0</v>
      </c>
      <c r="T121" s="229">
        <f>S121*H121</f>
        <v>0</v>
      </c>
      <c r="U121" s="39"/>
      <c r="V121" s="39"/>
      <c r="W121" s="39"/>
      <c r="X121" s="39"/>
      <c r="Y121" s="39"/>
      <c r="Z121" s="39"/>
      <c r="AA121" s="39"/>
      <c r="AB121" s="39"/>
      <c r="AC121" s="39"/>
      <c r="AD121" s="39"/>
      <c r="AE121" s="39"/>
      <c r="AR121" s="230" t="s">
        <v>175</v>
      </c>
      <c r="AT121" s="230" t="s">
        <v>170</v>
      </c>
      <c r="AU121" s="230" t="s">
        <v>87</v>
      </c>
      <c r="AY121" s="18" t="s">
        <v>167</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175</v>
      </c>
      <c r="BM121" s="230" t="s">
        <v>194</v>
      </c>
    </row>
    <row r="122" s="2" customFormat="1">
      <c r="A122" s="39"/>
      <c r="B122" s="40"/>
      <c r="C122" s="41"/>
      <c r="D122" s="232" t="s">
        <v>177</v>
      </c>
      <c r="E122" s="41"/>
      <c r="F122" s="233" t="s">
        <v>195</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177</v>
      </c>
      <c r="AU122" s="18" t="s">
        <v>87</v>
      </c>
    </row>
    <row r="123" s="2" customFormat="1">
      <c r="A123" s="39"/>
      <c r="B123" s="40"/>
      <c r="C123" s="41"/>
      <c r="D123" s="232" t="s">
        <v>179</v>
      </c>
      <c r="E123" s="41"/>
      <c r="F123" s="236" t="s">
        <v>190</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179</v>
      </c>
      <c r="AU123" s="18" t="s">
        <v>87</v>
      </c>
    </row>
    <row r="124" s="13" customFormat="1">
      <c r="A124" s="13"/>
      <c r="B124" s="237"/>
      <c r="C124" s="238"/>
      <c r="D124" s="232" t="s">
        <v>181</v>
      </c>
      <c r="E124" s="239" t="s">
        <v>40</v>
      </c>
      <c r="F124" s="240" t="s">
        <v>182</v>
      </c>
      <c r="G124" s="238"/>
      <c r="H124" s="239" t="s">
        <v>40</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181</v>
      </c>
      <c r="AU124" s="246" t="s">
        <v>87</v>
      </c>
      <c r="AV124" s="13" t="s">
        <v>85</v>
      </c>
      <c r="AW124" s="13" t="s">
        <v>38</v>
      </c>
      <c r="AX124" s="13" t="s">
        <v>77</v>
      </c>
      <c r="AY124" s="246" t="s">
        <v>167</v>
      </c>
    </row>
    <row r="125" s="14" customFormat="1">
      <c r="A125" s="14"/>
      <c r="B125" s="247"/>
      <c r="C125" s="248"/>
      <c r="D125" s="232" t="s">
        <v>181</v>
      </c>
      <c r="E125" s="249" t="s">
        <v>40</v>
      </c>
      <c r="F125" s="250" t="s">
        <v>196</v>
      </c>
      <c r="G125" s="248"/>
      <c r="H125" s="251">
        <v>7.9500000000000002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181</v>
      </c>
      <c r="AU125" s="257" t="s">
        <v>87</v>
      </c>
      <c r="AV125" s="14" t="s">
        <v>87</v>
      </c>
      <c r="AW125" s="14" t="s">
        <v>38</v>
      </c>
      <c r="AX125" s="14" t="s">
        <v>77</v>
      </c>
      <c r="AY125" s="257" t="s">
        <v>167</v>
      </c>
    </row>
    <row r="126" s="15" customFormat="1">
      <c r="A126" s="15"/>
      <c r="B126" s="258"/>
      <c r="C126" s="259"/>
      <c r="D126" s="232" t="s">
        <v>181</v>
      </c>
      <c r="E126" s="260" t="s">
        <v>40</v>
      </c>
      <c r="F126" s="261" t="s">
        <v>184</v>
      </c>
      <c r="G126" s="259"/>
      <c r="H126" s="262">
        <v>7.9500000000000002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181</v>
      </c>
      <c r="AU126" s="268" t="s">
        <v>87</v>
      </c>
      <c r="AV126" s="15" t="s">
        <v>175</v>
      </c>
      <c r="AW126" s="15" t="s">
        <v>38</v>
      </c>
      <c r="AX126" s="15" t="s">
        <v>85</v>
      </c>
      <c r="AY126" s="268" t="s">
        <v>167</v>
      </c>
    </row>
    <row r="127" s="12" customFormat="1" ht="22.8" customHeight="1">
      <c r="A127" s="12"/>
      <c r="B127" s="203"/>
      <c r="C127" s="204"/>
      <c r="D127" s="205" t="s">
        <v>76</v>
      </c>
      <c r="E127" s="217" t="s">
        <v>197</v>
      </c>
      <c r="F127" s="217" t="s">
        <v>198</v>
      </c>
      <c r="G127" s="204"/>
      <c r="H127" s="204"/>
      <c r="I127" s="207"/>
      <c r="J127" s="218">
        <f>BK127</f>
        <v>0</v>
      </c>
      <c r="K127" s="204"/>
      <c r="L127" s="209"/>
      <c r="M127" s="210"/>
      <c r="N127" s="211"/>
      <c r="O127" s="211"/>
      <c r="P127" s="212">
        <f>SUM(P128:P272)</f>
        <v>0</v>
      </c>
      <c r="Q127" s="211"/>
      <c r="R127" s="212">
        <f>SUM(R128:R272)</f>
        <v>6.4075661900000007</v>
      </c>
      <c r="S127" s="211"/>
      <c r="T127" s="213">
        <f>SUM(T128:T272)</f>
        <v>0</v>
      </c>
      <c r="U127" s="12"/>
      <c r="V127" s="12"/>
      <c r="W127" s="12"/>
      <c r="X127" s="12"/>
      <c r="Y127" s="12"/>
      <c r="Z127" s="12"/>
      <c r="AA127" s="12"/>
      <c r="AB127" s="12"/>
      <c r="AC127" s="12"/>
      <c r="AD127" s="12"/>
      <c r="AE127" s="12"/>
      <c r="AR127" s="214" t="s">
        <v>85</v>
      </c>
      <c r="AT127" s="215" t="s">
        <v>76</v>
      </c>
      <c r="AU127" s="215" t="s">
        <v>85</v>
      </c>
      <c r="AY127" s="214" t="s">
        <v>167</v>
      </c>
      <c r="BK127" s="216">
        <f>SUM(BK128:BK272)</f>
        <v>0</v>
      </c>
    </row>
    <row r="128" s="2" customFormat="1" ht="24" customHeight="1">
      <c r="A128" s="39"/>
      <c r="B128" s="40"/>
      <c r="C128" s="219" t="s">
        <v>175</v>
      </c>
      <c r="D128" s="219" t="s">
        <v>170</v>
      </c>
      <c r="E128" s="220" t="s">
        <v>199</v>
      </c>
      <c r="F128" s="221" t="s">
        <v>200</v>
      </c>
      <c r="G128" s="222" t="s">
        <v>173</v>
      </c>
      <c r="H128" s="223">
        <v>28.395</v>
      </c>
      <c r="I128" s="224"/>
      <c r="J128" s="225">
        <f>ROUND(I128*H128,2)</f>
        <v>0</v>
      </c>
      <c r="K128" s="221" t="s">
        <v>174</v>
      </c>
      <c r="L128" s="45"/>
      <c r="M128" s="226" t="s">
        <v>40</v>
      </c>
      <c r="N128" s="227" t="s">
        <v>48</v>
      </c>
      <c r="O128" s="85"/>
      <c r="P128" s="228">
        <f>O128*H128</f>
        <v>0</v>
      </c>
      <c r="Q128" s="228">
        <v>0.0014</v>
      </c>
      <c r="R128" s="228">
        <f>Q128*H128</f>
        <v>0.039752999999999997</v>
      </c>
      <c r="S128" s="228">
        <v>0</v>
      </c>
      <c r="T128" s="229">
        <f>S128*H128</f>
        <v>0</v>
      </c>
      <c r="U128" s="39"/>
      <c r="V128" s="39"/>
      <c r="W128" s="39"/>
      <c r="X128" s="39"/>
      <c r="Y128" s="39"/>
      <c r="Z128" s="39"/>
      <c r="AA128" s="39"/>
      <c r="AB128" s="39"/>
      <c r="AC128" s="39"/>
      <c r="AD128" s="39"/>
      <c r="AE128" s="39"/>
      <c r="AR128" s="230" t="s">
        <v>175</v>
      </c>
      <c r="AT128" s="230" t="s">
        <v>170</v>
      </c>
      <c r="AU128" s="230" t="s">
        <v>87</v>
      </c>
      <c r="AY128" s="18" t="s">
        <v>167</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175</v>
      </c>
      <c r="BM128" s="230" t="s">
        <v>201</v>
      </c>
    </row>
    <row r="129" s="2" customFormat="1">
      <c r="A129" s="39"/>
      <c r="B129" s="40"/>
      <c r="C129" s="41"/>
      <c r="D129" s="232" t="s">
        <v>177</v>
      </c>
      <c r="E129" s="41"/>
      <c r="F129" s="233" t="s">
        <v>202</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177</v>
      </c>
      <c r="AU129" s="18" t="s">
        <v>87</v>
      </c>
    </row>
    <row r="130" s="13" customFormat="1">
      <c r="A130" s="13"/>
      <c r="B130" s="237"/>
      <c r="C130" s="238"/>
      <c r="D130" s="232" t="s">
        <v>181</v>
      </c>
      <c r="E130" s="239" t="s">
        <v>40</v>
      </c>
      <c r="F130" s="240" t="s">
        <v>203</v>
      </c>
      <c r="G130" s="238"/>
      <c r="H130" s="239" t="s">
        <v>40</v>
      </c>
      <c r="I130" s="241"/>
      <c r="J130" s="238"/>
      <c r="K130" s="238"/>
      <c r="L130" s="242"/>
      <c r="M130" s="243"/>
      <c r="N130" s="244"/>
      <c r="O130" s="244"/>
      <c r="P130" s="244"/>
      <c r="Q130" s="244"/>
      <c r="R130" s="244"/>
      <c r="S130" s="244"/>
      <c r="T130" s="245"/>
      <c r="U130" s="13"/>
      <c r="V130" s="13"/>
      <c r="W130" s="13"/>
      <c r="X130" s="13"/>
      <c r="Y130" s="13"/>
      <c r="Z130" s="13"/>
      <c r="AA130" s="13"/>
      <c r="AB130" s="13"/>
      <c r="AC130" s="13"/>
      <c r="AD130" s="13"/>
      <c r="AE130" s="13"/>
      <c r="AT130" s="246" t="s">
        <v>181</v>
      </c>
      <c r="AU130" s="246" t="s">
        <v>87</v>
      </c>
      <c r="AV130" s="13" t="s">
        <v>85</v>
      </c>
      <c r="AW130" s="13" t="s">
        <v>38</v>
      </c>
      <c r="AX130" s="13" t="s">
        <v>77</v>
      </c>
      <c r="AY130" s="246" t="s">
        <v>167</v>
      </c>
    </row>
    <row r="131" s="14" customFormat="1">
      <c r="A131" s="14"/>
      <c r="B131" s="247"/>
      <c r="C131" s="248"/>
      <c r="D131" s="232" t="s">
        <v>181</v>
      </c>
      <c r="E131" s="249" t="s">
        <v>40</v>
      </c>
      <c r="F131" s="250" t="s">
        <v>373</v>
      </c>
      <c r="G131" s="248"/>
      <c r="H131" s="251">
        <v>2.403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181</v>
      </c>
      <c r="AU131" s="257" t="s">
        <v>87</v>
      </c>
      <c r="AV131" s="14" t="s">
        <v>87</v>
      </c>
      <c r="AW131" s="14" t="s">
        <v>38</v>
      </c>
      <c r="AX131" s="14" t="s">
        <v>77</v>
      </c>
      <c r="AY131" s="257" t="s">
        <v>167</v>
      </c>
    </row>
    <row r="132" s="14" customFormat="1">
      <c r="A132" s="14"/>
      <c r="B132" s="247"/>
      <c r="C132" s="248"/>
      <c r="D132" s="232" t="s">
        <v>181</v>
      </c>
      <c r="E132" s="249" t="s">
        <v>40</v>
      </c>
      <c r="F132" s="250" t="s">
        <v>205</v>
      </c>
      <c r="G132" s="248"/>
      <c r="H132" s="251">
        <v>0.40000000000000002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181</v>
      </c>
      <c r="AU132" s="257" t="s">
        <v>87</v>
      </c>
      <c r="AV132" s="14" t="s">
        <v>87</v>
      </c>
      <c r="AW132" s="14" t="s">
        <v>38</v>
      </c>
      <c r="AX132" s="14" t="s">
        <v>77</v>
      </c>
      <c r="AY132" s="257" t="s">
        <v>167</v>
      </c>
    </row>
    <row r="133" s="13" customFormat="1">
      <c r="A133" s="13"/>
      <c r="B133" s="237"/>
      <c r="C133" s="238"/>
      <c r="D133" s="232" t="s">
        <v>181</v>
      </c>
      <c r="E133" s="239" t="s">
        <v>40</v>
      </c>
      <c r="F133" s="240" t="s">
        <v>206</v>
      </c>
      <c r="G133" s="238"/>
      <c r="H133" s="239" t="s">
        <v>40</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181</v>
      </c>
      <c r="AU133" s="246" t="s">
        <v>87</v>
      </c>
      <c r="AV133" s="13" t="s">
        <v>85</v>
      </c>
      <c r="AW133" s="13" t="s">
        <v>38</v>
      </c>
      <c r="AX133" s="13" t="s">
        <v>77</v>
      </c>
      <c r="AY133" s="246" t="s">
        <v>167</v>
      </c>
    </row>
    <row r="134" s="14" customFormat="1">
      <c r="A134" s="14"/>
      <c r="B134" s="247"/>
      <c r="C134" s="248"/>
      <c r="D134" s="232" t="s">
        <v>181</v>
      </c>
      <c r="E134" s="249" t="s">
        <v>40</v>
      </c>
      <c r="F134" s="250" t="s">
        <v>374</v>
      </c>
      <c r="G134" s="248"/>
      <c r="H134" s="251">
        <v>2.2480000000000002</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181</v>
      </c>
      <c r="AU134" s="257" t="s">
        <v>87</v>
      </c>
      <c r="AV134" s="14" t="s">
        <v>87</v>
      </c>
      <c r="AW134" s="14" t="s">
        <v>38</v>
      </c>
      <c r="AX134" s="14" t="s">
        <v>77</v>
      </c>
      <c r="AY134" s="257" t="s">
        <v>167</v>
      </c>
    </row>
    <row r="135" s="13" customFormat="1">
      <c r="A135" s="13"/>
      <c r="B135" s="237"/>
      <c r="C135" s="238"/>
      <c r="D135" s="232" t="s">
        <v>181</v>
      </c>
      <c r="E135" s="239" t="s">
        <v>40</v>
      </c>
      <c r="F135" s="240" t="s">
        <v>208</v>
      </c>
      <c r="G135" s="238"/>
      <c r="H135" s="239" t="s">
        <v>40</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181</v>
      </c>
      <c r="AU135" s="246" t="s">
        <v>87</v>
      </c>
      <c r="AV135" s="13" t="s">
        <v>85</v>
      </c>
      <c r="AW135" s="13" t="s">
        <v>38</v>
      </c>
      <c r="AX135" s="13" t="s">
        <v>77</v>
      </c>
      <c r="AY135" s="246" t="s">
        <v>167</v>
      </c>
    </row>
    <row r="136" s="14" customFormat="1">
      <c r="A136" s="14"/>
      <c r="B136" s="247"/>
      <c r="C136" s="248"/>
      <c r="D136" s="232" t="s">
        <v>181</v>
      </c>
      <c r="E136" s="249" t="s">
        <v>40</v>
      </c>
      <c r="F136" s="250" t="s">
        <v>375</v>
      </c>
      <c r="G136" s="248"/>
      <c r="H136" s="251">
        <v>14.965</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181</v>
      </c>
      <c r="AU136" s="257" t="s">
        <v>87</v>
      </c>
      <c r="AV136" s="14" t="s">
        <v>87</v>
      </c>
      <c r="AW136" s="14" t="s">
        <v>38</v>
      </c>
      <c r="AX136" s="14" t="s">
        <v>77</v>
      </c>
      <c r="AY136" s="257" t="s">
        <v>167</v>
      </c>
    </row>
    <row r="137" s="13" customFormat="1">
      <c r="A137" s="13"/>
      <c r="B137" s="237"/>
      <c r="C137" s="238"/>
      <c r="D137" s="232" t="s">
        <v>181</v>
      </c>
      <c r="E137" s="239" t="s">
        <v>40</v>
      </c>
      <c r="F137" s="240" t="s">
        <v>210</v>
      </c>
      <c r="G137" s="238"/>
      <c r="H137" s="239" t="s">
        <v>40</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181</v>
      </c>
      <c r="AU137" s="246" t="s">
        <v>87</v>
      </c>
      <c r="AV137" s="13" t="s">
        <v>85</v>
      </c>
      <c r="AW137" s="13" t="s">
        <v>38</v>
      </c>
      <c r="AX137" s="13" t="s">
        <v>77</v>
      </c>
      <c r="AY137" s="246" t="s">
        <v>167</v>
      </c>
    </row>
    <row r="138" s="14" customFormat="1">
      <c r="A138" s="14"/>
      <c r="B138" s="247"/>
      <c r="C138" s="248"/>
      <c r="D138" s="232" t="s">
        <v>181</v>
      </c>
      <c r="E138" s="249" t="s">
        <v>40</v>
      </c>
      <c r="F138" s="250" t="s">
        <v>376</v>
      </c>
      <c r="G138" s="248"/>
      <c r="H138" s="251">
        <v>8.3789999999999996</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181</v>
      </c>
      <c r="AU138" s="257" t="s">
        <v>87</v>
      </c>
      <c r="AV138" s="14" t="s">
        <v>87</v>
      </c>
      <c r="AW138" s="14" t="s">
        <v>38</v>
      </c>
      <c r="AX138" s="14" t="s">
        <v>77</v>
      </c>
      <c r="AY138" s="257" t="s">
        <v>167</v>
      </c>
    </row>
    <row r="139" s="15" customFormat="1">
      <c r="A139" s="15"/>
      <c r="B139" s="258"/>
      <c r="C139" s="259"/>
      <c r="D139" s="232" t="s">
        <v>181</v>
      </c>
      <c r="E139" s="260" t="s">
        <v>40</v>
      </c>
      <c r="F139" s="261" t="s">
        <v>184</v>
      </c>
      <c r="G139" s="259"/>
      <c r="H139" s="262">
        <v>28.395</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181</v>
      </c>
      <c r="AU139" s="268" t="s">
        <v>87</v>
      </c>
      <c r="AV139" s="15" t="s">
        <v>175</v>
      </c>
      <c r="AW139" s="15" t="s">
        <v>38</v>
      </c>
      <c r="AX139" s="15" t="s">
        <v>85</v>
      </c>
      <c r="AY139" s="268" t="s">
        <v>167</v>
      </c>
    </row>
    <row r="140" s="2" customFormat="1" ht="24" customHeight="1">
      <c r="A140" s="39"/>
      <c r="B140" s="40"/>
      <c r="C140" s="219" t="s">
        <v>212</v>
      </c>
      <c r="D140" s="219" t="s">
        <v>170</v>
      </c>
      <c r="E140" s="220" t="s">
        <v>213</v>
      </c>
      <c r="F140" s="221" t="s">
        <v>214</v>
      </c>
      <c r="G140" s="222" t="s">
        <v>173</v>
      </c>
      <c r="H140" s="223">
        <v>28.395</v>
      </c>
      <c r="I140" s="224"/>
      <c r="J140" s="225">
        <f>ROUND(I140*H140,2)</f>
        <v>0</v>
      </c>
      <c r="K140" s="221" t="s">
        <v>174</v>
      </c>
      <c r="L140" s="45"/>
      <c r="M140" s="226" t="s">
        <v>40</v>
      </c>
      <c r="N140" s="227" t="s">
        <v>48</v>
      </c>
      <c r="O140" s="85"/>
      <c r="P140" s="228">
        <f>O140*H140</f>
        <v>0</v>
      </c>
      <c r="Q140" s="228">
        <v>0.017330000000000002</v>
      </c>
      <c r="R140" s="228">
        <f>Q140*H140</f>
        <v>0.49208535000000003</v>
      </c>
      <c r="S140" s="228">
        <v>0</v>
      </c>
      <c r="T140" s="229">
        <f>S140*H140</f>
        <v>0</v>
      </c>
      <c r="U140" s="39"/>
      <c r="V140" s="39"/>
      <c r="W140" s="39"/>
      <c r="X140" s="39"/>
      <c r="Y140" s="39"/>
      <c r="Z140" s="39"/>
      <c r="AA140" s="39"/>
      <c r="AB140" s="39"/>
      <c r="AC140" s="39"/>
      <c r="AD140" s="39"/>
      <c r="AE140" s="39"/>
      <c r="AR140" s="230" t="s">
        <v>175</v>
      </c>
      <c r="AT140" s="230" t="s">
        <v>170</v>
      </c>
      <c r="AU140" s="230" t="s">
        <v>87</v>
      </c>
      <c r="AY140" s="18" t="s">
        <v>167</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175</v>
      </c>
      <c r="BM140" s="230" t="s">
        <v>215</v>
      </c>
    </row>
    <row r="141" s="2" customFormat="1">
      <c r="A141" s="39"/>
      <c r="B141" s="40"/>
      <c r="C141" s="41"/>
      <c r="D141" s="232" t="s">
        <v>177</v>
      </c>
      <c r="E141" s="41"/>
      <c r="F141" s="233"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177</v>
      </c>
      <c r="AU141" s="18" t="s">
        <v>87</v>
      </c>
    </row>
    <row r="142" s="2" customFormat="1">
      <c r="A142" s="39"/>
      <c r="B142" s="40"/>
      <c r="C142" s="41"/>
      <c r="D142" s="232" t="s">
        <v>179</v>
      </c>
      <c r="E142" s="41"/>
      <c r="F142" s="236" t="s">
        <v>217</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179</v>
      </c>
      <c r="AU142" s="18" t="s">
        <v>87</v>
      </c>
    </row>
    <row r="143" s="13" customFormat="1">
      <c r="A143" s="13"/>
      <c r="B143" s="237"/>
      <c r="C143" s="238"/>
      <c r="D143" s="232" t="s">
        <v>181</v>
      </c>
      <c r="E143" s="239" t="s">
        <v>40</v>
      </c>
      <c r="F143" s="240" t="s">
        <v>203</v>
      </c>
      <c r="G143" s="238"/>
      <c r="H143" s="239" t="s">
        <v>40</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181</v>
      </c>
      <c r="AU143" s="246" t="s">
        <v>87</v>
      </c>
      <c r="AV143" s="13" t="s">
        <v>85</v>
      </c>
      <c r="AW143" s="13" t="s">
        <v>38</v>
      </c>
      <c r="AX143" s="13" t="s">
        <v>77</v>
      </c>
      <c r="AY143" s="246" t="s">
        <v>167</v>
      </c>
    </row>
    <row r="144" s="14" customFormat="1">
      <c r="A144" s="14"/>
      <c r="B144" s="247"/>
      <c r="C144" s="248"/>
      <c r="D144" s="232" t="s">
        <v>181</v>
      </c>
      <c r="E144" s="249" t="s">
        <v>40</v>
      </c>
      <c r="F144" s="250" t="s">
        <v>373</v>
      </c>
      <c r="G144" s="248"/>
      <c r="H144" s="251">
        <v>2.403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181</v>
      </c>
      <c r="AU144" s="257" t="s">
        <v>87</v>
      </c>
      <c r="AV144" s="14" t="s">
        <v>87</v>
      </c>
      <c r="AW144" s="14" t="s">
        <v>38</v>
      </c>
      <c r="AX144" s="14" t="s">
        <v>77</v>
      </c>
      <c r="AY144" s="257" t="s">
        <v>167</v>
      </c>
    </row>
    <row r="145" s="14" customFormat="1">
      <c r="A145" s="14"/>
      <c r="B145" s="247"/>
      <c r="C145" s="248"/>
      <c r="D145" s="232" t="s">
        <v>181</v>
      </c>
      <c r="E145" s="249" t="s">
        <v>40</v>
      </c>
      <c r="F145" s="250" t="s">
        <v>205</v>
      </c>
      <c r="G145" s="248"/>
      <c r="H145" s="251">
        <v>0.40000000000000002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181</v>
      </c>
      <c r="AU145" s="257" t="s">
        <v>87</v>
      </c>
      <c r="AV145" s="14" t="s">
        <v>87</v>
      </c>
      <c r="AW145" s="14" t="s">
        <v>38</v>
      </c>
      <c r="AX145" s="14" t="s">
        <v>77</v>
      </c>
      <c r="AY145" s="257" t="s">
        <v>167</v>
      </c>
    </row>
    <row r="146" s="13" customFormat="1">
      <c r="A146" s="13"/>
      <c r="B146" s="237"/>
      <c r="C146" s="238"/>
      <c r="D146" s="232" t="s">
        <v>181</v>
      </c>
      <c r="E146" s="239" t="s">
        <v>40</v>
      </c>
      <c r="F146" s="240" t="s">
        <v>206</v>
      </c>
      <c r="G146" s="238"/>
      <c r="H146" s="239" t="s">
        <v>40</v>
      </c>
      <c r="I146" s="241"/>
      <c r="J146" s="238"/>
      <c r="K146" s="238"/>
      <c r="L146" s="242"/>
      <c r="M146" s="243"/>
      <c r="N146" s="244"/>
      <c r="O146" s="244"/>
      <c r="P146" s="244"/>
      <c r="Q146" s="244"/>
      <c r="R146" s="244"/>
      <c r="S146" s="244"/>
      <c r="T146" s="245"/>
      <c r="U146" s="13"/>
      <c r="V146" s="13"/>
      <c r="W146" s="13"/>
      <c r="X146" s="13"/>
      <c r="Y146" s="13"/>
      <c r="Z146" s="13"/>
      <c r="AA146" s="13"/>
      <c r="AB146" s="13"/>
      <c r="AC146" s="13"/>
      <c r="AD146" s="13"/>
      <c r="AE146" s="13"/>
      <c r="AT146" s="246" t="s">
        <v>181</v>
      </c>
      <c r="AU146" s="246" t="s">
        <v>87</v>
      </c>
      <c r="AV146" s="13" t="s">
        <v>85</v>
      </c>
      <c r="AW146" s="13" t="s">
        <v>38</v>
      </c>
      <c r="AX146" s="13" t="s">
        <v>77</v>
      </c>
      <c r="AY146" s="246" t="s">
        <v>167</v>
      </c>
    </row>
    <row r="147" s="14" customFormat="1">
      <c r="A147" s="14"/>
      <c r="B147" s="247"/>
      <c r="C147" s="248"/>
      <c r="D147" s="232" t="s">
        <v>181</v>
      </c>
      <c r="E147" s="249" t="s">
        <v>40</v>
      </c>
      <c r="F147" s="250" t="s">
        <v>374</v>
      </c>
      <c r="G147" s="248"/>
      <c r="H147" s="251">
        <v>2.2480000000000002</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181</v>
      </c>
      <c r="AU147" s="257" t="s">
        <v>87</v>
      </c>
      <c r="AV147" s="14" t="s">
        <v>87</v>
      </c>
      <c r="AW147" s="14" t="s">
        <v>38</v>
      </c>
      <c r="AX147" s="14" t="s">
        <v>77</v>
      </c>
      <c r="AY147" s="257" t="s">
        <v>167</v>
      </c>
    </row>
    <row r="148" s="13" customFormat="1">
      <c r="A148" s="13"/>
      <c r="B148" s="237"/>
      <c r="C148" s="238"/>
      <c r="D148" s="232" t="s">
        <v>181</v>
      </c>
      <c r="E148" s="239" t="s">
        <v>40</v>
      </c>
      <c r="F148" s="240" t="s">
        <v>208</v>
      </c>
      <c r="G148" s="238"/>
      <c r="H148" s="239" t="s">
        <v>40</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181</v>
      </c>
      <c r="AU148" s="246" t="s">
        <v>87</v>
      </c>
      <c r="AV148" s="13" t="s">
        <v>85</v>
      </c>
      <c r="AW148" s="13" t="s">
        <v>38</v>
      </c>
      <c r="AX148" s="13" t="s">
        <v>77</v>
      </c>
      <c r="AY148" s="246" t="s">
        <v>167</v>
      </c>
    </row>
    <row r="149" s="14" customFormat="1">
      <c r="A149" s="14"/>
      <c r="B149" s="247"/>
      <c r="C149" s="248"/>
      <c r="D149" s="232" t="s">
        <v>181</v>
      </c>
      <c r="E149" s="249" t="s">
        <v>40</v>
      </c>
      <c r="F149" s="250" t="s">
        <v>375</v>
      </c>
      <c r="G149" s="248"/>
      <c r="H149" s="251">
        <v>14.965</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181</v>
      </c>
      <c r="AU149" s="257" t="s">
        <v>87</v>
      </c>
      <c r="AV149" s="14" t="s">
        <v>87</v>
      </c>
      <c r="AW149" s="14" t="s">
        <v>38</v>
      </c>
      <c r="AX149" s="14" t="s">
        <v>77</v>
      </c>
      <c r="AY149" s="257" t="s">
        <v>167</v>
      </c>
    </row>
    <row r="150" s="13" customFormat="1">
      <c r="A150" s="13"/>
      <c r="B150" s="237"/>
      <c r="C150" s="238"/>
      <c r="D150" s="232" t="s">
        <v>181</v>
      </c>
      <c r="E150" s="239" t="s">
        <v>40</v>
      </c>
      <c r="F150" s="240" t="s">
        <v>210</v>
      </c>
      <c r="G150" s="238"/>
      <c r="H150" s="239" t="s">
        <v>40</v>
      </c>
      <c r="I150" s="241"/>
      <c r="J150" s="238"/>
      <c r="K150" s="238"/>
      <c r="L150" s="242"/>
      <c r="M150" s="243"/>
      <c r="N150" s="244"/>
      <c r="O150" s="244"/>
      <c r="P150" s="244"/>
      <c r="Q150" s="244"/>
      <c r="R150" s="244"/>
      <c r="S150" s="244"/>
      <c r="T150" s="245"/>
      <c r="U150" s="13"/>
      <c r="V150" s="13"/>
      <c r="W150" s="13"/>
      <c r="X150" s="13"/>
      <c r="Y150" s="13"/>
      <c r="Z150" s="13"/>
      <c r="AA150" s="13"/>
      <c r="AB150" s="13"/>
      <c r="AC150" s="13"/>
      <c r="AD150" s="13"/>
      <c r="AE150" s="13"/>
      <c r="AT150" s="246" t="s">
        <v>181</v>
      </c>
      <c r="AU150" s="246" t="s">
        <v>87</v>
      </c>
      <c r="AV150" s="13" t="s">
        <v>85</v>
      </c>
      <c r="AW150" s="13" t="s">
        <v>38</v>
      </c>
      <c r="AX150" s="13" t="s">
        <v>77</v>
      </c>
      <c r="AY150" s="246" t="s">
        <v>167</v>
      </c>
    </row>
    <row r="151" s="14" customFormat="1">
      <c r="A151" s="14"/>
      <c r="B151" s="247"/>
      <c r="C151" s="248"/>
      <c r="D151" s="232" t="s">
        <v>181</v>
      </c>
      <c r="E151" s="249" t="s">
        <v>40</v>
      </c>
      <c r="F151" s="250" t="s">
        <v>376</v>
      </c>
      <c r="G151" s="248"/>
      <c r="H151" s="251">
        <v>8.3789999999999996</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181</v>
      </c>
      <c r="AU151" s="257" t="s">
        <v>87</v>
      </c>
      <c r="AV151" s="14" t="s">
        <v>87</v>
      </c>
      <c r="AW151" s="14" t="s">
        <v>38</v>
      </c>
      <c r="AX151" s="14" t="s">
        <v>77</v>
      </c>
      <c r="AY151" s="257" t="s">
        <v>167</v>
      </c>
    </row>
    <row r="152" s="15" customFormat="1">
      <c r="A152" s="15"/>
      <c r="B152" s="258"/>
      <c r="C152" s="259"/>
      <c r="D152" s="232" t="s">
        <v>181</v>
      </c>
      <c r="E152" s="260" t="s">
        <v>40</v>
      </c>
      <c r="F152" s="261" t="s">
        <v>184</v>
      </c>
      <c r="G152" s="259"/>
      <c r="H152" s="262">
        <v>28.395</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181</v>
      </c>
      <c r="AU152" s="268" t="s">
        <v>87</v>
      </c>
      <c r="AV152" s="15" t="s">
        <v>175</v>
      </c>
      <c r="AW152" s="15" t="s">
        <v>38</v>
      </c>
      <c r="AX152" s="15" t="s">
        <v>85</v>
      </c>
      <c r="AY152" s="268" t="s">
        <v>167</v>
      </c>
    </row>
    <row r="153" s="2" customFormat="1" ht="16.5" customHeight="1">
      <c r="A153" s="39"/>
      <c r="B153" s="40"/>
      <c r="C153" s="219" t="s">
        <v>197</v>
      </c>
      <c r="D153" s="219" t="s">
        <v>170</v>
      </c>
      <c r="E153" s="220" t="s">
        <v>218</v>
      </c>
      <c r="F153" s="221" t="s">
        <v>219</v>
      </c>
      <c r="G153" s="222" t="s">
        <v>173</v>
      </c>
      <c r="H153" s="223">
        <v>16.251999999999999</v>
      </c>
      <c r="I153" s="224"/>
      <c r="J153" s="225">
        <f>ROUND(I153*H153,2)</f>
        <v>0</v>
      </c>
      <c r="K153" s="221" t="s">
        <v>174</v>
      </c>
      <c r="L153" s="45"/>
      <c r="M153" s="226" t="s">
        <v>40</v>
      </c>
      <c r="N153" s="227" t="s">
        <v>48</v>
      </c>
      <c r="O153" s="85"/>
      <c r="P153" s="228">
        <f>O153*H153</f>
        <v>0</v>
      </c>
      <c r="Q153" s="228">
        <v>0.0070400000000000003</v>
      </c>
      <c r="R153" s="228">
        <f>Q153*H153</f>
        <v>0.11441408</v>
      </c>
      <c r="S153" s="228">
        <v>0</v>
      </c>
      <c r="T153" s="229">
        <f>S153*H153</f>
        <v>0</v>
      </c>
      <c r="U153" s="39"/>
      <c r="V153" s="39"/>
      <c r="W153" s="39"/>
      <c r="X153" s="39"/>
      <c r="Y153" s="39"/>
      <c r="Z153" s="39"/>
      <c r="AA153" s="39"/>
      <c r="AB153" s="39"/>
      <c r="AC153" s="39"/>
      <c r="AD153" s="39"/>
      <c r="AE153" s="39"/>
      <c r="AR153" s="230" t="s">
        <v>175</v>
      </c>
      <c r="AT153" s="230" t="s">
        <v>170</v>
      </c>
      <c r="AU153" s="230" t="s">
        <v>87</v>
      </c>
      <c r="AY153" s="18" t="s">
        <v>167</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175</v>
      </c>
      <c r="BM153" s="230" t="s">
        <v>220</v>
      </c>
    </row>
    <row r="154" s="2" customFormat="1">
      <c r="A154" s="39"/>
      <c r="B154" s="40"/>
      <c r="C154" s="41"/>
      <c r="D154" s="232" t="s">
        <v>177</v>
      </c>
      <c r="E154" s="41"/>
      <c r="F154" s="233"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177</v>
      </c>
      <c r="AU154" s="18" t="s">
        <v>87</v>
      </c>
    </row>
    <row r="155" s="2" customFormat="1">
      <c r="A155" s="39"/>
      <c r="B155" s="40"/>
      <c r="C155" s="41"/>
      <c r="D155" s="232" t="s">
        <v>179</v>
      </c>
      <c r="E155" s="41"/>
      <c r="F155" s="236" t="s">
        <v>222</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179</v>
      </c>
      <c r="AU155" s="18" t="s">
        <v>87</v>
      </c>
    </row>
    <row r="156" s="13" customFormat="1">
      <c r="A156" s="13"/>
      <c r="B156" s="237"/>
      <c r="C156" s="238"/>
      <c r="D156" s="232" t="s">
        <v>181</v>
      </c>
      <c r="E156" s="239" t="s">
        <v>40</v>
      </c>
      <c r="F156" s="240" t="s">
        <v>223</v>
      </c>
      <c r="G156" s="238"/>
      <c r="H156" s="239" t="s">
        <v>40</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181</v>
      </c>
      <c r="AU156" s="246" t="s">
        <v>87</v>
      </c>
      <c r="AV156" s="13" t="s">
        <v>85</v>
      </c>
      <c r="AW156" s="13" t="s">
        <v>38</v>
      </c>
      <c r="AX156" s="13" t="s">
        <v>77</v>
      </c>
      <c r="AY156" s="246" t="s">
        <v>167</v>
      </c>
    </row>
    <row r="157" s="14" customFormat="1">
      <c r="A157" s="14"/>
      <c r="B157" s="247"/>
      <c r="C157" s="248"/>
      <c r="D157" s="232" t="s">
        <v>181</v>
      </c>
      <c r="E157" s="249" t="s">
        <v>40</v>
      </c>
      <c r="F157" s="250" t="s">
        <v>224</v>
      </c>
      <c r="G157" s="248"/>
      <c r="H157" s="251">
        <v>1.1200000000000001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181</v>
      </c>
      <c r="AU157" s="257" t="s">
        <v>87</v>
      </c>
      <c r="AV157" s="14" t="s">
        <v>87</v>
      </c>
      <c r="AW157" s="14" t="s">
        <v>38</v>
      </c>
      <c r="AX157" s="14" t="s">
        <v>77</v>
      </c>
      <c r="AY157" s="257" t="s">
        <v>167</v>
      </c>
    </row>
    <row r="158" s="13" customFormat="1">
      <c r="A158" s="13"/>
      <c r="B158" s="237"/>
      <c r="C158" s="238"/>
      <c r="D158" s="232" t="s">
        <v>181</v>
      </c>
      <c r="E158" s="239" t="s">
        <v>40</v>
      </c>
      <c r="F158" s="240" t="s">
        <v>225</v>
      </c>
      <c r="G158" s="238"/>
      <c r="H158" s="239" t="s">
        <v>40</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181</v>
      </c>
      <c r="AU158" s="246" t="s">
        <v>87</v>
      </c>
      <c r="AV158" s="13" t="s">
        <v>85</v>
      </c>
      <c r="AW158" s="13" t="s">
        <v>38</v>
      </c>
      <c r="AX158" s="13" t="s">
        <v>77</v>
      </c>
      <c r="AY158" s="246" t="s">
        <v>167</v>
      </c>
    </row>
    <row r="159" s="14" customFormat="1">
      <c r="A159" s="14"/>
      <c r="B159" s="247"/>
      <c r="C159" s="248"/>
      <c r="D159" s="232" t="s">
        <v>181</v>
      </c>
      <c r="E159" s="249" t="s">
        <v>40</v>
      </c>
      <c r="F159" s="250" t="s">
        <v>226</v>
      </c>
      <c r="G159" s="248"/>
      <c r="H159" s="251">
        <v>0.56000000000000005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181</v>
      </c>
      <c r="AU159" s="257" t="s">
        <v>87</v>
      </c>
      <c r="AV159" s="14" t="s">
        <v>87</v>
      </c>
      <c r="AW159" s="14" t="s">
        <v>38</v>
      </c>
      <c r="AX159" s="14" t="s">
        <v>77</v>
      </c>
      <c r="AY159" s="257" t="s">
        <v>167</v>
      </c>
    </row>
    <row r="160" s="13" customFormat="1">
      <c r="A160" s="13"/>
      <c r="B160" s="237"/>
      <c r="C160" s="238"/>
      <c r="D160" s="232" t="s">
        <v>181</v>
      </c>
      <c r="E160" s="239" t="s">
        <v>40</v>
      </c>
      <c r="F160" s="240" t="s">
        <v>227</v>
      </c>
      <c r="G160" s="238"/>
      <c r="H160" s="239" t="s">
        <v>40</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181</v>
      </c>
      <c r="AU160" s="246" t="s">
        <v>87</v>
      </c>
      <c r="AV160" s="13" t="s">
        <v>85</v>
      </c>
      <c r="AW160" s="13" t="s">
        <v>38</v>
      </c>
      <c r="AX160" s="13" t="s">
        <v>77</v>
      </c>
      <c r="AY160" s="246" t="s">
        <v>167</v>
      </c>
    </row>
    <row r="161" s="14" customFormat="1">
      <c r="A161" s="14"/>
      <c r="B161" s="247"/>
      <c r="C161" s="248"/>
      <c r="D161" s="232" t="s">
        <v>181</v>
      </c>
      <c r="E161" s="249" t="s">
        <v>40</v>
      </c>
      <c r="F161" s="250" t="s">
        <v>228</v>
      </c>
      <c r="G161" s="248"/>
      <c r="H161" s="251">
        <v>14.571999999999999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181</v>
      </c>
      <c r="AU161" s="257" t="s">
        <v>87</v>
      </c>
      <c r="AV161" s="14" t="s">
        <v>87</v>
      </c>
      <c r="AW161" s="14" t="s">
        <v>38</v>
      </c>
      <c r="AX161" s="14" t="s">
        <v>77</v>
      </c>
      <c r="AY161" s="257" t="s">
        <v>167</v>
      </c>
    </row>
    <row r="162" s="15" customFormat="1">
      <c r="A162" s="15"/>
      <c r="B162" s="258"/>
      <c r="C162" s="259"/>
      <c r="D162" s="232" t="s">
        <v>181</v>
      </c>
      <c r="E162" s="260" t="s">
        <v>40</v>
      </c>
      <c r="F162" s="261" t="s">
        <v>184</v>
      </c>
      <c r="G162" s="259"/>
      <c r="H162" s="262">
        <v>16.251999999999999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181</v>
      </c>
      <c r="AU162" s="268" t="s">
        <v>87</v>
      </c>
      <c r="AV162" s="15" t="s">
        <v>175</v>
      </c>
      <c r="AW162" s="15" t="s">
        <v>38</v>
      </c>
      <c r="AX162" s="15" t="s">
        <v>85</v>
      </c>
      <c r="AY162" s="268" t="s">
        <v>167</v>
      </c>
    </row>
    <row r="163" s="2" customFormat="1" ht="24" customHeight="1">
      <c r="A163" s="39"/>
      <c r="B163" s="40"/>
      <c r="C163" s="219" t="s">
        <v>229</v>
      </c>
      <c r="D163" s="219" t="s">
        <v>170</v>
      </c>
      <c r="E163" s="220" t="s">
        <v>230</v>
      </c>
      <c r="F163" s="221" t="s">
        <v>231</v>
      </c>
      <c r="G163" s="222" t="s">
        <v>173</v>
      </c>
      <c r="H163" s="223">
        <v>96.141999999999996</v>
      </c>
      <c r="I163" s="224"/>
      <c r="J163" s="225">
        <f>ROUND(I163*H163,2)</f>
        <v>0</v>
      </c>
      <c r="K163" s="221" t="s">
        <v>174</v>
      </c>
      <c r="L163" s="45"/>
      <c r="M163" s="226" t="s">
        <v>40</v>
      </c>
      <c r="N163" s="227" t="s">
        <v>48</v>
      </c>
      <c r="O163" s="85"/>
      <c r="P163" s="228">
        <f>O163*H163</f>
        <v>0</v>
      </c>
      <c r="Q163" s="228">
        <v>0.0014</v>
      </c>
      <c r="R163" s="228">
        <f>Q163*H163</f>
        <v>0.13459879999999999</v>
      </c>
      <c r="S163" s="228">
        <v>0</v>
      </c>
      <c r="T163" s="229">
        <f>S163*H163</f>
        <v>0</v>
      </c>
      <c r="U163" s="39"/>
      <c r="V163" s="39"/>
      <c r="W163" s="39"/>
      <c r="X163" s="39"/>
      <c r="Y163" s="39"/>
      <c r="Z163" s="39"/>
      <c r="AA163" s="39"/>
      <c r="AB163" s="39"/>
      <c r="AC163" s="39"/>
      <c r="AD163" s="39"/>
      <c r="AE163" s="39"/>
      <c r="AR163" s="230" t="s">
        <v>175</v>
      </c>
      <c r="AT163" s="230" t="s">
        <v>170</v>
      </c>
      <c r="AU163" s="230" t="s">
        <v>87</v>
      </c>
      <c r="AY163" s="18" t="s">
        <v>167</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175</v>
      </c>
      <c r="BM163" s="230" t="s">
        <v>232</v>
      </c>
    </row>
    <row r="164" s="2" customFormat="1">
      <c r="A164" s="39"/>
      <c r="B164" s="40"/>
      <c r="C164" s="41"/>
      <c r="D164" s="232" t="s">
        <v>177</v>
      </c>
      <c r="E164" s="41"/>
      <c r="F164" s="233" t="s">
        <v>233</v>
      </c>
      <c r="G164" s="41"/>
      <c r="H164" s="41"/>
      <c r="I164" s="137"/>
      <c r="J164" s="41"/>
      <c r="K164" s="41"/>
      <c r="L164" s="45"/>
      <c r="M164" s="234"/>
      <c r="N164" s="235"/>
      <c r="O164" s="85"/>
      <c r="P164" s="85"/>
      <c r="Q164" s="85"/>
      <c r="R164" s="85"/>
      <c r="S164" s="85"/>
      <c r="T164" s="86"/>
      <c r="U164" s="39"/>
      <c r="V164" s="39"/>
      <c r="W164" s="39"/>
      <c r="X164" s="39"/>
      <c r="Y164" s="39"/>
      <c r="Z164" s="39"/>
      <c r="AA164" s="39"/>
      <c r="AB164" s="39"/>
      <c r="AC164" s="39"/>
      <c r="AD164" s="39"/>
      <c r="AE164" s="39"/>
      <c r="AT164" s="18" t="s">
        <v>177</v>
      </c>
      <c r="AU164" s="18" t="s">
        <v>87</v>
      </c>
    </row>
    <row r="165" s="13" customFormat="1">
      <c r="A165" s="13"/>
      <c r="B165" s="237"/>
      <c r="C165" s="238"/>
      <c r="D165" s="232" t="s">
        <v>181</v>
      </c>
      <c r="E165" s="239" t="s">
        <v>40</v>
      </c>
      <c r="F165" s="240" t="s">
        <v>203</v>
      </c>
      <c r="G165" s="238"/>
      <c r="H165" s="239" t="s">
        <v>40</v>
      </c>
      <c r="I165" s="241"/>
      <c r="J165" s="238"/>
      <c r="K165" s="238"/>
      <c r="L165" s="242"/>
      <c r="M165" s="243"/>
      <c r="N165" s="244"/>
      <c r="O165" s="244"/>
      <c r="P165" s="244"/>
      <c r="Q165" s="244"/>
      <c r="R165" s="244"/>
      <c r="S165" s="244"/>
      <c r="T165" s="245"/>
      <c r="U165" s="13"/>
      <c r="V165" s="13"/>
      <c r="W165" s="13"/>
      <c r="X165" s="13"/>
      <c r="Y165" s="13"/>
      <c r="Z165" s="13"/>
      <c r="AA165" s="13"/>
      <c r="AB165" s="13"/>
      <c r="AC165" s="13"/>
      <c r="AD165" s="13"/>
      <c r="AE165" s="13"/>
      <c r="AT165" s="246" t="s">
        <v>181</v>
      </c>
      <c r="AU165" s="246" t="s">
        <v>87</v>
      </c>
      <c r="AV165" s="13" t="s">
        <v>85</v>
      </c>
      <c r="AW165" s="13" t="s">
        <v>38</v>
      </c>
      <c r="AX165" s="13" t="s">
        <v>77</v>
      </c>
      <c r="AY165" s="246" t="s">
        <v>167</v>
      </c>
    </row>
    <row r="166" s="14" customFormat="1">
      <c r="A166" s="14"/>
      <c r="B166" s="247"/>
      <c r="C166" s="248"/>
      <c r="D166" s="232" t="s">
        <v>181</v>
      </c>
      <c r="E166" s="249" t="s">
        <v>40</v>
      </c>
      <c r="F166" s="250" t="s">
        <v>382</v>
      </c>
      <c r="G166" s="248"/>
      <c r="H166" s="251">
        <v>18.550000000000001</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181</v>
      </c>
      <c r="AU166" s="257" t="s">
        <v>87</v>
      </c>
      <c r="AV166" s="14" t="s">
        <v>87</v>
      </c>
      <c r="AW166" s="14" t="s">
        <v>38</v>
      </c>
      <c r="AX166" s="14" t="s">
        <v>77</v>
      </c>
      <c r="AY166" s="257" t="s">
        <v>167</v>
      </c>
    </row>
    <row r="167" s="14" customFormat="1">
      <c r="A167" s="14"/>
      <c r="B167" s="247"/>
      <c r="C167" s="248"/>
      <c r="D167" s="232" t="s">
        <v>181</v>
      </c>
      <c r="E167" s="249" t="s">
        <v>40</v>
      </c>
      <c r="F167" s="250" t="s">
        <v>235</v>
      </c>
      <c r="G167" s="248"/>
      <c r="H167" s="251">
        <v>-4.7279999999999998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181</v>
      </c>
      <c r="AU167" s="257" t="s">
        <v>87</v>
      </c>
      <c r="AV167" s="14" t="s">
        <v>87</v>
      </c>
      <c r="AW167" s="14" t="s">
        <v>38</v>
      </c>
      <c r="AX167" s="14" t="s">
        <v>77</v>
      </c>
      <c r="AY167" s="257" t="s">
        <v>167</v>
      </c>
    </row>
    <row r="168" s="14" customFormat="1">
      <c r="A168" s="14"/>
      <c r="B168" s="247"/>
      <c r="C168" s="248"/>
      <c r="D168" s="232" t="s">
        <v>181</v>
      </c>
      <c r="E168" s="249" t="s">
        <v>40</v>
      </c>
      <c r="F168" s="250" t="s">
        <v>236</v>
      </c>
      <c r="G168" s="248"/>
      <c r="H168" s="251">
        <v>-1.1819999999999999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181</v>
      </c>
      <c r="AU168" s="257" t="s">
        <v>87</v>
      </c>
      <c r="AV168" s="14" t="s">
        <v>87</v>
      </c>
      <c r="AW168" s="14" t="s">
        <v>38</v>
      </c>
      <c r="AX168" s="14" t="s">
        <v>77</v>
      </c>
      <c r="AY168" s="257" t="s">
        <v>167</v>
      </c>
    </row>
    <row r="169" s="13" customFormat="1">
      <c r="A169" s="13"/>
      <c r="B169" s="237"/>
      <c r="C169" s="238"/>
      <c r="D169" s="232" t="s">
        <v>181</v>
      </c>
      <c r="E169" s="239" t="s">
        <v>40</v>
      </c>
      <c r="F169" s="240" t="s">
        <v>206</v>
      </c>
      <c r="G169" s="238"/>
      <c r="H169" s="239" t="s">
        <v>40</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181</v>
      </c>
      <c r="AU169" s="246" t="s">
        <v>87</v>
      </c>
      <c r="AV169" s="13" t="s">
        <v>85</v>
      </c>
      <c r="AW169" s="13" t="s">
        <v>38</v>
      </c>
      <c r="AX169" s="13" t="s">
        <v>77</v>
      </c>
      <c r="AY169" s="246" t="s">
        <v>167</v>
      </c>
    </row>
    <row r="170" s="14" customFormat="1">
      <c r="A170" s="14"/>
      <c r="B170" s="247"/>
      <c r="C170" s="248"/>
      <c r="D170" s="232" t="s">
        <v>181</v>
      </c>
      <c r="E170" s="249" t="s">
        <v>40</v>
      </c>
      <c r="F170" s="250" t="s">
        <v>383</v>
      </c>
      <c r="G170" s="248"/>
      <c r="H170" s="251">
        <v>15.9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38</v>
      </c>
      <c r="AX170" s="14" t="s">
        <v>77</v>
      </c>
      <c r="AY170" s="257" t="s">
        <v>167</v>
      </c>
    </row>
    <row r="171" s="14" customFormat="1">
      <c r="A171" s="14"/>
      <c r="B171" s="247"/>
      <c r="C171" s="248"/>
      <c r="D171" s="232" t="s">
        <v>181</v>
      </c>
      <c r="E171" s="249" t="s">
        <v>40</v>
      </c>
      <c r="F171" s="250" t="s">
        <v>236</v>
      </c>
      <c r="G171" s="248"/>
      <c r="H171" s="251">
        <v>-1.1819999999999999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181</v>
      </c>
      <c r="AU171" s="257" t="s">
        <v>87</v>
      </c>
      <c r="AV171" s="14" t="s">
        <v>87</v>
      </c>
      <c r="AW171" s="14" t="s">
        <v>38</v>
      </c>
      <c r="AX171" s="14" t="s">
        <v>77</v>
      </c>
      <c r="AY171" s="257" t="s">
        <v>167</v>
      </c>
    </row>
    <row r="172" s="13" customFormat="1">
      <c r="A172" s="13"/>
      <c r="B172" s="237"/>
      <c r="C172" s="238"/>
      <c r="D172" s="232" t="s">
        <v>181</v>
      </c>
      <c r="E172" s="239" t="s">
        <v>40</v>
      </c>
      <c r="F172" s="240" t="s">
        <v>208</v>
      </c>
      <c r="G172" s="238"/>
      <c r="H172" s="239" t="s">
        <v>40</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181</v>
      </c>
      <c r="AU172" s="246" t="s">
        <v>87</v>
      </c>
      <c r="AV172" s="13" t="s">
        <v>85</v>
      </c>
      <c r="AW172" s="13" t="s">
        <v>38</v>
      </c>
      <c r="AX172" s="13" t="s">
        <v>77</v>
      </c>
      <c r="AY172" s="246" t="s">
        <v>167</v>
      </c>
    </row>
    <row r="173" s="14" customFormat="1">
      <c r="A173" s="14"/>
      <c r="B173" s="247"/>
      <c r="C173" s="248"/>
      <c r="D173" s="232" t="s">
        <v>181</v>
      </c>
      <c r="E173" s="249" t="s">
        <v>40</v>
      </c>
      <c r="F173" s="250" t="s">
        <v>384</v>
      </c>
      <c r="G173" s="248"/>
      <c r="H173" s="251">
        <v>41.463000000000001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181</v>
      </c>
      <c r="AU173" s="257" t="s">
        <v>87</v>
      </c>
      <c r="AV173" s="14" t="s">
        <v>87</v>
      </c>
      <c r="AW173" s="14" t="s">
        <v>38</v>
      </c>
      <c r="AX173" s="14" t="s">
        <v>77</v>
      </c>
      <c r="AY173" s="257" t="s">
        <v>167</v>
      </c>
    </row>
    <row r="174" s="14" customFormat="1">
      <c r="A174" s="14"/>
      <c r="B174" s="247"/>
      <c r="C174" s="248"/>
      <c r="D174" s="232" t="s">
        <v>181</v>
      </c>
      <c r="E174" s="249" t="s">
        <v>40</v>
      </c>
      <c r="F174" s="250" t="s">
        <v>239</v>
      </c>
      <c r="G174" s="248"/>
      <c r="H174" s="251">
        <v>-1.5760000000000001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181</v>
      </c>
      <c r="AU174" s="257" t="s">
        <v>87</v>
      </c>
      <c r="AV174" s="14" t="s">
        <v>87</v>
      </c>
      <c r="AW174" s="14" t="s">
        <v>38</v>
      </c>
      <c r="AX174" s="14" t="s">
        <v>77</v>
      </c>
      <c r="AY174" s="257" t="s">
        <v>167</v>
      </c>
    </row>
    <row r="175" s="14" customFormat="1">
      <c r="A175" s="14"/>
      <c r="B175" s="247"/>
      <c r="C175" s="248"/>
      <c r="D175" s="232" t="s">
        <v>181</v>
      </c>
      <c r="E175" s="249" t="s">
        <v>40</v>
      </c>
      <c r="F175" s="250" t="s">
        <v>240</v>
      </c>
      <c r="G175" s="248"/>
      <c r="H175" s="251">
        <v>-2.093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181</v>
      </c>
      <c r="AU175" s="257" t="s">
        <v>87</v>
      </c>
      <c r="AV175" s="14" t="s">
        <v>87</v>
      </c>
      <c r="AW175" s="14" t="s">
        <v>38</v>
      </c>
      <c r="AX175" s="14" t="s">
        <v>77</v>
      </c>
      <c r="AY175" s="257" t="s">
        <v>167</v>
      </c>
    </row>
    <row r="176" s="14" customFormat="1">
      <c r="A176" s="14"/>
      <c r="B176" s="247"/>
      <c r="C176" s="248"/>
      <c r="D176" s="232" t="s">
        <v>181</v>
      </c>
      <c r="E176" s="249" t="s">
        <v>40</v>
      </c>
      <c r="F176" s="250" t="s">
        <v>241</v>
      </c>
      <c r="G176" s="248"/>
      <c r="H176" s="251">
        <v>1.74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181</v>
      </c>
      <c r="AU176" s="257" t="s">
        <v>87</v>
      </c>
      <c r="AV176" s="14" t="s">
        <v>87</v>
      </c>
      <c r="AW176" s="14" t="s">
        <v>38</v>
      </c>
      <c r="AX176" s="14" t="s">
        <v>77</v>
      </c>
      <c r="AY176" s="257" t="s">
        <v>167</v>
      </c>
    </row>
    <row r="177" s="13" customFormat="1">
      <c r="A177" s="13"/>
      <c r="B177" s="237"/>
      <c r="C177" s="238"/>
      <c r="D177" s="232" t="s">
        <v>181</v>
      </c>
      <c r="E177" s="239" t="s">
        <v>40</v>
      </c>
      <c r="F177" s="240" t="s">
        <v>210</v>
      </c>
      <c r="G177" s="238"/>
      <c r="H177" s="239" t="s">
        <v>40</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181</v>
      </c>
      <c r="AU177" s="246" t="s">
        <v>87</v>
      </c>
      <c r="AV177" s="13" t="s">
        <v>85</v>
      </c>
      <c r="AW177" s="13" t="s">
        <v>38</v>
      </c>
      <c r="AX177" s="13" t="s">
        <v>77</v>
      </c>
      <c r="AY177" s="246" t="s">
        <v>167</v>
      </c>
    </row>
    <row r="178" s="14" customFormat="1">
      <c r="A178" s="14"/>
      <c r="B178" s="247"/>
      <c r="C178" s="248"/>
      <c r="D178" s="232" t="s">
        <v>181</v>
      </c>
      <c r="E178" s="249" t="s">
        <v>40</v>
      </c>
      <c r="F178" s="250" t="s">
        <v>385</v>
      </c>
      <c r="G178" s="248"/>
      <c r="H178" s="251">
        <v>31.111000000000001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181</v>
      </c>
      <c r="AU178" s="257" t="s">
        <v>87</v>
      </c>
      <c r="AV178" s="14" t="s">
        <v>87</v>
      </c>
      <c r="AW178" s="14" t="s">
        <v>38</v>
      </c>
      <c r="AX178" s="14" t="s">
        <v>77</v>
      </c>
      <c r="AY178" s="257" t="s">
        <v>167</v>
      </c>
    </row>
    <row r="179" s="14" customFormat="1">
      <c r="A179" s="14"/>
      <c r="B179" s="247"/>
      <c r="C179" s="248"/>
      <c r="D179" s="232" t="s">
        <v>181</v>
      </c>
      <c r="E179" s="249" t="s">
        <v>40</v>
      </c>
      <c r="F179" s="250" t="s">
        <v>239</v>
      </c>
      <c r="G179" s="248"/>
      <c r="H179" s="251">
        <v>-1.5760000000000001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181</v>
      </c>
      <c r="AU179" s="257" t="s">
        <v>87</v>
      </c>
      <c r="AV179" s="14" t="s">
        <v>87</v>
      </c>
      <c r="AW179" s="14" t="s">
        <v>38</v>
      </c>
      <c r="AX179" s="14" t="s">
        <v>77</v>
      </c>
      <c r="AY179" s="257" t="s">
        <v>167</v>
      </c>
    </row>
    <row r="180" s="14" customFormat="1">
      <c r="A180" s="14"/>
      <c r="B180" s="247"/>
      <c r="C180" s="248"/>
      <c r="D180" s="232" t="s">
        <v>181</v>
      </c>
      <c r="E180" s="249" t="s">
        <v>40</v>
      </c>
      <c r="F180" s="250" t="s">
        <v>243</v>
      </c>
      <c r="G180" s="248"/>
      <c r="H180" s="251">
        <v>-2.0249999999999999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181</v>
      </c>
      <c r="AU180" s="257" t="s">
        <v>87</v>
      </c>
      <c r="AV180" s="14" t="s">
        <v>87</v>
      </c>
      <c r="AW180" s="14" t="s">
        <v>38</v>
      </c>
      <c r="AX180" s="14" t="s">
        <v>77</v>
      </c>
      <c r="AY180" s="257" t="s">
        <v>167</v>
      </c>
    </row>
    <row r="181" s="14" customFormat="1">
      <c r="A181" s="14"/>
      <c r="B181" s="247"/>
      <c r="C181" s="248"/>
      <c r="D181" s="232" t="s">
        <v>181</v>
      </c>
      <c r="E181" s="249" t="s">
        <v>40</v>
      </c>
      <c r="F181" s="250" t="s">
        <v>241</v>
      </c>
      <c r="G181" s="248"/>
      <c r="H181" s="251">
        <v>1.74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181</v>
      </c>
      <c r="AU181" s="257" t="s">
        <v>87</v>
      </c>
      <c r="AV181" s="14" t="s">
        <v>87</v>
      </c>
      <c r="AW181" s="14" t="s">
        <v>38</v>
      </c>
      <c r="AX181" s="14" t="s">
        <v>77</v>
      </c>
      <c r="AY181" s="257" t="s">
        <v>167</v>
      </c>
    </row>
    <row r="182" s="15" customFormat="1">
      <c r="A182" s="15"/>
      <c r="B182" s="258"/>
      <c r="C182" s="259"/>
      <c r="D182" s="232" t="s">
        <v>181</v>
      </c>
      <c r="E182" s="260" t="s">
        <v>40</v>
      </c>
      <c r="F182" s="261" t="s">
        <v>184</v>
      </c>
      <c r="G182" s="259"/>
      <c r="H182" s="262">
        <v>96.141999999999996</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181</v>
      </c>
      <c r="AU182" s="268" t="s">
        <v>87</v>
      </c>
      <c r="AV182" s="15" t="s">
        <v>175</v>
      </c>
      <c r="AW182" s="15" t="s">
        <v>38</v>
      </c>
      <c r="AX182" s="15" t="s">
        <v>85</v>
      </c>
      <c r="AY182" s="268" t="s">
        <v>167</v>
      </c>
    </row>
    <row r="183" s="2" customFormat="1" ht="24" customHeight="1">
      <c r="A183" s="39"/>
      <c r="B183" s="40"/>
      <c r="C183" s="219" t="s">
        <v>244</v>
      </c>
      <c r="D183" s="219" t="s">
        <v>170</v>
      </c>
      <c r="E183" s="220" t="s">
        <v>245</v>
      </c>
      <c r="F183" s="221" t="s">
        <v>246</v>
      </c>
      <c r="G183" s="222" t="s">
        <v>173</v>
      </c>
      <c r="H183" s="223">
        <v>96.141999999999996</v>
      </c>
      <c r="I183" s="224"/>
      <c r="J183" s="225">
        <f>ROUND(I183*H183,2)</f>
        <v>0</v>
      </c>
      <c r="K183" s="221" t="s">
        <v>174</v>
      </c>
      <c r="L183" s="45"/>
      <c r="M183" s="226" t="s">
        <v>40</v>
      </c>
      <c r="N183" s="227" t="s">
        <v>48</v>
      </c>
      <c r="O183" s="85"/>
      <c r="P183" s="228">
        <f>O183*H183</f>
        <v>0</v>
      </c>
      <c r="Q183" s="228">
        <v>0.017330000000000002</v>
      </c>
      <c r="R183" s="228">
        <f>Q183*H183</f>
        <v>1.6661408600000001</v>
      </c>
      <c r="S183" s="228">
        <v>0</v>
      </c>
      <c r="T183" s="229">
        <f>S183*H183</f>
        <v>0</v>
      </c>
      <c r="U183" s="39"/>
      <c r="V183" s="39"/>
      <c r="W183" s="39"/>
      <c r="X183" s="39"/>
      <c r="Y183" s="39"/>
      <c r="Z183" s="39"/>
      <c r="AA183" s="39"/>
      <c r="AB183" s="39"/>
      <c r="AC183" s="39"/>
      <c r="AD183" s="39"/>
      <c r="AE183" s="39"/>
      <c r="AR183" s="230" t="s">
        <v>175</v>
      </c>
      <c r="AT183" s="230" t="s">
        <v>170</v>
      </c>
      <c r="AU183" s="230" t="s">
        <v>87</v>
      </c>
      <c r="AY183" s="18" t="s">
        <v>167</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175</v>
      </c>
      <c r="BM183" s="230" t="s">
        <v>247</v>
      </c>
    </row>
    <row r="184" s="2" customFormat="1">
      <c r="A184" s="39"/>
      <c r="B184" s="40"/>
      <c r="C184" s="41"/>
      <c r="D184" s="232" t="s">
        <v>177</v>
      </c>
      <c r="E184" s="41"/>
      <c r="F184" s="233" t="s">
        <v>248</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177</v>
      </c>
      <c r="AU184" s="18" t="s">
        <v>87</v>
      </c>
    </row>
    <row r="185" s="2" customFormat="1">
      <c r="A185" s="39"/>
      <c r="B185" s="40"/>
      <c r="C185" s="41"/>
      <c r="D185" s="232" t="s">
        <v>179</v>
      </c>
      <c r="E185" s="41"/>
      <c r="F185" s="236" t="s">
        <v>217</v>
      </c>
      <c r="G185" s="41"/>
      <c r="H185" s="41"/>
      <c r="I185" s="137"/>
      <c r="J185" s="41"/>
      <c r="K185" s="41"/>
      <c r="L185" s="45"/>
      <c r="M185" s="234"/>
      <c r="N185" s="235"/>
      <c r="O185" s="85"/>
      <c r="P185" s="85"/>
      <c r="Q185" s="85"/>
      <c r="R185" s="85"/>
      <c r="S185" s="85"/>
      <c r="T185" s="86"/>
      <c r="U185" s="39"/>
      <c r="V185" s="39"/>
      <c r="W185" s="39"/>
      <c r="X185" s="39"/>
      <c r="Y185" s="39"/>
      <c r="Z185" s="39"/>
      <c r="AA185" s="39"/>
      <c r="AB185" s="39"/>
      <c r="AC185" s="39"/>
      <c r="AD185" s="39"/>
      <c r="AE185" s="39"/>
      <c r="AT185" s="18" t="s">
        <v>179</v>
      </c>
      <c r="AU185" s="18" t="s">
        <v>87</v>
      </c>
    </row>
    <row r="186" s="13" customFormat="1">
      <c r="A186" s="13"/>
      <c r="B186" s="237"/>
      <c r="C186" s="238"/>
      <c r="D186" s="232" t="s">
        <v>181</v>
      </c>
      <c r="E186" s="239" t="s">
        <v>40</v>
      </c>
      <c r="F186" s="240" t="s">
        <v>203</v>
      </c>
      <c r="G186" s="238"/>
      <c r="H186" s="239" t="s">
        <v>40</v>
      </c>
      <c r="I186" s="241"/>
      <c r="J186" s="238"/>
      <c r="K186" s="238"/>
      <c r="L186" s="242"/>
      <c r="M186" s="243"/>
      <c r="N186" s="244"/>
      <c r="O186" s="244"/>
      <c r="P186" s="244"/>
      <c r="Q186" s="244"/>
      <c r="R186" s="244"/>
      <c r="S186" s="244"/>
      <c r="T186" s="245"/>
      <c r="U186" s="13"/>
      <c r="V186" s="13"/>
      <c r="W186" s="13"/>
      <c r="X186" s="13"/>
      <c r="Y186" s="13"/>
      <c r="Z186" s="13"/>
      <c r="AA186" s="13"/>
      <c r="AB186" s="13"/>
      <c r="AC186" s="13"/>
      <c r="AD186" s="13"/>
      <c r="AE186" s="13"/>
      <c r="AT186" s="246" t="s">
        <v>181</v>
      </c>
      <c r="AU186" s="246" t="s">
        <v>87</v>
      </c>
      <c r="AV186" s="13" t="s">
        <v>85</v>
      </c>
      <c r="AW186" s="13" t="s">
        <v>38</v>
      </c>
      <c r="AX186" s="13" t="s">
        <v>77</v>
      </c>
      <c r="AY186" s="246" t="s">
        <v>167</v>
      </c>
    </row>
    <row r="187" s="14" customFormat="1">
      <c r="A187" s="14"/>
      <c r="B187" s="247"/>
      <c r="C187" s="248"/>
      <c r="D187" s="232" t="s">
        <v>181</v>
      </c>
      <c r="E187" s="249" t="s">
        <v>40</v>
      </c>
      <c r="F187" s="250" t="s">
        <v>382</v>
      </c>
      <c r="G187" s="248"/>
      <c r="H187" s="251">
        <v>18.550000000000001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181</v>
      </c>
      <c r="AU187" s="257" t="s">
        <v>87</v>
      </c>
      <c r="AV187" s="14" t="s">
        <v>87</v>
      </c>
      <c r="AW187" s="14" t="s">
        <v>38</v>
      </c>
      <c r="AX187" s="14" t="s">
        <v>77</v>
      </c>
      <c r="AY187" s="257" t="s">
        <v>167</v>
      </c>
    </row>
    <row r="188" s="14" customFormat="1">
      <c r="A188" s="14"/>
      <c r="B188" s="247"/>
      <c r="C188" s="248"/>
      <c r="D188" s="232" t="s">
        <v>181</v>
      </c>
      <c r="E188" s="249" t="s">
        <v>40</v>
      </c>
      <c r="F188" s="250" t="s">
        <v>235</v>
      </c>
      <c r="G188" s="248"/>
      <c r="H188" s="251">
        <v>-4.7279999999999998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181</v>
      </c>
      <c r="AU188" s="257" t="s">
        <v>87</v>
      </c>
      <c r="AV188" s="14" t="s">
        <v>87</v>
      </c>
      <c r="AW188" s="14" t="s">
        <v>38</v>
      </c>
      <c r="AX188" s="14" t="s">
        <v>77</v>
      </c>
      <c r="AY188" s="257" t="s">
        <v>167</v>
      </c>
    </row>
    <row r="189" s="14" customFormat="1">
      <c r="A189" s="14"/>
      <c r="B189" s="247"/>
      <c r="C189" s="248"/>
      <c r="D189" s="232" t="s">
        <v>181</v>
      </c>
      <c r="E189" s="249" t="s">
        <v>40</v>
      </c>
      <c r="F189" s="250" t="s">
        <v>236</v>
      </c>
      <c r="G189" s="248"/>
      <c r="H189" s="251">
        <v>-1.1819999999999999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181</v>
      </c>
      <c r="AU189" s="257" t="s">
        <v>87</v>
      </c>
      <c r="AV189" s="14" t="s">
        <v>87</v>
      </c>
      <c r="AW189" s="14" t="s">
        <v>38</v>
      </c>
      <c r="AX189" s="14" t="s">
        <v>77</v>
      </c>
      <c r="AY189" s="257" t="s">
        <v>167</v>
      </c>
    </row>
    <row r="190" s="13" customFormat="1">
      <c r="A190" s="13"/>
      <c r="B190" s="237"/>
      <c r="C190" s="238"/>
      <c r="D190" s="232" t="s">
        <v>181</v>
      </c>
      <c r="E190" s="239" t="s">
        <v>40</v>
      </c>
      <c r="F190" s="240" t="s">
        <v>206</v>
      </c>
      <c r="G190" s="238"/>
      <c r="H190" s="239" t="s">
        <v>40</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181</v>
      </c>
      <c r="AU190" s="246" t="s">
        <v>87</v>
      </c>
      <c r="AV190" s="13" t="s">
        <v>85</v>
      </c>
      <c r="AW190" s="13" t="s">
        <v>38</v>
      </c>
      <c r="AX190" s="13" t="s">
        <v>77</v>
      </c>
      <c r="AY190" s="246" t="s">
        <v>167</v>
      </c>
    </row>
    <row r="191" s="14" customFormat="1">
      <c r="A191" s="14"/>
      <c r="B191" s="247"/>
      <c r="C191" s="248"/>
      <c r="D191" s="232" t="s">
        <v>181</v>
      </c>
      <c r="E191" s="249" t="s">
        <v>40</v>
      </c>
      <c r="F191" s="250" t="s">
        <v>383</v>
      </c>
      <c r="G191" s="248"/>
      <c r="H191" s="251">
        <v>15.9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181</v>
      </c>
      <c r="AU191" s="257" t="s">
        <v>87</v>
      </c>
      <c r="AV191" s="14" t="s">
        <v>87</v>
      </c>
      <c r="AW191" s="14" t="s">
        <v>38</v>
      </c>
      <c r="AX191" s="14" t="s">
        <v>77</v>
      </c>
      <c r="AY191" s="257" t="s">
        <v>167</v>
      </c>
    </row>
    <row r="192" s="14" customFormat="1">
      <c r="A192" s="14"/>
      <c r="B192" s="247"/>
      <c r="C192" s="248"/>
      <c r="D192" s="232" t="s">
        <v>181</v>
      </c>
      <c r="E192" s="249" t="s">
        <v>40</v>
      </c>
      <c r="F192" s="250" t="s">
        <v>236</v>
      </c>
      <c r="G192" s="248"/>
      <c r="H192" s="251">
        <v>-1.1819999999999999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181</v>
      </c>
      <c r="AU192" s="257" t="s">
        <v>87</v>
      </c>
      <c r="AV192" s="14" t="s">
        <v>87</v>
      </c>
      <c r="AW192" s="14" t="s">
        <v>38</v>
      </c>
      <c r="AX192" s="14" t="s">
        <v>77</v>
      </c>
      <c r="AY192" s="257" t="s">
        <v>167</v>
      </c>
    </row>
    <row r="193" s="13" customFormat="1">
      <c r="A193" s="13"/>
      <c r="B193" s="237"/>
      <c r="C193" s="238"/>
      <c r="D193" s="232" t="s">
        <v>181</v>
      </c>
      <c r="E193" s="239" t="s">
        <v>40</v>
      </c>
      <c r="F193" s="240" t="s">
        <v>208</v>
      </c>
      <c r="G193" s="238"/>
      <c r="H193" s="239" t="s">
        <v>40</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181</v>
      </c>
      <c r="AU193" s="246" t="s">
        <v>87</v>
      </c>
      <c r="AV193" s="13" t="s">
        <v>85</v>
      </c>
      <c r="AW193" s="13" t="s">
        <v>38</v>
      </c>
      <c r="AX193" s="13" t="s">
        <v>77</v>
      </c>
      <c r="AY193" s="246" t="s">
        <v>167</v>
      </c>
    </row>
    <row r="194" s="14" customFormat="1">
      <c r="A194" s="14"/>
      <c r="B194" s="247"/>
      <c r="C194" s="248"/>
      <c r="D194" s="232" t="s">
        <v>181</v>
      </c>
      <c r="E194" s="249" t="s">
        <v>40</v>
      </c>
      <c r="F194" s="250" t="s">
        <v>384</v>
      </c>
      <c r="G194" s="248"/>
      <c r="H194" s="251">
        <v>41.463000000000001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181</v>
      </c>
      <c r="AU194" s="257" t="s">
        <v>87</v>
      </c>
      <c r="AV194" s="14" t="s">
        <v>87</v>
      </c>
      <c r="AW194" s="14" t="s">
        <v>38</v>
      </c>
      <c r="AX194" s="14" t="s">
        <v>77</v>
      </c>
      <c r="AY194" s="257" t="s">
        <v>167</v>
      </c>
    </row>
    <row r="195" s="14" customFormat="1">
      <c r="A195" s="14"/>
      <c r="B195" s="247"/>
      <c r="C195" s="248"/>
      <c r="D195" s="232" t="s">
        <v>181</v>
      </c>
      <c r="E195" s="249" t="s">
        <v>40</v>
      </c>
      <c r="F195" s="250" t="s">
        <v>239</v>
      </c>
      <c r="G195" s="248"/>
      <c r="H195" s="251">
        <v>-1.5760000000000001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181</v>
      </c>
      <c r="AU195" s="257" t="s">
        <v>87</v>
      </c>
      <c r="AV195" s="14" t="s">
        <v>87</v>
      </c>
      <c r="AW195" s="14" t="s">
        <v>38</v>
      </c>
      <c r="AX195" s="14" t="s">
        <v>77</v>
      </c>
      <c r="AY195" s="257" t="s">
        <v>167</v>
      </c>
    </row>
    <row r="196" s="14" customFormat="1">
      <c r="A196" s="14"/>
      <c r="B196" s="247"/>
      <c r="C196" s="248"/>
      <c r="D196" s="232" t="s">
        <v>181</v>
      </c>
      <c r="E196" s="249" t="s">
        <v>40</v>
      </c>
      <c r="F196" s="250" t="s">
        <v>240</v>
      </c>
      <c r="G196" s="248"/>
      <c r="H196" s="251">
        <v>-2.093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181</v>
      </c>
      <c r="AU196" s="257" t="s">
        <v>87</v>
      </c>
      <c r="AV196" s="14" t="s">
        <v>87</v>
      </c>
      <c r="AW196" s="14" t="s">
        <v>38</v>
      </c>
      <c r="AX196" s="14" t="s">
        <v>77</v>
      </c>
      <c r="AY196" s="257" t="s">
        <v>167</v>
      </c>
    </row>
    <row r="197" s="14" customFormat="1">
      <c r="A197" s="14"/>
      <c r="B197" s="247"/>
      <c r="C197" s="248"/>
      <c r="D197" s="232" t="s">
        <v>181</v>
      </c>
      <c r="E197" s="249" t="s">
        <v>40</v>
      </c>
      <c r="F197" s="250" t="s">
        <v>241</v>
      </c>
      <c r="G197" s="248"/>
      <c r="H197" s="251">
        <v>1.74</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3" customFormat="1">
      <c r="A198" s="13"/>
      <c r="B198" s="237"/>
      <c r="C198" s="238"/>
      <c r="D198" s="232" t="s">
        <v>181</v>
      </c>
      <c r="E198" s="239" t="s">
        <v>40</v>
      </c>
      <c r="F198" s="240" t="s">
        <v>210</v>
      </c>
      <c r="G198" s="238"/>
      <c r="H198" s="239" t="s">
        <v>40</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181</v>
      </c>
      <c r="AU198" s="246" t="s">
        <v>87</v>
      </c>
      <c r="AV198" s="13" t="s">
        <v>85</v>
      </c>
      <c r="AW198" s="13" t="s">
        <v>38</v>
      </c>
      <c r="AX198" s="13" t="s">
        <v>77</v>
      </c>
      <c r="AY198" s="246" t="s">
        <v>167</v>
      </c>
    </row>
    <row r="199" s="14" customFormat="1">
      <c r="A199" s="14"/>
      <c r="B199" s="247"/>
      <c r="C199" s="248"/>
      <c r="D199" s="232" t="s">
        <v>181</v>
      </c>
      <c r="E199" s="249" t="s">
        <v>40</v>
      </c>
      <c r="F199" s="250" t="s">
        <v>385</v>
      </c>
      <c r="G199" s="248"/>
      <c r="H199" s="251">
        <v>31.111000000000001</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181</v>
      </c>
      <c r="AU199" s="257" t="s">
        <v>87</v>
      </c>
      <c r="AV199" s="14" t="s">
        <v>87</v>
      </c>
      <c r="AW199" s="14" t="s">
        <v>38</v>
      </c>
      <c r="AX199" s="14" t="s">
        <v>77</v>
      </c>
      <c r="AY199" s="257" t="s">
        <v>167</v>
      </c>
    </row>
    <row r="200" s="14" customFormat="1">
      <c r="A200" s="14"/>
      <c r="B200" s="247"/>
      <c r="C200" s="248"/>
      <c r="D200" s="232" t="s">
        <v>181</v>
      </c>
      <c r="E200" s="249" t="s">
        <v>40</v>
      </c>
      <c r="F200" s="250" t="s">
        <v>239</v>
      </c>
      <c r="G200" s="248"/>
      <c r="H200" s="251">
        <v>-1.5760000000000001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181</v>
      </c>
      <c r="AU200" s="257" t="s">
        <v>87</v>
      </c>
      <c r="AV200" s="14" t="s">
        <v>87</v>
      </c>
      <c r="AW200" s="14" t="s">
        <v>38</v>
      </c>
      <c r="AX200" s="14" t="s">
        <v>77</v>
      </c>
      <c r="AY200" s="257" t="s">
        <v>167</v>
      </c>
    </row>
    <row r="201" s="14" customFormat="1">
      <c r="A201" s="14"/>
      <c r="B201" s="247"/>
      <c r="C201" s="248"/>
      <c r="D201" s="232" t="s">
        <v>181</v>
      </c>
      <c r="E201" s="249" t="s">
        <v>40</v>
      </c>
      <c r="F201" s="250" t="s">
        <v>243</v>
      </c>
      <c r="G201" s="248"/>
      <c r="H201" s="251">
        <v>-2.0249999999999999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181</v>
      </c>
      <c r="AU201" s="257" t="s">
        <v>87</v>
      </c>
      <c r="AV201" s="14" t="s">
        <v>87</v>
      </c>
      <c r="AW201" s="14" t="s">
        <v>38</v>
      </c>
      <c r="AX201" s="14" t="s">
        <v>77</v>
      </c>
      <c r="AY201" s="257" t="s">
        <v>167</v>
      </c>
    </row>
    <row r="202" s="14" customFormat="1">
      <c r="A202" s="14"/>
      <c r="B202" s="247"/>
      <c r="C202" s="248"/>
      <c r="D202" s="232" t="s">
        <v>181</v>
      </c>
      <c r="E202" s="249" t="s">
        <v>40</v>
      </c>
      <c r="F202" s="250" t="s">
        <v>241</v>
      </c>
      <c r="G202" s="248"/>
      <c r="H202" s="251">
        <v>1.74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181</v>
      </c>
      <c r="AU202" s="257" t="s">
        <v>87</v>
      </c>
      <c r="AV202" s="14" t="s">
        <v>87</v>
      </c>
      <c r="AW202" s="14" t="s">
        <v>38</v>
      </c>
      <c r="AX202" s="14" t="s">
        <v>77</v>
      </c>
      <c r="AY202" s="257" t="s">
        <v>167</v>
      </c>
    </row>
    <row r="203" s="15" customFormat="1">
      <c r="A203" s="15"/>
      <c r="B203" s="258"/>
      <c r="C203" s="259"/>
      <c r="D203" s="232" t="s">
        <v>181</v>
      </c>
      <c r="E203" s="260" t="s">
        <v>40</v>
      </c>
      <c r="F203" s="261" t="s">
        <v>184</v>
      </c>
      <c r="G203" s="259"/>
      <c r="H203" s="262">
        <v>96.141999999999996</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181</v>
      </c>
      <c r="AU203" s="268" t="s">
        <v>87</v>
      </c>
      <c r="AV203" s="15" t="s">
        <v>175</v>
      </c>
      <c r="AW203" s="15" t="s">
        <v>38</v>
      </c>
      <c r="AX203" s="15" t="s">
        <v>85</v>
      </c>
      <c r="AY203" s="268" t="s">
        <v>167</v>
      </c>
    </row>
    <row r="204" s="2" customFormat="1" ht="24" customHeight="1">
      <c r="A204" s="39"/>
      <c r="B204" s="40"/>
      <c r="C204" s="219" t="s">
        <v>249</v>
      </c>
      <c r="D204" s="219" t="s">
        <v>170</v>
      </c>
      <c r="E204" s="220" t="s">
        <v>250</v>
      </c>
      <c r="F204" s="221" t="s">
        <v>251</v>
      </c>
      <c r="G204" s="222" t="s">
        <v>173</v>
      </c>
      <c r="H204" s="223">
        <v>96.141999999999996</v>
      </c>
      <c r="I204" s="224"/>
      <c r="J204" s="225">
        <f>ROUND(I204*H204,2)</f>
        <v>0</v>
      </c>
      <c r="K204" s="221" t="s">
        <v>174</v>
      </c>
      <c r="L204" s="45"/>
      <c r="M204" s="226" t="s">
        <v>40</v>
      </c>
      <c r="N204" s="227" t="s">
        <v>48</v>
      </c>
      <c r="O204" s="85"/>
      <c r="P204" s="228">
        <f>O204*H204</f>
        <v>0</v>
      </c>
      <c r="Q204" s="228">
        <v>0.0073499999999999998</v>
      </c>
      <c r="R204" s="228">
        <f>Q204*H204</f>
        <v>0.70664369999999999</v>
      </c>
      <c r="S204" s="228">
        <v>0</v>
      </c>
      <c r="T204" s="229">
        <f>S204*H204</f>
        <v>0</v>
      </c>
      <c r="U204" s="39"/>
      <c r="V204" s="39"/>
      <c r="W204" s="39"/>
      <c r="X204" s="39"/>
      <c r="Y204" s="39"/>
      <c r="Z204" s="39"/>
      <c r="AA204" s="39"/>
      <c r="AB204" s="39"/>
      <c r="AC204" s="39"/>
      <c r="AD204" s="39"/>
      <c r="AE204" s="39"/>
      <c r="AR204" s="230" t="s">
        <v>175</v>
      </c>
      <c r="AT204" s="230" t="s">
        <v>170</v>
      </c>
      <c r="AU204" s="230" t="s">
        <v>87</v>
      </c>
      <c r="AY204" s="18" t="s">
        <v>167</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175</v>
      </c>
      <c r="BM204" s="230" t="s">
        <v>252</v>
      </c>
    </row>
    <row r="205" s="2" customFormat="1">
      <c r="A205" s="39"/>
      <c r="B205" s="40"/>
      <c r="C205" s="41"/>
      <c r="D205" s="232" t="s">
        <v>177</v>
      </c>
      <c r="E205" s="41"/>
      <c r="F205" s="233" t="s">
        <v>253</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177</v>
      </c>
      <c r="AU205" s="18" t="s">
        <v>87</v>
      </c>
    </row>
    <row r="206" s="2" customFormat="1">
      <c r="A206" s="39"/>
      <c r="B206" s="40"/>
      <c r="C206" s="41"/>
      <c r="D206" s="232" t="s">
        <v>179</v>
      </c>
      <c r="E206" s="41"/>
      <c r="F206" s="236" t="s">
        <v>217</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179</v>
      </c>
      <c r="AU206" s="18" t="s">
        <v>87</v>
      </c>
    </row>
    <row r="207" s="13" customFormat="1">
      <c r="A207" s="13"/>
      <c r="B207" s="237"/>
      <c r="C207" s="238"/>
      <c r="D207" s="232" t="s">
        <v>181</v>
      </c>
      <c r="E207" s="239" t="s">
        <v>40</v>
      </c>
      <c r="F207" s="240" t="s">
        <v>203</v>
      </c>
      <c r="G207" s="238"/>
      <c r="H207" s="239" t="s">
        <v>40</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181</v>
      </c>
      <c r="AU207" s="246" t="s">
        <v>87</v>
      </c>
      <c r="AV207" s="13" t="s">
        <v>85</v>
      </c>
      <c r="AW207" s="13" t="s">
        <v>38</v>
      </c>
      <c r="AX207" s="13" t="s">
        <v>77</v>
      </c>
      <c r="AY207" s="246" t="s">
        <v>167</v>
      </c>
    </row>
    <row r="208" s="14" customFormat="1">
      <c r="A208" s="14"/>
      <c r="B208" s="247"/>
      <c r="C208" s="248"/>
      <c r="D208" s="232" t="s">
        <v>181</v>
      </c>
      <c r="E208" s="249" t="s">
        <v>40</v>
      </c>
      <c r="F208" s="250" t="s">
        <v>382</v>
      </c>
      <c r="G208" s="248"/>
      <c r="H208" s="251">
        <v>18.550000000000001</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181</v>
      </c>
      <c r="AU208" s="257" t="s">
        <v>87</v>
      </c>
      <c r="AV208" s="14" t="s">
        <v>87</v>
      </c>
      <c r="AW208" s="14" t="s">
        <v>38</v>
      </c>
      <c r="AX208" s="14" t="s">
        <v>77</v>
      </c>
      <c r="AY208" s="257" t="s">
        <v>167</v>
      </c>
    </row>
    <row r="209" s="14" customFormat="1">
      <c r="A209" s="14"/>
      <c r="B209" s="247"/>
      <c r="C209" s="248"/>
      <c r="D209" s="232" t="s">
        <v>181</v>
      </c>
      <c r="E209" s="249" t="s">
        <v>40</v>
      </c>
      <c r="F209" s="250" t="s">
        <v>235</v>
      </c>
      <c r="G209" s="248"/>
      <c r="H209" s="251">
        <v>-4.7279999999999998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181</v>
      </c>
      <c r="AU209" s="257" t="s">
        <v>87</v>
      </c>
      <c r="AV209" s="14" t="s">
        <v>87</v>
      </c>
      <c r="AW209" s="14" t="s">
        <v>38</v>
      </c>
      <c r="AX209" s="14" t="s">
        <v>77</v>
      </c>
      <c r="AY209" s="257" t="s">
        <v>167</v>
      </c>
    </row>
    <row r="210" s="14" customFormat="1">
      <c r="A210" s="14"/>
      <c r="B210" s="247"/>
      <c r="C210" s="248"/>
      <c r="D210" s="232" t="s">
        <v>181</v>
      </c>
      <c r="E210" s="249" t="s">
        <v>40</v>
      </c>
      <c r="F210" s="250" t="s">
        <v>236</v>
      </c>
      <c r="G210" s="248"/>
      <c r="H210" s="251">
        <v>-1.1819999999999999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181</v>
      </c>
      <c r="AU210" s="257" t="s">
        <v>87</v>
      </c>
      <c r="AV210" s="14" t="s">
        <v>87</v>
      </c>
      <c r="AW210" s="14" t="s">
        <v>38</v>
      </c>
      <c r="AX210" s="14" t="s">
        <v>77</v>
      </c>
      <c r="AY210" s="257" t="s">
        <v>167</v>
      </c>
    </row>
    <row r="211" s="13" customFormat="1">
      <c r="A211" s="13"/>
      <c r="B211" s="237"/>
      <c r="C211" s="238"/>
      <c r="D211" s="232" t="s">
        <v>181</v>
      </c>
      <c r="E211" s="239" t="s">
        <v>40</v>
      </c>
      <c r="F211" s="240" t="s">
        <v>206</v>
      </c>
      <c r="G211" s="238"/>
      <c r="H211" s="239" t="s">
        <v>40</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181</v>
      </c>
      <c r="AU211" s="246" t="s">
        <v>87</v>
      </c>
      <c r="AV211" s="13" t="s">
        <v>85</v>
      </c>
      <c r="AW211" s="13" t="s">
        <v>38</v>
      </c>
      <c r="AX211" s="13" t="s">
        <v>77</v>
      </c>
      <c r="AY211" s="246" t="s">
        <v>167</v>
      </c>
    </row>
    <row r="212" s="14" customFormat="1">
      <c r="A212" s="14"/>
      <c r="B212" s="247"/>
      <c r="C212" s="248"/>
      <c r="D212" s="232" t="s">
        <v>181</v>
      </c>
      <c r="E212" s="249" t="s">
        <v>40</v>
      </c>
      <c r="F212" s="250" t="s">
        <v>383</v>
      </c>
      <c r="G212" s="248"/>
      <c r="H212" s="251">
        <v>15.9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181</v>
      </c>
      <c r="AU212" s="257" t="s">
        <v>87</v>
      </c>
      <c r="AV212" s="14" t="s">
        <v>87</v>
      </c>
      <c r="AW212" s="14" t="s">
        <v>38</v>
      </c>
      <c r="AX212" s="14" t="s">
        <v>77</v>
      </c>
      <c r="AY212" s="257" t="s">
        <v>167</v>
      </c>
    </row>
    <row r="213" s="14" customFormat="1">
      <c r="A213" s="14"/>
      <c r="B213" s="247"/>
      <c r="C213" s="248"/>
      <c r="D213" s="232" t="s">
        <v>181</v>
      </c>
      <c r="E213" s="249" t="s">
        <v>40</v>
      </c>
      <c r="F213" s="250" t="s">
        <v>236</v>
      </c>
      <c r="G213" s="248"/>
      <c r="H213" s="251">
        <v>-1.1819999999999999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181</v>
      </c>
      <c r="AU213" s="257" t="s">
        <v>87</v>
      </c>
      <c r="AV213" s="14" t="s">
        <v>87</v>
      </c>
      <c r="AW213" s="14" t="s">
        <v>38</v>
      </c>
      <c r="AX213" s="14" t="s">
        <v>77</v>
      </c>
      <c r="AY213" s="257" t="s">
        <v>167</v>
      </c>
    </row>
    <row r="214" s="13" customFormat="1">
      <c r="A214" s="13"/>
      <c r="B214" s="237"/>
      <c r="C214" s="238"/>
      <c r="D214" s="232" t="s">
        <v>181</v>
      </c>
      <c r="E214" s="239" t="s">
        <v>40</v>
      </c>
      <c r="F214" s="240" t="s">
        <v>208</v>
      </c>
      <c r="G214" s="238"/>
      <c r="H214" s="239" t="s">
        <v>40</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181</v>
      </c>
      <c r="AU214" s="246" t="s">
        <v>87</v>
      </c>
      <c r="AV214" s="13" t="s">
        <v>85</v>
      </c>
      <c r="AW214" s="13" t="s">
        <v>38</v>
      </c>
      <c r="AX214" s="13" t="s">
        <v>77</v>
      </c>
      <c r="AY214" s="246" t="s">
        <v>167</v>
      </c>
    </row>
    <row r="215" s="14" customFormat="1">
      <c r="A215" s="14"/>
      <c r="B215" s="247"/>
      <c r="C215" s="248"/>
      <c r="D215" s="232" t="s">
        <v>181</v>
      </c>
      <c r="E215" s="249" t="s">
        <v>40</v>
      </c>
      <c r="F215" s="250" t="s">
        <v>384</v>
      </c>
      <c r="G215" s="248"/>
      <c r="H215" s="251">
        <v>41.463000000000001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181</v>
      </c>
      <c r="AU215" s="257" t="s">
        <v>87</v>
      </c>
      <c r="AV215" s="14" t="s">
        <v>87</v>
      </c>
      <c r="AW215" s="14" t="s">
        <v>38</v>
      </c>
      <c r="AX215" s="14" t="s">
        <v>77</v>
      </c>
      <c r="AY215" s="257" t="s">
        <v>167</v>
      </c>
    </row>
    <row r="216" s="14" customFormat="1">
      <c r="A216" s="14"/>
      <c r="B216" s="247"/>
      <c r="C216" s="248"/>
      <c r="D216" s="232" t="s">
        <v>181</v>
      </c>
      <c r="E216" s="249" t="s">
        <v>40</v>
      </c>
      <c r="F216" s="250" t="s">
        <v>239</v>
      </c>
      <c r="G216" s="248"/>
      <c r="H216" s="251">
        <v>-1.5760000000000001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181</v>
      </c>
      <c r="AU216" s="257" t="s">
        <v>87</v>
      </c>
      <c r="AV216" s="14" t="s">
        <v>87</v>
      </c>
      <c r="AW216" s="14" t="s">
        <v>38</v>
      </c>
      <c r="AX216" s="14" t="s">
        <v>77</v>
      </c>
      <c r="AY216" s="257" t="s">
        <v>167</v>
      </c>
    </row>
    <row r="217" s="14" customFormat="1">
      <c r="A217" s="14"/>
      <c r="B217" s="247"/>
      <c r="C217" s="248"/>
      <c r="D217" s="232" t="s">
        <v>181</v>
      </c>
      <c r="E217" s="249" t="s">
        <v>40</v>
      </c>
      <c r="F217" s="250" t="s">
        <v>240</v>
      </c>
      <c r="G217" s="248"/>
      <c r="H217" s="251">
        <v>-2.093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181</v>
      </c>
      <c r="AU217" s="257" t="s">
        <v>87</v>
      </c>
      <c r="AV217" s="14" t="s">
        <v>87</v>
      </c>
      <c r="AW217" s="14" t="s">
        <v>38</v>
      </c>
      <c r="AX217" s="14" t="s">
        <v>77</v>
      </c>
      <c r="AY217" s="257" t="s">
        <v>167</v>
      </c>
    </row>
    <row r="218" s="14" customFormat="1">
      <c r="A218" s="14"/>
      <c r="B218" s="247"/>
      <c r="C218" s="248"/>
      <c r="D218" s="232" t="s">
        <v>181</v>
      </c>
      <c r="E218" s="249" t="s">
        <v>40</v>
      </c>
      <c r="F218" s="250" t="s">
        <v>241</v>
      </c>
      <c r="G218" s="248"/>
      <c r="H218" s="251">
        <v>1.74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181</v>
      </c>
      <c r="AU218" s="257" t="s">
        <v>87</v>
      </c>
      <c r="AV218" s="14" t="s">
        <v>87</v>
      </c>
      <c r="AW218" s="14" t="s">
        <v>38</v>
      </c>
      <c r="AX218" s="14" t="s">
        <v>77</v>
      </c>
      <c r="AY218" s="257" t="s">
        <v>167</v>
      </c>
    </row>
    <row r="219" s="13" customFormat="1">
      <c r="A219" s="13"/>
      <c r="B219" s="237"/>
      <c r="C219" s="238"/>
      <c r="D219" s="232" t="s">
        <v>181</v>
      </c>
      <c r="E219" s="239" t="s">
        <v>40</v>
      </c>
      <c r="F219" s="240" t="s">
        <v>210</v>
      </c>
      <c r="G219" s="238"/>
      <c r="H219" s="239" t="s">
        <v>40</v>
      </c>
      <c r="I219" s="241"/>
      <c r="J219" s="238"/>
      <c r="K219" s="238"/>
      <c r="L219" s="242"/>
      <c r="M219" s="243"/>
      <c r="N219" s="244"/>
      <c r="O219" s="244"/>
      <c r="P219" s="244"/>
      <c r="Q219" s="244"/>
      <c r="R219" s="244"/>
      <c r="S219" s="244"/>
      <c r="T219" s="245"/>
      <c r="U219" s="13"/>
      <c r="V219" s="13"/>
      <c r="W219" s="13"/>
      <c r="X219" s="13"/>
      <c r="Y219" s="13"/>
      <c r="Z219" s="13"/>
      <c r="AA219" s="13"/>
      <c r="AB219" s="13"/>
      <c r="AC219" s="13"/>
      <c r="AD219" s="13"/>
      <c r="AE219" s="13"/>
      <c r="AT219" s="246" t="s">
        <v>181</v>
      </c>
      <c r="AU219" s="246" t="s">
        <v>87</v>
      </c>
      <c r="AV219" s="13" t="s">
        <v>85</v>
      </c>
      <c r="AW219" s="13" t="s">
        <v>38</v>
      </c>
      <c r="AX219" s="13" t="s">
        <v>77</v>
      </c>
      <c r="AY219" s="246" t="s">
        <v>167</v>
      </c>
    </row>
    <row r="220" s="14" customFormat="1">
      <c r="A220" s="14"/>
      <c r="B220" s="247"/>
      <c r="C220" s="248"/>
      <c r="D220" s="232" t="s">
        <v>181</v>
      </c>
      <c r="E220" s="249" t="s">
        <v>40</v>
      </c>
      <c r="F220" s="250" t="s">
        <v>385</v>
      </c>
      <c r="G220" s="248"/>
      <c r="H220" s="251">
        <v>31.111000000000001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181</v>
      </c>
      <c r="AU220" s="257" t="s">
        <v>87</v>
      </c>
      <c r="AV220" s="14" t="s">
        <v>87</v>
      </c>
      <c r="AW220" s="14" t="s">
        <v>38</v>
      </c>
      <c r="AX220" s="14" t="s">
        <v>77</v>
      </c>
      <c r="AY220" s="257" t="s">
        <v>167</v>
      </c>
    </row>
    <row r="221" s="14" customFormat="1">
      <c r="A221" s="14"/>
      <c r="B221" s="247"/>
      <c r="C221" s="248"/>
      <c r="D221" s="232" t="s">
        <v>181</v>
      </c>
      <c r="E221" s="249" t="s">
        <v>40</v>
      </c>
      <c r="F221" s="250" t="s">
        <v>239</v>
      </c>
      <c r="G221" s="248"/>
      <c r="H221" s="251">
        <v>-1.5760000000000001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181</v>
      </c>
      <c r="AU221" s="257" t="s">
        <v>87</v>
      </c>
      <c r="AV221" s="14" t="s">
        <v>87</v>
      </c>
      <c r="AW221" s="14" t="s">
        <v>38</v>
      </c>
      <c r="AX221" s="14" t="s">
        <v>77</v>
      </c>
      <c r="AY221" s="257" t="s">
        <v>167</v>
      </c>
    </row>
    <row r="222" s="14" customFormat="1">
      <c r="A222" s="14"/>
      <c r="B222" s="247"/>
      <c r="C222" s="248"/>
      <c r="D222" s="232" t="s">
        <v>181</v>
      </c>
      <c r="E222" s="249" t="s">
        <v>40</v>
      </c>
      <c r="F222" s="250" t="s">
        <v>243</v>
      </c>
      <c r="G222" s="248"/>
      <c r="H222" s="251">
        <v>-2.0249999999999999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181</v>
      </c>
      <c r="AU222" s="257" t="s">
        <v>87</v>
      </c>
      <c r="AV222" s="14" t="s">
        <v>87</v>
      </c>
      <c r="AW222" s="14" t="s">
        <v>38</v>
      </c>
      <c r="AX222" s="14" t="s">
        <v>77</v>
      </c>
      <c r="AY222" s="257" t="s">
        <v>167</v>
      </c>
    </row>
    <row r="223" s="14" customFormat="1">
      <c r="A223" s="14"/>
      <c r="B223" s="247"/>
      <c r="C223" s="248"/>
      <c r="D223" s="232" t="s">
        <v>181</v>
      </c>
      <c r="E223" s="249" t="s">
        <v>40</v>
      </c>
      <c r="F223" s="250" t="s">
        <v>241</v>
      </c>
      <c r="G223" s="248"/>
      <c r="H223" s="251">
        <v>1.74</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181</v>
      </c>
      <c r="AU223" s="257" t="s">
        <v>87</v>
      </c>
      <c r="AV223" s="14" t="s">
        <v>87</v>
      </c>
      <c r="AW223" s="14" t="s">
        <v>38</v>
      </c>
      <c r="AX223" s="14" t="s">
        <v>77</v>
      </c>
      <c r="AY223" s="257" t="s">
        <v>167</v>
      </c>
    </row>
    <row r="224" s="15" customFormat="1">
      <c r="A224" s="15"/>
      <c r="B224" s="258"/>
      <c r="C224" s="259"/>
      <c r="D224" s="232" t="s">
        <v>181</v>
      </c>
      <c r="E224" s="260" t="s">
        <v>40</v>
      </c>
      <c r="F224" s="261" t="s">
        <v>184</v>
      </c>
      <c r="G224" s="259"/>
      <c r="H224" s="262">
        <v>96.141999999999996</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181</v>
      </c>
      <c r="AU224" s="268" t="s">
        <v>87</v>
      </c>
      <c r="AV224" s="15" t="s">
        <v>175</v>
      </c>
      <c r="AW224" s="15" t="s">
        <v>38</v>
      </c>
      <c r="AX224" s="15" t="s">
        <v>85</v>
      </c>
      <c r="AY224" s="268" t="s">
        <v>167</v>
      </c>
    </row>
    <row r="225" s="2" customFormat="1" ht="16.5" customHeight="1">
      <c r="A225" s="39"/>
      <c r="B225" s="40"/>
      <c r="C225" s="219" t="s">
        <v>254</v>
      </c>
      <c r="D225" s="219" t="s">
        <v>170</v>
      </c>
      <c r="E225" s="220" t="s">
        <v>255</v>
      </c>
      <c r="F225" s="221" t="s">
        <v>256</v>
      </c>
      <c r="G225" s="222" t="s">
        <v>173</v>
      </c>
      <c r="H225" s="223">
        <v>3.48</v>
      </c>
      <c r="I225" s="224"/>
      <c r="J225" s="225">
        <f>ROUND(I225*H225,2)</f>
        <v>0</v>
      </c>
      <c r="K225" s="221" t="s">
        <v>174</v>
      </c>
      <c r="L225" s="45"/>
      <c r="M225" s="226" t="s">
        <v>40</v>
      </c>
      <c r="N225" s="227" t="s">
        <v>48</v>
      </c>
      <c r="O225" s="85"/>
      <c r="P225" s="228">
        <f>O225*H225</f>
        <v>0</v>
      </c>
      <c r="Q225" s="228">
        <v>0.032730000000000002</v>
      </c>
      <c r="R225" s="228">
        <f>Q225*H225</f>
        <v>0.11390040000000001</v>
      </c>
      <c r="S225" s="228">
        <v>0</v>
      </c>
      <c r="T225" s="229">
        <f>S225*H225</f>
        <v>0</v>
      </c>
      <c r="U225" s="39"/>
      <c r="V225" s="39"/>
      <c r="W225" s="39"/>
      <c r="X225" s="39"/>
      <c r="Y225" s="39"/>
      <c r="Z225" s="39"/>
      <c r="AA225" s="39"/>
      <c r="AB225" s="39"/>
      <c r="AC225" s="39"/>
      <c r="AD225" s="39"/>
      <c r="AE225" s="39"/>
      <c r="AR225" s="230" t="s">
        <v>175</v>
      </c>
      <c r="AT225" s="230" t="s">
        <v>170</v>
      </c>
      <c r="AU225" s="230" t="s">
        <v>87</v>
      </c>
      <c r="AY225" s="18" t="s">
        <v>167</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175</v>
      </c>
      <c r="BM225" s="230" t="s">
        <v>257</v>
      </c>
    </row>
    <row r="226" s="2" customFormat="1">
      <c r="A226" s="39"/>
      <c r="B226" s="40"/>
      <c r="C226" s="41"/>
      <c r="D226" s="232" t="s">
        <v>177</v>
      </c>
      <c r="E226" s="41"/>
      <c r="F226" s="233"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177</v>
      </c>
      <c r="AU226" s="18" t="s">
        <v>87</v>
      </c>
    </row>
    <row r="227" s="2" customFormat="1">
      <c r="A227" s="39"/>
      <c r="B227" s="40"/>
      <c r="C227" s="41"/>
      <c r="D227" s="232" t="s">
        <v>179</v>
      </c>
      <c r="E227" s="41"/>
      <c r="F227" s="236" t="s">
        <v>259</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179</v>
      </c>
      <c r="AU227" s="18" t="s">
        <v>87</v>
      </c>
    </row>
    <row r="228" s="14" customFormat="1">
      <c r="A228" s="14"/>
      <c r="B228" s="247"/>
      <c r="C228" s="248"/>
      <c r="D228" s="232" t="s">
        <v>181</v>
      </c>
      <c r="E228" s="249" t="s">
        <v>40</v>
      </c>
      <c r="F228" s="250" t="s">
        <v>260</v>
      </c>
      <c r="G228" s="248"/>
      <c r="H228" s="251">
        <v>3.48</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181</v>
      </c>
      <c r="AU228" s="257" t="s">
        <v>87</v>
      </c>
      <c r="AV228" s="14" t="s">
        <v>87</v>
      </c>
      <c r="AW228" s="14" t="s">
        <v>38</v>
      </c>
      <c r="AX228" s="14" t="s">
        <v>77</v>
      </c>
      <c r="AY228" s="257" t="s">
        <v>167</v>
      </c>
    </row>
    <row r="229" s="15" customFormat="1">
      <c r="A229" s="15"/>
      <c r="B229" s="258"/>
      <c r="C229" s="259"/>
      <c r="D229" s="232" t="s">
        <v>181</v>
      </c>
      <c r="E229" s="260" t="s">
        <v>40</v>
      </c>
      <c r="F229" s="261" t="s">
        <v>184</v>
      </c>
      <c r="G229" s="259"/>
      <c r="H229" s="262">
        <v>3.48</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181</v>
      </c>
      <c r="AU229" s="268" t="s">
        <v>87</v>
      </c>
      <c r="AV229" s="15" t="s">
        <v>175</v>
      </c>
      <c r="AW229" s="15" t="s">
        <v>38</v>
      </c>
      <c r="AX229" s="15" t="s">
        <v>85</v>
      </c>
      <c r="AY229" s="268" t="s">
        <v>167</v>
      </c>
    </row>
    <row r="230" s="2" customFormat="1" ht="24" customHeight="1">
      <c r="A230" s="39"/>
      <c r="B230" s="40"/>
      <c r="C230" s="219" t="s">
        <v>261</v>
      </c>
      <c r="D230" s="219" t="s">
        <v>170</v>
      </c>
      <c r="E230" s="220" t="s">
        <v>262</v>
      </c>
      <c r="F230" s="221" t="s">
        <v>263</v>
      </c>
      <c r="G230" s="222" t="s">
        <v>173</v>
      </c>
      <c r="H230" s="223">
        <v>4.0499999999999998</v>
      </c>
      <c r="I230" s="224"/>
      <c r="J230" s="225">
        <f>ROUND(I230*H230,2)</f>
        <v>0</v>
      </c>
      <c r="K230" s="221" t="s">
        <v>174</v>
      </c>
      <c r="L230" s="45"/>
      <c r="M230" s="226" t="s">
        <v>40</v>
      </c>
      <c r="N230" s="227" t="s">
        <v>48</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175</v>
      </c>
      <c r="AT230" s="230" t="s">
        <v>170</v>
      </c>
      <c r="AU230" s="230" t="s">
        <v>87</v>
      </c>
      <c r="AY230" s="18" t="s">
        <v>167</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175</v>
      </c>
      <c r="BM230" s="230" t="s">
        <v>264</v>
      </c>
    </row>
    <row r="231" s="2" customFormat="1">
      <c r="A231" s="39"/>
      <c r="B231" s="40"/>
      <c r="C231" s="41"/>
      <c r="D231" s="232" t="s">
        <v>177</v>
      </c>
      <c r="E231" s="41"/>
      <c r="F231" s="233"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177</v>
      </c>
      <c r="AU231" s="18" t="s">
        <v>87</v>
      </c>
    </row>
    <row r="232" s="2" customFormat="1">
      <c r="A232" s="39"/>
      <c r="B232" s="40"/>
      <c r="C232" s="41"/>
      <c r="D232" s="232" t="s">
        <v>179</v>
      </c>
      <c r="E232" s="41"/>
      <c r="F232" s="236" t="s">
        <v>266</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179</v>
      </c>
      <c r="AU232" s="18" t="s">
        <v>87</v>
      </c>
    </row>
    <row r="233" s="13" customFormat="1">
      <c r="A233" s="13"/>
      <c r="B233" s="237"/>
      <c r="C233" s="238"/>
      <c r="D233" s="232" t="s">
        <v>181</v>
      </c>
      <c r="E233" s="239" t="s">
        <v>40</v>
      </c>
      <c r="F233" s="240" t="s">
        <v>267</v>
      </c>
      <c r="G233" s="238"/>
      <c r="H233" s="239" t="s">
        <v>40</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181</v>
      </c>
      <c r="AU233" s="246" t="s">
        <v>87</v>
      </c>
      <c r="AV233" s="13" t="s">
        <v>85</v>
      </c>
      <c r="AW233" s="13" t="s">
        <v>38</v>
      </c>
      <c r="AX233" s="13" t="s">
        <v>77</v>
      </c>
      <c r="AY233" s="246" t="s">
        <v>167</v>
      </c>
    </row>
    <row r="234" s="14" customFormat="1">
      <c r="A234" s="14"/>
      <c r="B234" s="247"/>
      <c r="C234" s="248"/>
      <c r="D234" s="232" t="s">
        <v>181</v>
      </c>
      <c r="E234" s="249" t="s">
        <v>40</v>
      </c>
      <c r="F234" s="250" t="s">
        <v>268</v>
      </c>
      <c r="G234" s="248"/>
      <c r="H234" s="251">
        <v>4.0499999999999998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181</v>
      </c>
      <c r="AU234" s="257" t="s">
        <v>87</v>
      </c>
      <c r="AV234" s="14" t="s">
        <v>87</v>
      </c>
      <c r="AW234" s="14" t="s">
        <v>38</v>
      </c>
      <c r="AX234" s="14" t="s">
        <v>77</v>
      </c>
      <c r="AY234" s="257" t="s">
        <v>167</v>
      </c>
    </row>
    <row r="235" s="15" customFormat="1">
      <c r="A235" s="15"/>
      <c r="B235" s="258"/>
      <c r="C235" s="259"/>
      <c r="D235" s="232" t="s">
        <v>181</v>
      </c>
      <c r="E235" s="260" t="s">
        <v>40</v>
      </c>
      <c r="F235" s="261" t="s">
        <v>184</v>
      </c>
      <c r="G235" s="259"/>
      <c r="H235" s="262">
        <v>4.0499999999999998</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181</v>
      </c>
      <c r="AU235" s="268" t="s">
        <v>87</v>
      </c>
      <c r="AV235" s="15" t="s">
        <v>175</v>
      </c>
      <c r="AW235" s="15" t="s">
        <v>38</v>
      </c>
      <c r="AX235" s="15" t="s">
        <v>85</v>
      </c>
      <c r="AY235" s="268" t="s">
        <v>167</v>
      </c>
    </row>
    <row r="236" s="2" customFormat="1" ht="24" customHeight="1">
      <c r="A236" s="39"/>
      <c r="B236" s="40"/>
      <c r="C236" s="219" t="s">
        <v>269</v>
      </c>
      <c r="D236" s="219" t="s">
        <v>170</v>
      </c>
      <c r="E236" s="220" t="s">
        <v>270</v>
      </c>
      <c r="F236" s="221" t="s">
        <v>271</v>
      </c>
      <c r="G236" s="222" t="s">
        <v>187</v>
      </c>
      <c r="H236" s="223">
        <v>46.219999999999999</v>
      </c>
      <c r="I236" s="224"/>
      <c r="J236" s="225">
        <f>ROUND(I236*H236,2)</f>
        <v>0</v>
      </c>
      <c r="K236" s="221" t="s">
        <v>174</v>
      </c>
      <c r="L236" s="45"/>
      <c r="M236" s="226" t="s">
        <v>40</v>
      </c>
      <c r="N236" s="227" t="s">
        <v>48</v>
      </c>
      <c r="O236" s="85"/>
      <c r="P236" s="228">
        <f>O236*H236</f>
        <v>0</v>
      </c>
      <c r="Q236" s="228">
        <v>0.0015</v>
      </c>
      <c r="R236" s="228">
        <f>Q236*H236</f>
        <v>0.069330000000000003</v>
      </c>
      <c r="S236" s="228">
        <v>0</v>
      </c>
      <c r="T236" s="229">
        <f>S236*H236</f>
        <v>0</v>
      </c>
      <c r="U236" s="39"/>
      <c r="V236" s="39"/>
      <c r="W236" s="39"/>
      <c r="X236" s="39"/>
      <c r="Y236" s="39"/>
      <c r="Z236" s="39"/>
      <c r="AA236" s="39"/>
      <c r="AB236" s="39"/>
      <c r="AC236" s="39"/>
      <c r="AD236" s="39"/>
      <c r="AE236" s="39"/>
      <c r="AR236" s="230" t="s">
        <v>175</v>
      </c>
      <c r="AT236" s="230" t="s">
        <v>170</v>
      </c>
      <c r="AU236" s="230" t="s">
        <v>87</v>
      </c>
      <c r="AY236" s="18" t="s">
        <v>167</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175</v>
      </c>
      <c r="BM236" s="230" t="s">
        <v>272</v>
      </c>
    </row>
    <row r="237" s="2" customFormat="1">
      <c r="A237" s="39"/>
      <c r="B237" s="40"/>
      <c r="C237" s="41"/>
      <c r="D237" s="232" t="s">
        <v>177</v>
      </c>
      <c r="E237" s="41"/>
      <c r="F237" s="233"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177</v>
      </c>
      <c r="AU237" s="18" t="s">
        <v>87</v>
      </c>
    </row>
    <row r="238" s="2" customFormat="1">
      <c r="A238" s="39"/>
      <c r="B238" s="40"/>
      <c r="C238" s="41"/>
      <c r="D238" s="232" t="s">
        <v>179</v>
      </c>
      <c r="E238" s="41"/>
      <c r="F238" s="236" t="s">
        <v>274</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179</v>
      </c>
      <c r="AU238" s="18" t="s">
        <v>87</v>
      </c>
    </row>
    <row r="239" s="14" customFormat="1">
      <c r="A239" s="14"/>
      <c r="B239" s="247"/>
      <c r="C239" s="248"/>
      <c r="D239" s="232" t="s">
        <v>181</v>
      </c>
      <c r="E239" s="249" t="s">
        <v>40</v>
      </c>
      <c r="F239" s="250" t="s">
        <v>275</v>
      </c>
      <c r="G239" s="248"/>
      <c r="H239" s="251">
        <v>28.440000000000001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181</v>
      </c>
      <c r="AU239" s="257" t="s">
        <v>87</v>
      </c>
      <c r="AV239" s="14" t="s">
        <v>87</v>
      </c>
      <c r="AW239" s="14" t="s">
        <v>38</v>
      </c>
      <c r="AX239" s="14" t="s">
        <v>77</v>
      </c>
      <c r="AY239" s="257" t="s">
        <v>167</v>
      </c>
    </row>
    <row r="240" s="14" customFormat="1">
      <c r="A240" s="14"/>
      <c r="B240" s="247"/>
      <c r="C240" s="248"/>
      <c r="D240" s="232" t="s">
        <v>181</v>
      </c>
      <c r="E240" s="249" t="s">
        <v>40</v>
      </c>
      <c r="F240" s="250" t="s">
        <v>276</v>
      </c>
      <c r="G240" s="248"/>
      <c r="H240" s="251">
        <v>9.0800000000000001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181</v>
      </c>
      <c r="AU240" s="257" t="s">
        <v>87</v>
      </c>
      <c r="AV240" s="14" t="s">
        <v>87</v>
      </c>
      <c r="AW240" s="14" t="s">
        <v>38</v>
      </c>
      <c r="AX240" s="14" t="s">
        <v>77</v>
      </c>
      <c r="AY240" s="257" t="s">
        <v>167</v>
      </c>
    </row>
    <row r="241" s="14" customFormat="1">
      <c r="A241" s="14"/>
      <c r="B241" s="247"/>
      <c r="C241" s="248"/>
      <c r="D241" s="232" t="s">
        <v>181</v>
      </c>
      <c r="E241" s="249" t="s">
        <v>40</v>
      </c>
      <c r="F241" s="250" t="s">
        <v>277</v>
      </c>
      <c r="G241" s="248"/>
      <c r="H241" s="251">
        <v>8.6999999999999993</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181</v>
      </c>
      <c r="AU241" s="257" t="s">
        <v>87</v>
      </c>
      <c r="AV241" s="14" t="s">
        <v>87</v>
      </c>
      <c r="AW241" s="14" t="s">
        <v>38</v>
      </c>
      <c r="AX241" s="14" t="s">
        <v>77</v>
      </c>
      <c r="AY241" s="257" t="s">
        <v>167</v>
      </c>
    </row>
    <row r="242" s="15" customFormat="1">
      <c r="A242" s="15"/>
      <c r="B242" s="258"/>
      <c r="C242" s="259"/>
      <c r="D242" s="232" t="s">
        <v>181</v>
      </c>
      <c r="E242" s="260" t="s">
        <v>40</v>
      </c>
      <c r="F242" s="261" t="s">
        <v>184</v>
      </c>
      <c r="G242" s="259"/>
      <c r="H242" s="262">
        <v>46.219999999999999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181</v>
      </c>
      <c r="AU242" s="268" t="s">
        <v>87</v>
      </c>
      <c r="AV242" s="15" t="s">
        <v>175</v>
      </c>
      <c r="AW242" s="15" t="s">
        <v>38</v>
      </c>
      <c r="AX242" s="15" t="s">
        <v>85</v>
      </c>
      <c r="AY242" s="268" t="s">
        <v>167</v>
      </c>
    </row>
    <row r="243" s="2" customFormat="1" ht="16.5" customHeight="1">
      <c r="A243" s="39"/>
      <c r="B243" s="40"/>
      <c r="C243" s="219" t="s">
        <v>278</v>
      </c>
      <c r="D243" s="219" t="s">
        <v>170</v>
      </c>
      <c r="E243" s="220" t="s">
        <v>279</v>
      </c>
      <c r="F243" s="221" t="s">
        <v>280</v>
      </c>
      <c r="G243" s="222" t="s">
        <v>173</v>
      </c>
      <c r="H243" s="223">
        <v>28.66</v>
      </c>
      <c r="I243" s="224"/>
      <c r="J243" s="225">
        <f>ROUND(I243*H243,2)</f>
        <v>0</v>
      </c>
      <c r="K243" s="221" t="s">
        <v>174</v>
      </c>
      <c r="L243" s="45"/>
      <c r="M243" s="226" t="s">
        <v>40</v>
      </c>
      <c r="N243" s="227" t="s">
        <v>48</v>
      </c>
      <c r="O243" s="85"/>
      <c r="P243" s="228">
        <f>O243*H243</f>
        <v>0</v>
      </c>
      <c r="Q243" s="228">
        <v>0.099000000000000005</v>
      </c>
      <c r="R243" s="228">
        <f>Q243*H243</f>
        <v>2.8373400000000002</v>
      </c>
      <c r="S243" s="228">
        <v>0</v>
      </c>
      <c r="T243" s="229">
        <f>S243*H243</f>
        <v>0</v>
      </c>
      <c r="U243" s="39"/>
      <c r="V243" s="39"/>
      <c r="W243" s="39"/>
      <c r="X243" s="39"/>
      <c r="Y243" s="39"/>
      <c r="Z243" s="39"/>
      <c r="AA243" s="39"/>
      <c r="AB243" s="39"/>
      <c r="AC243" s="39"/>
      <c r="AD243" s="39"/>
      <c r="AE243" s="39"/>
      <c r="AR243" s="230" t="s">
        <v>175</v>
      </c>
      <c r="AT243" s="230" t="s">
        <v>170</v>
      </c>
      <c r="AU243" s="230" t="s">
        <v>87</v>
      </c>
      <c r="AY243" s="18" t="s">
        <v>167</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175</v>
      </c>
      <c r="BM243" s="230" t="s">
        <v>281</v>
      </c>
    </row>
    <row r="244" s="2" customFormat="1">
      <c r="A244" s="39"/>
      <c r="B244" s="40"/>
      <c r="C244" s="41"/>
      <c r="D244" s="232" t="s">
        <v>177</v>
      </c>
      <c r="E244" s="41"/>
      <c r="F244" s="233" t="s">
        <v>282</v>
      </c>
      <c r="G244" s="41"/>
      <c r="H244" s="41"/>
      <c r="I244" s="137"/>
      <c r="J244" s="41"/>
      <c r="K244" s="41"/>
      <c r="L244" s="45"/>
      <c r="M244" s="234"/>
      <c r="N244" s="235"/>
      <c r="O244" s="85"/>
      <c r="P244" s="85"/>
      <c r="Q244" s="85"/>
      <c r="R244" s="85"/>
      <c r="S244" s="85"/>
      <c r="T244" s="86"/>
      <c r="U244" s="39"/>
      <c r="V244" s="39"/>
      <c r="W244" s="39"/>
      <c r="X244" s="39"/>
      <c r="Y244" s="39"/>
      <c r="Z244" s="39"/>
      <c r="AA244" s="39"/>
      <c r="AB244" s="39"/>
      <c r="AC244" s="39"/>
      <c r="AD244" s="39"/>
      <c r="AE244" s="39"/>
      <c r="AT244" s="18" t="s">
        <v>177</v>
      </c>
      <c r="AU244" s="18" t="s">
        <v>87</v>
      </c>
    </row>
    <row r="245" s="13" customFormat="1">
      <c r="A245" s="13"/>
      <c r="B245" s="237"/>
      <c r="C245" s="238"/>
      <c r="D245" s="232" t="s">
        <v>181</v>
      </c>
      <c r="E245" s="239" t="s">
        <v>40</v>
      </c>
      <c r="F245" s="240" t="s">
        <v>203</v>
      </c>
      <c r="G245" s="238"/>
      <c r="H245" s="239" t="s">
        <v>40</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181</v>
      </c>
      <c r="AU245" s="246" t="s">
        <v>87</v>
      </c>
      <c r="AV245" s="13" t="s">
        <v>85</v>
      </c>
      <c r="AW245" s="13" t="s">
        <v>38</v>
      </c>
      <c r="AX245" s="13" t="s">
        <v>77</v>
      </c>
      <c r="AY245" s="246" t="s">
        <v>167</v>
      </c>
    </row>
    <row r="246" s="14" customFormat="1">
      <c r="A246" s="14"/>
      <c r="B246" s="247"/>
      <c r="C246" s="248"/>
      <c r="D246" s="232" t="s">
        <v>181</v>
      </c>
      <c r="E246" s="249" t="s">
        <v>40</v>
      </c>
      <c r="F246" s="250" t="s">
        <v>1363</v>
      </c>
      <c r="G246" s="248"/>
      <c r="H246" s="251">
        <v>2.7999999999999998</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181</v>
      </c>
      <c r="AU246" s="257" t="s">
        <v>87</v>
      </c>
      <c r="AV246" s="14" t="s">
        <v>87</v>
      </c>
      <c r="AW246" s="14" t="s">
        <v>38</v>
      </c>
      <c r="AX246" s="14" t="s">
        <v>77</v>
      </c>
      <c r="AY246" s="257" t="s">
        <v>167</v>
      </c>
    </row>
    <row r="247" s="13" customFormat="1">
      <c r="A247" s="13"/>
      <c r="B247" s="237"/>
      <c r="C247" s="238"/>
      <c r="D247" s="232" t="s">
        <v>181</v>
      </c>
      <c r="E247" s="239" t="s">
        <v>40</v>
      </c>
      <c r="F247" s="240" t="s">
        <v>206</v>
      </c>
      <c r="G247" s="238"/>
      <c r="H247" s="239" t="s">
        <v>40</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181</v>
      </c>
      <c r="AU247" s="246" t="s">
        <v>87</v>
      </c>
      <c r="AV247" s="13" t="s">
        <v>85</v>
      </c>
      <c r="AW247" s="13" t="s">
        <v>38</v>
      </c>
      <c r="AX247" s="13" t="s">
        <v>77</v>
      </c>
      <c r="AY247" s="246" t="s">
        <v>167</v>
      </c>
    </row>
    <row r="248" s="14" customFormat="1">
      <c r="A248" s="14"/>
      <c r="B248" s="247"/>
      <c r="C248" s="248"/>
      <c r="D248" s="232" t="s">
        <v>181</v>
      </c>
      <c r="E248" s="249" t="s">
        <v>40</v>
      </c>
      <c r="F248" s="250" t="s">
        <v>1317</v>
      </c>
      <c r="G248" s="248"/>
      <c r="H248" s="251">
        <v>2.25</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181</v>
      </c>
      <c r="AU248" s="257" t="s">
        <v>87</v>
      </c>
      <c r="AV248" s="14" t="s">
        <v>87</v>
      </c>
      <c r="AW248" s="14" t="s">
        <v>38</v>
      </c>
      <c r="AX248" s="14" t="s">
        <v>77</v>
      </c>
      <c r="AY248" s="257" t="s">
        <v>167</v>
      </c>
    </row>
    <row r="249" s="13" customFormat="1">
      <c r="A249" s="13"/>
      <c r="B249" s="237"/>
      <c r="C249" s="238"/>
      <c r="D249" s="232" t="s">
        <v>181</v>
      </c>
      <c r="E249" s="239" t="s">
        <v>40</v>
      </c>
      <c r="F249" s="240" t="s">
        <v>208</v>
      </c>
      <c r="G249" s="238"/>
      <c r="H249" s="239" t="s">
        <v>40</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181</v>
      </c>
      <c r="AU249" s="246" t="s">
        <v>87</v>
      </c>
      <c r="AV249" s="13" t="s">
        <v>85</v>
      </c>
      <c r="AW249" s="13" t="s">
        <v>38</v>
      </c>
      <c r="AX249" s="13" t="s">
        <v>77</v>
      </c>
      <c r="AY249" s="246" t="s">
        <v>167</v>
      </c>
    </row>
    <row r="250" s="14" customFormat="1">
      <c r="A250" s="14"/>
      <c r="B250" s="247"/>
      <c r="C250" s="248"/>
      <c r="D250" s="232" t="s">
        <v>181</v>
      </c>
      <c r="E250" s="249" t="s">
        <v>40</v>
      </c>
      <c r="F250" s="250" t="s">
        <v>1161</v>
      </c>
      <c r="G250" s="248"/>
      <c r="H250" s="251">
        <v>15.1</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181</v>
      </c>
      <c r="AU250" s="257" t="s">
        <v>87</v>
      </c>
      <c r="AV250" s="14" t="s">
        <v>87</v>
      </c>
      <c r="AW250" s="14" t="s">
        <v>38</v>
      </c>
      <c r="AX250" s="14" t="s">
        <v>77</v>
      </c>
      <c r="AY250" s="257" t="s">
        <v>167</v>
      </c>
    </row>
    <row r="251" s="13" customFormat="1">
      <c r="A251" s="13"/>
      <c r="B251" s="237"/>
      <c r="C251" s="238"/>
      <c r="D251" s="232" t="s">
        <v>181</v>
      </c>
      <c r="E251" s="239" t="s">
        <v>40</v>
      </c>
      <c r="F251" s="240" t="s">
        <v>286</v>
      </c>
      <c r="G251" s="238"/>
      <c r="H251" s="239" t="s">
        <v>40</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181</v>
      </c>
      <c r="AU251" s="246" t="s">
        <v>87</v>
      </c>
      <c r="AV251" s="13" t="s">
        <v>85</v>
      </c>
      <c r="AW251" s="13" t="s">
        <v>38</v>
      </c>
      <c r="AX251" s="13" t="s">
        <v>77</v>
      </c>
      <c r="AY251" s="246" t="s">
        <v>167</v>
      </c>
    </row>
    <row r="252" s="14" customFormat="1">
      <c r="A252" s="14"/>
      <c r="B252" s="247"/>
      <c r="C252" s="248"/>
      <c r="D252" s="232" t="s">
        <v>181</v>
      </c>
      <c r="E252" s="249" t="s">
        <v>40</v>
      </c>
      <c r="F252" s="250" t="s">
        <v>1160</v>
      </c>
      <c r="G252" s="248"/>
      <c r="H252" s="251">
        <v>8.5099999999999998</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181</v>
      </c>
      <c r="AU252" s="257" t="s">
        <v>87</v>
      </c>
      <c r="AV252" s="14" t="s">
        <v>87</v>
      </c>
      <c r="AW252" s="14" t="s">
        <v>38</v>
      </c>
      <c r="AX252" s="14" t="s">
        <v>77</v>
      </c>
      <c r="AY252" s="257" t="s">
        <v>167</v>
      </c>
    </row>
    <row r="253" s="15" customFormat="1">
      <c r="A253" s="15"/>
      <c r="B253" s="258"/>
      <c r="C253" s="259"/>
      <c r="D253" s="232" t="s">
        <v>181</v>
      </c>
      <c r="E253" s="260" t="s">
        <v>40</v>
      </c>
      <c r="F253" s="261" t="s">
        <v>184</v>
      </c>
      <c r="G253" s="259"/>
      <c r="H253" s="262">
        <v>28.66</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181</v>
      </c>
      <c r="AU253" s="268" t="s">
        <v>87</v>
      </c>
      <c r="AV253" s="15" t="s">
        <v>175</v>
      </c>
      <c r="AW253" s="15" t="s">
        <v>38</v>
      </c>
      <c r="AX253" s="15" t="s">
        <v>85</v>
      </c>
      <c r="AY253" s="268" t="s">
        <v>167</v>
      </c>
    </row>
    <row r="254" s="2" customFormat="1" ht="16.5" customHeight="1">
      <c r="A254" s="39"/>
      <c r="B254" s="40"/>
      <c r="C254" s="219" t="s">
        <v>288</v>
      </c>
      <c r="D254" s="219" t="s">
        <v>170</v>
      </c>
      <c r="E254" s="220" t="s">
        <v>289</v>
      </c>
      <c r="F254" s="221" t="s">
        <v>290</v>
      </c>
      <c r="G254" s="222" t="s">
        <v>291</v>
      </c>
      <c r="H254" s="223">
        <v>3</v>
      </c>
      <c r="I254" s="224"/>
      <c r="J254" s="225">
        <f>ROUND(I254*H254,2)</f>
        <v>0</v>
      </c>
      <c r="K254" s="221" t="s">
        <v>174</v>
      </c>
      <c r="L254" s="45"/>
      <c r="M254" s="226" t="s">
        <v>40</v>
      </c>
      <c r="N254" s="227" t="s">
        <v>48</v>
      </c>
      <c r="O254" s="85"/>
      <c r="P254" s="228">
        <f>O254*H254</f>
        <v>0</v>
      </c>
      <c r="Q254" s="228">
        <v>0.04684</v>
      </c>
      <c r="R254" s="228">
        <f>Q254*H254</f>
        <v>0.14052000000000001</v>
      </c>
      <c r="S254" s="228">
        <v>0</v>
      </c>
      <c r="T254" s="229">
        <f>S254*H254</f>
        <v>0</v>
      </c>
      <c r="U254" s="39"/>
      <c r="V254" s="39"/>
      <c r="W254" s="39"/>
      <c r="X254" s="39"/>
      <c r="Y254" s="39"/>
      <c r="Z254" s="39"/>
      <c r="AA254" s="39"/>
      <c r="AB254" s="39"/>
      <c r="AC254" s="39"/>
      <c r="AD254" s="39"/>
      <c r="AE254" s="39"/>
      <c r="AR254" s="230" t="s">
        <v>175</v>
      </c>
      <c r="AT254" s="230" t="s">
        <v>170</v>
      </c>
      <c r="AU254" s="230" t="s">
        <v>87</v>
      </c>
      <c r="AY254" s="18" t="s">
        <v>167</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175</v>
      </c>
      <c r="BM254" s="230" t="s">
        <v>292</v>
      </c>
    </row>
    <row r="255" s="2" customFormat="1">
      <c r="A255" s="39"/>
      <c r="B255" s="40"/>
      <c r="C255" s="41"/>
      <c r="D255" s="232" t="s">
        <v>177</v>
      </c>
      <c r="E255" s="41"/>
      <c r="F255" s="233" t="s">
        <v>293</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177</v>
      </c>
      <c r="AU255" s="18" t="s">
        <v>87</v>
      </c>
    </row>
    <row r="256" s="2" customFormat="1">
      <c r="A256" s="39"/>
      <c r="B256" s="40"/>
      <c r="C256" s="41"/>
      <c r="D256" s="232" t="s">
        <v>179</v>
      </c>
      <c r="E256" s="41"/>
      <c r="F256" s="236" t="s">
        <v>294</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179</v>
      </c>
      <c r="AU256" s="18" t="s">
        <v>87</v>
      </c>
    </row>
    <row r="257" s="13" customFormat="1">
      <c r="A257" s="13"/>
      <c r="B257" s="237"/>
      <c r="C257" s="238"/>
      <c r="D257" s="232" t="s">
        <v>181</v>
      </c>
      <c r="E257" s="239" t="s">
        <v>40</v>
      </c>
      <c r="F257" s="240" t="s">
        <v>295</v>
      </c>
      <c r="G257" s="238"/>
      <c r="H257" s="239" t="s">
        <v>40</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181</v>
      </c>
      <c r="AU257" s="246" t="s">
        <v>87</v>
      </c>
      <c r="AV257" s="13" t="s">
        <v>85</v>
      </c>
      <c r="AW257" s="13" t="s">
        <v>38</v>
      </c>
      <c r="AX257" s="13" t="s">
        <v>77</v>
      </c>
      <c r="AY257" s="246" t="s">
        <v>167</v>
      </c>
    </row>
    <row r="258" s="14" customFormat="1">
      <c r="A258" s="14"/>
      <c r="B258" s="247"/>
      <c r="C258" s="248"/>
      <c r="D258" s="232" t="s">
        <v>181</v>
      </c>
      <c r="E258" s="249" t="s">
        <v>40</v>
      </c>
      <c r="F258" s="250" t="s">
        <v>87</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181</v>
      </c>
      <c r="AU258" s="257" t="s">
        <v>87</v>
      </c>
      <c r="AV258" s="14" t="s">
        <v>87</v>
      </c>
      <c r="AW258" s="14" t="s">
        <v>38</v>
      </c>
      <c r="AX258" s="14" t="s">
        <v>77</v>
      </c>
      <c r="AY258" s="257" t="s">
        <v>167</v>
      </c>
    </row>
    <row r="259" s="13" customFormat="1">
      <c r="A259" s="13"/>
      <c r="B259" s="237"/>
      <c r="C259" s="238"/>
      <c r="D259" s="232" t="s">
        <v>181</v>
      </c>
      <c r="E259" s="239" t="s">
        <v>40</v>
      </c>
      <c r="F259" s="240" t="s">
        <v>296</v>
      </c>
      <c r="G259" s="238"/>
      <c r="H259" s="239" t="s">
        <v>40</v>
      </c>
      <c r="I259" s="241"/>
      <c r="J259" s="238"/>
      <c r="K259" s="238"/>
      <c r="L259" s="242"/>
      <c r="M259" s="243"/>
      <c r="N259" s="244"/>
      <c r="O259" s="244"/>
      <c r="P259" s="244"/>
      <c r="Q259" s="244"/>
      <c r="R259" s="244"/>
      <c r="S259" s="244"/>
      <c r="T259" s="245"/>
      <c r="U259" s="13"/>
      <c r="V259" s="13"/>
      <c r="W259" s="13"/>
      <c r="X259" s="13"/>
      <c r="Y259" s="13"/>
      <c r="Z259" s="13"/>
      <c r="AA259" s="13"/>
      <c r="AB259" s="13"/>
      <c r="AC259" s="13"/>
      <c r="AD259" s="13"/>
      <c r="AE259" s="13"/>
      <c r="AT259" s="246" t="s">
        <v>181</v>
      </c>
      <c r="AU259" s="246" t="s">
        <v>87</v>
      </c>
      <c r="AV259" s="13" t="s">
        <v>85</v>
      </c>
      <c r="AW259" s="13" t="s">
        <v>38</v>
      </c>
      <c r="AX259" s="13" t="s">
        <v>77</v>
      </c>
      <c r="AY259" s="246" t="s">
        <v>167</v>
      </c>
    </row>
    <row r="260" s="14" customFormat="1">
      <c r="A260" s="14"/>
      <c r="B260" s="247"/>
      <c r="C260" s="248"/>
      <c r="D260" s="232" t="s">
        <v>181</v>
      </c>
      <c r="E260" s="249" t="s">
        <v>40</v>
      </c>
      <c r="F260" s="250" t="s">
        <v>85</v>
      </c>
      <c r="G260" s="248"/>
      <c r="H260" s="251">
        <v>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181</v>
      </c>
      <c r="AU260" s="257" t="s">
        <v>87</v>
      </c>
      <c r="AV260" s="14" t="s">
        <v>87</v>
      </c>
      <c r="AW260" s="14" t="s">
        <v>38</v>
      </c>
      <c r="AX260" s="14" t="s">
        <v>77</v>
      </c>
      <c r="AY260" s="257" t="s">
        <v>167</v>
      </c>
    </row>
    <row r="261" s="15" customFormat="1">
      <c r="A261" s="15"/>
      <c r="B261" s="258"/>
      <c r="C261" s="259"/>
      <c r="D261" s="232" t="s">
        <v>181</v>
      </c>
      <c r="E261" s="260" t="s">
        <v>40</v>
      </c>
      <c r="F261" s="261" t="s">
        <v>184</v>
      </c>
      <c r="G261" s="259"/>
      <c r="H261" s="262">
        <v>3</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181</v>
      </c>
      <c r="AU261" s="268" t="s">
        <v>87</v>
      </c>
      <c r="AV261" s="15" t="s">
        <v>175</v>
      </c>
      <c r="AW261" s="15" t="s">
        <v>38</v>
      </c>
      <c r="AX261" s="15" t="s">
        <v>85</v>
      </c>
      <c r="AY261" s="268" t="s">
        <v>167</v>
      </c>
    </row>
    <row r="262" s="2" customFormat="1" ht="16.5" customHeight="1">
      <c r="A262" s="39"/>
      <c r="B262" s="40"/>
      <c r="C262" s="269" t="s">
        <v>8</v>
      </c>
      <c r="D262" s="269" t="s">
        <v>297</v>
      </c>
      <c r="E262" s="270" t="s">
        <v>298</v>
      </c>
      <c r="F262" s="271" t="s">
        <v>299</v>
      </c>
      <c r="G262" s="272" t="s">
        <v>291</v>
      </c>
      <c r="H262" s="273">
        <v>1</v>
      </c>
      <c r="I262" s="274"/>
      <c r="J262" s="275">
        <f>ROUND(I262*H262,2)</f>
        <v>0</v>
      </c>
      <c r="K262" s="271" t="s">
        <v>174</v>
      </c>
      <c r="L262" s="276"/>
      <c r="M262" s="277" t="s">
        <v>40</v>
      </c>
      <c r="N262" s="278" t="s">
        <v>48</v>
      </c>
      <c r="O262" s="85"/>
      <c r="P262" s="228">
        <f>O262*H262</f>
        <v>0</v>
      </c>
      <c r="Q262" s="228">
        <v>0.0089999999999999993</v>
      </c>
      <c r="R262" s="228">
        <f>Q262*H262</f>
        <v>0.0089999999999999993</v>
      </c>
      <c r="S262" s="228">
        <v>0</v>
      </c>
      <c r="T262" s="229">
        <f>S262*H262</f>
        <v>0</v>
      </c>
      <c r="U262" s="39"/>
      <c r="V262" s="39"/>
      <c r="W262" s="39"/>
      <c r="X262" s="39"/>
      <c r="Y262" s="39"/>
      <c r="Z262" s="39"/>
      <c r="AA262" s="39"/>
      <c r="AB262" s="39"/>
      <c r="AC262" s="39"/>
      <c r="AD262" s="39"/>
      <c r="AE262" s="39"/>
      <c r="AR262" s="230" t="s">
        <v>244</v>
      </c>
      <c r="AT262" s="230" t="s">
        <v>297</v>
      </c>
      <c r="AU262" s="230" t="s">
        <v>87</v>
      </c>
      <c r="AY262" s="18" t="s">
        <v>167</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175</v>
      </c>
      <c r="BM262" s="230" t="s">
        <v>300</v>
      </c>
    </row>
    <row r="263" s="2" customFormat="1">
      <c r="A263" s="39"/>
      <c r="B263" s="40"/>
      <c r="C263" s="41"/>
      <c r="D263" s="232" t="s">
        <v>177</v>
      </c>
      <c r="E263" s="41"/>
      <c r="F263" s="233" t="s">
        <v>299</v>
      </c>
      <c r="G263" s="41"/>
      <c r="H263" s="41"/>
      <c r="I263" s="137"/>
      <c r="J263" s="41"/>
      <c r="K263" s="41"/>
      <c r="L263" s="45"/>
      <c r="M263" s="234"/>
      <c r="N263" s="235"/>
      <c r="O263" s="85"/>
      <c r="P263" s="85"/>
      <c r="Q263" s="85"/>
      <c r="R263" s="85"/>
      <c r="S263" s="85"/>
      <c r="T263" s="86"/>
      <c r="U263" s="39"/>
      <c r="V263" s="39"/>
      <c r="W263" s="39"/>
      <c r="X263" s="39"/>
      <c r="Y263" s="39"/>
      <c r="Z263" s="39"/>
      <c r="AA263" s="39"/>
      <c r="AB263" s="39"/>
      <c r="AC263" s="39"/>
      <c r="AD263" s="39"/>
      <c r="AE263" s="39"/>
      <c r="AT263" s="18" t="s">
        <v>177</v>
      </c>
      <c r="AU263" s="18" t="s">
        <v>87</v>
      </c>
    </row>
    <row r="264" s="2" customFormat="1" ht="16.5" customHeight="1">
      <c r="A264" s="39"/>
      <c r="B264" s="40"/>
      <c r="C264" s="269" t="s">
        <v>301</v>
      </c>
      <c r="D264" s="269" t="s">
        <v>297</v>
      </c>
      <c r="E264" s="270" t="s">
        <v>302</v>
      </c>
      <c r="F264" s="271" t="s">
        <v>303</v>
      </c>
      <c r="G264" s="272" t="s">
        <v>291</v>
      </c>
      <c r="H264" s="273">
        <v>2</v>
      </c>
      <c r="I264" s="274"/>
      <c r="J264" s="275">
        <f>ROUND(I264*H264,2)</f>
        <v>0</v>
      </c>
      <c r="K264" s="271" t="s">
        <v>174</v>
      </c>
      <c r="L264" s="276"/>
      <c r="M264" s="277" t="s">
        <v>40</v>
      </c>
      <c r="N264" s="278" t="s">
        <v>48</v>
      </c>
      <c r="O264" s="85"/>
      <c r="P264" s="228">
        <f>O264*H264</f>
        <v>0</v>
      </c>
      <c r="Q264" s="228">
        <v>0.01</v>
      </c>
      <c r="R264" s="228">
        <f>Q264*H264</f>
        <v>0.02</v>
      </c>
      <c r="S264" s="228">
        <v>0</v>
      </c>
      <c r="T264" s="229">
        <f>S264*H264</f>
        <v>0</v>
      </c>
      <c r="U264" s="39"/>
      <c r="V264" s="39"/>
      <c r="W264" s="39"/>
      <c r="X264" s="39"/>
      <c r="Y264" s="39"/>
      <c r="Z264" s="39"/>
      <c r="AA264" s="39"/>
      <c r="AB264" s="39"/>
      <c r="AC264" s="39"/>
      <c r="AD264" s="39"/>
      <c r="AE264" s="39"/>
      <c r="AR264" s="230" t="s">
        <v>244</v>
      </c>
      <c r="AT264" s="230" t="s">
        <v>297</v>
      </c>
      <c r="AU264" s="230" t="s">
        <v>87</v>
      </c>
      <c r="AY264" s="18" t="s">
        <v>167</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175</v>
      </c>
      <c r="BM264" s="230" t="s">
        <v>304</v>
      </c>
    </row>
    <row r="265" s="2" customFormat="1">
      <c r="A265" s="39"/>
      <c r="B265" s="40"/>
      <c r="C265" s="41"/>
      <c r="D265" s="232" t="s">
        <v>177</v>
      </c>
      <c r="E265" s="41"/>
      <c r="F265" s="233" t="s">
        <v>303</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177</v>
      </c>
      <c r="AU265" s="18" t="s">
        <v>87</v>
      </c>
    </row>
    <row r="266" s="2" customFormat="1" ht="16.5" customHeight="1">
      <c r="A266" s="39"/>
      <c r="B266" s="40"/>
      <c r="C266" s="219" t="s">
        <v>305</v>
      </c>
      <c r="D266" s="219" t="s">
        <v>170</v>
      </c>
      <c r="E266" s="220" t="s">
        <v>289</v>
      </c>
      <c r="F266" s="221" t="s">
        <v>290</v>
      </c>
      <c r="G266" s="222" t="s">
        <v>291</v>
      </c>
      <c r="H266" s="223">
        <v>1</v>
      </c>
      <c r="I266" s="224"/>
      <c r="J266" s="225">
        <f>ROUND(I266*H266,2)</f>
        <v>0</v>
      </c>
      <c r="K266" s="221" t="s">
        <v>174</v>
      </c>
      <c r="L266" s="45"/>
      <c r="M266" s="226" t="s">
        <v>40</v>
      </c>
      <c r="N266" s="227" t="s">
        <v>48</v>
      </c>
      <c r="O266" s="85"/>
      <c r="P266" s="228">
        <f>O266*H266</f>
        <v>0</v>
      </c>
      <c r="Q266" s="228">
        <v>0.04684</v>
      </c>
      <c r="R266" s="228">
        <f>Q266*H266</f>
        <v>0.04684</v>
      </c>
      <c r="S266" s="228">
        <v>0</v>
      </c>
      <c r="T266" s="229">
        <f>S266*H266</f>
        <v>0</v>
      </c>
      <c r="U266" s="39"/>
      <c r="V266" s="39"/>
      <c r="W266" s="39"/>
      <c r="X266" s="39"/>
      <c r="Y266" s="39"/>
      <c r="Z266" s="39"/>
      <c r="AA266" s="39"/>
      <c r="AB266" s="39"/>
      <c r="AC266" s="39"/>
      <c r="AD266" s="39"/>
      <c r="AE266" s="39"/>
      <c r="AR266" s="230" t="s">
        <v>175</v>
      </c>
      <c r="AT266" s="230" t="s">
        <v>170</v>
      </c>
      <c r="AU266" s="230" t="s">
        <v>87</v>
      </c>
      <c r="AY266" s="18" t="s">
        <v>167</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175</v>
      </c>
      <c r="BM266" s="230" t="s">
        <v>306</v>
      </c>
    </row>
    <row r="267" s="2" customFormat="1">
      <c r="A267" s="39"/>
      <c r="B267" s="40"/>
      <c r="C267" s="41"/>
      <c r="D267" s="232" t="s">
        <v>177</v>
      </c>
      <c r="E267" s="41"/>
      <c r="F267" s="233" t="s">
        <v>293</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177</v>
      </c>
      <c r="AU267" s="18" t="s">
        <v>87</v>
      </c>
    </row>
    <row r="268" s="2" customFormat="1">
      <c r="A268" s="39"/>
      <c r="B268" s="40"/>
      <c r="C268" s="41"/>
      <c r="D268" s="232" t="s">
        <v>179</v>
      </c>
      <c r="E268" s="41"/>
      <c r="F268" s="236" t="s">
        <v>294</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179</v>
      </c>
      <c r="AU268" s="18" t="s">
        <v>87</v>
      </c>
    </row>
    <row r="269" s="13" customFormat="1">
      <c r="A269" s="13"/>
      <c r="B269" s="237"/>
      <c r="C269" s="238"/>
      <c r="D269" s="232" t="s">
        <v>181</v>
      </c>
      <c r="E269" s="239" t="s">
        <v>40</v>
      </c>
      <c r="F269" s="240" t="s">
        <v>307</v>
      </c>
      <c r="G269" s="238"/>
      <c r="H269" s="239" t="s">
        <v>40</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181</v>
      </c>
      <c r="AU269" s="246" t="s">
        <v>87</v>
      </c>
      <c r="AV269" s="13" t="s">
        <v>85</v>
      </c>
      <c r="AW269" s="13" t="s">
        <v>38</v>
      </c>
      <c r="AX269" s="13" t="s">
        <v>77</v>
      </c>
      <c r="AY269" s="246" t="s">
        <v>167</v>
      </c>
    </row>
    <row r="270" s="14" customFormat="1">
      <c r="A270" s="14"/>
      <c r="B270" s="247"/>
      <c r="C270" s="248"/>
      <c r="D270" s="232" t="s">
        <v>181</v>
      </c>
      <c r="E270" s="249" t="s">
        <v>40</v>
      </c>
      <c r="F270" s="250" t="s">
        <v>85</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181</v>
      </c>
      <c r="AU270" s="257" t="s">
        <v>87</v>
      </c>
      <c r="AV270" s="14" t="s">
        <v>87</v>
      </c>
      <c r="AW270" s="14" t="s">
        <v>38</v>
      </c>
      <c r="AX270" s="14" t="s">
        <v>85</v>
      </c>
      <c r="AY270" s="257" t="s">
        <v>167</v>
      </c>
    </row>
    <row r="271" s="2" customFormat="1" ht="24" customHeight="1">
      <c r="A271" s="39"/>
      <c r="B271" s="40"/>
      <c r="C271" s="269" t="s">
        <v>308</v>
      </c>
      <c r="D271" s="269" t="s">
        <v>297</v>
      </c>
      <c r="E271" s="270" t="s">
        <v>309</v>
      </c>
      <c r="F271" s="271" t="s">
        <v>310</v>
      </c>
      <c r="G271" s="272" t="s">
        <v>291</v>
      </c>
      <c r="H271" s="273">
        <v>1</v>
      </c>
      <c r="I271" s="274"/>
      <c r="J271" s="275">
        <f>ROUND(I271*H271,2)</f>
        <v>0</v>
      </c>
      <c r="K271" s="271" t="s">
        <v>174</v>
      </c>
      <c r="L271" s="276"/>
      <c r="M271" s="277" t="s">
        <v>40</v>
      </c>
      <c r="N271" s="278" t="s">
        <v>48</v>
      </c>
      <c r="O271" s="85"/>
      <c r="P271" s="228">
        <f>O271*H271</f>
        <v>0</v>
      </c>
      <c r="Q271" s="228">
        <v>0.017000000000000001</v>
      </c>
      <c r="R271" s="228">
        <f>Q271*H271</f>
        <v>0.017000000000000001</v>
      </c>
      <c r="S271" s="228">
        <v>0</v>
      </c>
      <c r="T271" s="229">
        <f>S271*H271</f>
        <v>0</v>
      </c>
      <c r="U271" s="39"/>
      <c r="V271" s="39"/>
      <c r="W271" s="39"/>
      <c r="X271" s="39"/>
      <c r="Y271" s="39"/>
      <c r="Z271" s="39"/>
      <c r="AA271" s="39"/>
      <c r="AB271" s="39"/>
      <c r="AC271" s="39"/>
      <c r="AD271" s="39"/>
      <c r="AE271" s="39"/>
      <c r="AR271" s="230" t="s">
        <v>244</v>
      </c>
      <c r="AT271" s="230" t="s">
        <v>297</v>
      </c>
      <c r="AU271" s="230" t="s">
        <v>87</v>
      </c>
      <c r="AY271" s="18" t="s">
        <v>167</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175</v>
      </c>
      <c r="BM271" s="230" t="s">
        <v>311</v>
      </c>
    </row>
    <row r="272" s="2" customFormat="1">
      <c r="A272" s="39"/>
      <c r="B272" s="40"/>
      <c r="C272" s="41"/>
      <c r="D272" s="232" t="s">
        <v>177</v>
      </c>
      <c r="E272" s="41"/>
      <c r="F272" s="233" t="s">
        <v>310</v>
      </c>
      <c r="G272" s="41"/>
      <c r="H272" s="41"/>
      <c r="I272" s="137"/>
      <c r="J272" s="41"/>
      <c r="K272" s="41"/>
      <c r="L272" s="45"/>
      <c r="M272" s="234"/>
      <c r="N272" s="235"/>
      <c r="O272" s="85"/>
      <c r="P272" s="85"/>
      <c r="Q272" s="85"/>
      <c r="R272" s="85"/>
      <c r="S272" s="85"/>
      <c r="T272" s="86"/>
      <c r="U272" s="39"/>
      <c r="V272" s="39"/>
      <c r="W272" s="39"/>
      <c r="X272" s="39"/>
      <c r="Y272" s="39"/>
      <c r="Z272" s="39"/>
      <c r="AA272" s="39"/>
      <c r="AB272" s="39"/>
      <c r="AC272" s="39"/>
      <c r="AD272" s="39"/>
      <c r="AE272" s="39"/>
      <c r="AT272" s="18" t="s">
        <v>177</v>
      </c>
      <c r="AU272" s="18" t="s">
        <v>87</v>
      </c>
    </row>
    <row r="273" s="12" customFormat="1" ht="22.8" customHeight="1">
      <c r="A273" s="12"/>
      <c r="B273" s="203"/>
      <c r="C273" s="204"/>
      <c r="D273" s="205" t="s">
        <v>76</v>
      </c>
      <c r="E273" s="217" t="s">
        <v>249</v>
      </c>
      <c r="F273" s="217" t="s">
        <v>312</v>
      </c>
      <c r="G273" s="204"/>
      <c r="H273" s="204"/>
      <c r="I273" s="207"/>
      <c r="J273" s="218">
        <f>BK273</f>
        <v>0</v>
      </c>
      <c r="K273" s="204"/>
      <c r="L273" s="209"/>
      <c r="M273" s="210"/>
      <c r="N273" s="211"/>
      <c r="O273" s="211"/>
      <c r="P273" s="212">
        <f>SUM(P274:P373)</f>
        <v>0</v>
      </c>
      <c r="Q273" s="211"/>
      <c r="R273" s="212">
        <f>SUM(R274:R373)</f>
        <v>0.0011464000000000001</v>
      </c>
      <c r="S273" s="211"/>
      <c r="T273" s="213">
        <f>SUM(T274:T373)</f>
        <v>12.75203</v>
      </c>
      <c r="U273" s="12"/>
      <c r="V273" s="12"/>
      <c r="W273" s="12"/>
      <c r="X273" s="12"/>
      <c r="Y273" s="12"/>
      <c r="Z273" s="12"/>
      <c r="AA273" s="12"/>
      <c r="AB273" s="12"/>
      <c r="AC273" s="12"/>
      <c r="AD273" s="12"/>
      <c r="AE273" s="12"/>
      <c r="AR273" s="214" t="s">
        <v>85</v>
      </c>
      <c r="AT273" s="215" t="s">
        <v>76</v>
      </c>
      <c r="AU273" s="215" t="s">
        <v>85</v>
      </c>
      <c r="AY273" s="214" t="s">
        <v>167</v>
      </c>
      <c r="BK273" s="216">
        <f>SUM(BK274:BK373)</f>
        <v>0</v>
      </c>
    </row>
    <row r="274" s="2" customFormat="1" ht="24" customHeight="1">
      <c r="A274" s="39"/>
      <c r="B274" s="40"/>
      <c r="C274" s="219" t="s">
        <v>313</v>
      </c>
      <c r="D274" s="219" t="s">
        <v>170</v>
      </c>
      <c r="E274" s="220" t="s">
        <v>314</v>
      </c>
      <c r="F274" s="221" t="s">
        <v>315</v>
      </c>
      <c r="G274" s="222" t="s">
        <v>173</v>
      </c>
      <c r="H274" s="223">
        <v>28.66</v>
      </c>
      <c r="I274" s="224"/>
      <c r="J274" s="225">
        <f>ROUND(I274*H274,2)</f>
        <v>0</v>
      </c>
      <c r="K274" s="221" t="s">
        <v>174</v>
      </c>
      <c r="L274" s="45"/>
      <c r="M274" s="226" t="s">
        <v>40</v>
      </c>
      <c r="N274" s="227" t="s">
        <v>48</v>
      </c>
      <c r="O274" s="85"/>
      <c r="P274" s="228">
        <f>O274*H274</f>
        <v>0</v>
      </c>
      <c r="Q274" s="228">
        <v>4.0000000000000003E-05</v>
      </c>
      <c r="R274" s="228">
        <f>Q274*H274</f>
        <v>0.0011464000000000001</v>
      </c>
      <c r="S274" s="228">
        <v>0</v>
      </c>
      <c r="T274" s="229">
        <f>S274*H274</f>
        <v>0</v>
      </c>
      <c r="U274" s="39"/>
      <c r="V274" s="39"/>
      <c r="W274" s="39"/>
      <c r="X274" s="39"/>
      <c r="Y274" s="39"/>
      <c r="Z274" s="39"/>
      <c r="AA274" s="39"/>
      <c r="AB274" s="39"/>
      <c r="AC274" s="39"/>
      <c r="AD274" s="39"/>
      <c r="AE274" s="39"/>
      <c r="AR274" s="230" t="s">
        <v>175</v>
      </c>
      <c r="AT274" s="230" t="s">
        <v>170</v>
      </c>
      <c r="AU274" s="230" t="s">
        <v>87</v>
      </c>
      <c r="AY274" s="18" t="s">
        <v>167</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175</v>
      </c>
      <c r="BM274" s="230" t="s">
        <v>316</v>
      </c>
    </row>
    <row r="275" s="2" customFormat="1">
      <c r="A275" s="39"/>
      <c r="B275" s="40"/>
      <c r="C275" s="41"/>
      <c r="D275" s="232" t="s">
        <v>177</v>
      </c>
      <c r="E275" s="41"/>
      <c r="F275" s="233" t="s">
        <v>317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177</v>
      </c>
      <c r="AU275" s="18" t="s">
        <v>87</v>
      </c>
    </row>
    <row r="276" s="2" customFormat="1">
      <c r="A276" s="39"/>
      <c r="B276" s="40"/>
      <c r="C276" s="41"/>
      <c r="D276" s="232" t="s">
        <v>179</v>
      </c>
      <c r="E276" s="41"/>
      <c r="F276" s="236" t="s">
        <v>318</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179</v>
      </c>
      <c r="AU276" s="18" t="s">
        <v>87</v>
      </c>
    </row>
    <row r="277" s="13" customFormat="1">
      <c r="A277" s="13"/>
      <c r="B277" s="237"/>
      <c r="C277" s="238"/>
      <c r="D277" s="232" t="s">
        <v>181</v>
      </c>
      <c r="E277" s="239" t="s">
        <v>40</v>
      </c>
      <c r="F277" s="240" t="s">
        <v>203</v>
      </c>
      <c r="G277" s="238"/>
      <c r="H277" s="239" t="s">
        <v>40</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181</v>
      </c>
      <c r="AU277" s="246" t="s">
        <v>87</v>
      </c>
      <c r="AV277" s="13" t="s">
        <v>85</v>
      </c>
      <c r="AW277" s="13" t="s">
        <v>38</v>
      </c>
      <c r="AX277" s="13" t="s">
        <v>77</v>
      </c>
      <c r="AY277" s="246" t="s">
        <v>167</v>
      </c>
    </row>
    <row r="278" s="14" customFormat="1">
      <c r="A278" s="14"/>
      <c r="B278" s="247"/>
      <c r="C278" s="248"/>
      <c r="D278" s="232" t="s">
        <v>181</v>
      </c>
      <c r="E278" s="249" t="s">
        <v>40</v>
      </c>
      <c r="F278" s="250" t="s">
        <v>1363</v>
      </c>
      <c r="G278" s="248"/>
      <c r="H278" s="251">
        <v>2.7999999999999998</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181</v>
      </c>
      <c r="AU278" s="257" t="s">
        <v>87</v>
      </c>
      <c r="AV278" s="14" t="s">
        <v>87</v>
      </c>
      <c r="AW278" s="14" t="s">
        <v>38</v>
      </c>
      <c r="AX278" s="14" t="s">
        <v>77</v>
      </c>
      <c r="AY278" s="257" t="s">
        <v>167</v>
      </c>
    </row>
    <row r="279" s="13" customFormat="1">
      <c r="A279" s="13"/>
      <c r="B279" s="237"/>
      <c r="C279" s="238"/>
      <c r="D279" s="232" t="s">
        <v>181</v>
      </c>
      <c r="E279" s="239" t="s">
        <v>40</v>
      </c>
      <c r="F279" s="240" t="s">
        <v>206</v>
      </c>
      <c r="G279" s="238"/>
      <c r="H279" s="239" t="s">
        <v>40</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181</v>
      </c>
      <c r="AU279" s="246" t="s">
        <v>87</v>
      </c>
      <c r="AV279" s="13" t="s">
        <v>85</v>
      </c>
      <c r="AW279" s="13" t="s">
        <v>38</v>
      </c>
      <c r="AX279" s="13" t="s">
        <v>77</v>
      </c>
      <c r="AY279" s="246" t="s">
        <v>167</v>
      </c>
    </row>
    <row r="280" s="14" customFormat="1">
      <c r="A280" s="14"/>
      <c r="B280" s="247"/>
      <c r="C280" s="248"/>
      <c r="D280" s="232" t="s">
        <v>181</v>
      </c>
      <c r="E280" s="249" t="s">
        <v>40</v>
      </c>
      <c r="F280" s="250" t="s">
        <v>1317</v>
      </c>
      <c r="G280" s="248"/>
      <c r="H280" s="251">
        <v>2.25</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181</v>
      </c>
      <c r="AU280" s="257" t="s">
        <v>87</v>
      </c>
      <c r="AV280" s="14" t="s">
        <v>87</v>
      </c>
      <c r="AW280" s="14" t="s">
        <v>38</v>
      </c>
      <c r="AX280" s="14" t="s">
        <v>77</v>
      </c>
      <c r="AY280" s="257" t="s">
        <v>167</v>
      </c>
    </row>
    <row r="281" s="13" customFormat="1">
      <c r="A281" s="13"/>
      <c r="B281" s="237"/>
      <c r="C281" s="238"/>
      <c r="D281" s="232" t="s">
        <v>181</v>
      </c>
      <c r="E281" s="239" t="s">
        <v>40</v>
      </c>
      <c r="F281" s="240" t="s">
        <v>208</v>
      </c>
      <c r="G281" s="238"/>
      <c r="H281" s="239" t="s">
        <v>40</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181</v>
      </c>
      <c r="AU281" s="246" t="s">
        <v>87</v>
      </c>
      <c r="AV281" s="13" t="s">
        <v>85</v>
      </c>
      <c r="AW281" s="13" t="s">
        <v>38</v>
      </c>
      <c r="AX281" s="13" t="s">
        <v>77</v>
      </c>
      <c r="AY281" s="246" t="s">
        <v>167</v>
      </c>
    </row>
    <row r="282" s="14" customFormat="1">
      <c r="A282" s="14"/>
      <c r="B282" s="247"/>
      <c r="C282" s="248"/>
      <c r="D282" s="232" t="s">
        <v>181</v>
      </c>
      <c r="E282" s="249" t="s">
        <v>40</v>
      </c>
      <c r="F282" s="250" t="s">
        <v>1161</v>
      </c>
      <c r="G282" s="248"/>
      <c r="H282" s="251">
        <v>15.1</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181</v>
      </c>
      <c r="AU282" s="257" t="s">
        <v>87</v>
      </c>
      <c r="AV282" s="14" t="s">
        <v>87</v>
      </c>
      <c r="AW282" s="14" t="s">
        <v>38</v>
      </c>
      <c r="AX282" s="14" t="s">
        <v>77</v>
      </c>
      <c r="AY282" s="257" t="s">
        <v>167</v>
      </c>
    </row>
    <row r="283" s="13" customFormat="1">
      <c r="A283" s="13"/>
      <c r="B283" s="237"/>
      <c r="C283" s="238"/>
      <c r="D283" s="232" t="s">
        <v>181</v>
      </c>
      <c r="E283" s="239" t="s">
        <v>40</v>
      </c>
      <c r="F283" s="240" t="s">
        <v>286</v>
      </c>
      <c r="G283" s="238"/>
      <c r="H283" s="239" t="s">
        <v>40</v>
      </c>
      <c r="I283" s="241"/>
      <c r="J283" s="238"/>
      <c r="K283" s="238"/>
      <c r="L283" s="242"/>
      <c r="M283" s="243"/>
      <c r="N283" s="244"/>
      <c r="O283" s="244"/>
      <c r="P283" s="244"/>
      <c r="Q283" s="244"/>
      <c r="R283" s="244"/>
      <c r="S283" s="244"/>
      <c r="T283" s="245"/>
      <c r="U283" s="13"/>
      <c r="V283" s="13"/>
      <c r="W283" s="13"/>
      <c r="X283" s="13"/>
      <c r="Y283" s="13"/>
      <c r="Z283" s="13"/>
      <c r="AA283" s="13"/>
      <c r="AB283" s="13"/>
      <c r="AC283" s="13"/>
      <c r="AD283" s="13"/>
      <c r="AE283" s="13"/>
      <c r="AT283" s="246" t="s">
        <v>181</v>
      </c>
      <c r="AU283" s="246" t="s">
        <v>87</v>
      </c>
      <c r="AV283" s="13" t="s">
        <v>85</v>
      </c>
      <c r="AW283" s="13" t="s">
        <v>38</v>
      </c>
      <c r="AX283" s="13" t="s">
        <v>77</v>
      </c>
      <c r="AY283" s="246" t="s">
        <v>167</v>
      </c>
    </row>
    <row r="284" s="14" customFormat="1">
      <c r="A284" s="14"/>
      <c r="B284" s="247"/>
      <c r="C284" s="248"/>
      <c r="D284" s="232" t="s">
        <v>181</v>
      </c>
      <c r="E284" s="249" t="s">
        <v>40</v>
      </c>
      <c r="F284" s="250" t="s">
        <v>1160</v>
      </c>
      <c r="G284" s="248"/>
      <c r="H284" s="251">
        <v>8.5099999999999998</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181</v>
      </c>
      <c r="AU284" s="257" t="s">
        <v>87</v>
      </c>
      <c r="AV284" s="14" t="s">
        <v>87</v>
      </c>
      <c r="AW284" s="14" t="s">
        <v>38</v>
      </c>
      <c r="AX284" s="14" t="s">
        <v>77</v>
      </c>
      <c r="AY284" s="257" t="s">
        <v>167</v>
      </c>
    </row>
    <row r="285" s="15" customFormat="1">
      <c r="A285" s="15"/>
      <c r="B285" s="258"/>
      <c r="C285" s="259"/>
      <c r="D285" s="232" t="s">
        <v>181</v>
      </c>
      <c r="E285" s="260" t="s">
        <v>40</v>
      </c>
      <c r="F285" s="261" t="s">
        <v>184</v>
      </c>
      <c r="G285" s="259"/>
      <c r="H285" s="262">
        <v>28.66</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181</v>
      </c>
      <c r="AU285" s="268" t="s">
        <v>87</v>
      </c>
      <c r="AV285" s="15" t="s">
        <v>175</v>
      </c>
      <c r="AW285" s="15" t="s">
        <v>38</v>
      </c>
      <c r="AX285" s="15" t="s">
        <v>85</v>
      </c>
      <c r="AY285" s="268" t="s">
        <v>167</v>
      </c>
    </row>
    <row r="286" s="2" customFormat="1" ht="16.5" customHeight="1">
      <c r="A286" s="39"/>
      <c r="B286" s="40"/>
      <c r="C286" s="219" t="s">
        <v>319</v>
      </c>
      <c r="D286" s="219" t="s">
        <v>170</v>
      </c>
      <c r="E286" s="220" t="s">
        <v>320</v>
      </c>
      <c r="F286" s="221" t="s">
        <v>321</v>
      </c>
      <c r="G286" s="222" t="s">
        <v>173</v>
      </c>
      <c r="H286" s="223">
        <v>4.1079999999999997</v>
      </c>
      <c r="I286" s="224"/>
      <c r="J286" s="225">
        <f>ROUND(I286*H286,2)</f>
        <v>0</v>
      </c>
      <c r="K286" s="221" t="s">
        <v>174</v>
      </c>
      <c r="L286" s="45"/>
      <c r="M286" s="226" t="s">
        <v>40</v>
      </c>
      <c r="N286" s="227" t="s">
        <v>48</v>
      </c>
      <c r="O286" s="85"/>
      <c r="P286" s="228">
        <f>O286*H286</f>
        <v>0</v>
      </c>
      <c r="Q286" s="228">
        <v>0</v>
      </c>
      <c r="R286" s="228">
        <f>Q286*H286</f>
        <v>0</v>
      </c>
      <c r="S286" s="228">
        <v>0.13100000000000001</v>
      </c>
      <c r="T286" s="229">
        <f>S286*H286</f>
        <v>0.53814799999999996</v>
      </c>
      <c r="U286" s="39"/>
      <c r="V286" s="39"/>
      <c r="W286" s="39"/>
      <c r="X286" s="39"/>
      <c r="Y286" s="39"/>
      <c r="Z286" s="39"/>
      <c r="AA286" s="39"/>
      <c r="AB286" s="39"/>
      <c r="AC286" s="39"/>
      <c r="AD286" s="39"/>
      <c r="AE286" s="39"/>
      <c r="AR286" s="230" t="s">
        <v>175</v>
      </c>
      <c r="AT286" s="230" t="s">
        <v>170</v>
      </c>
      <c r="AU286" s="230" t="s">
        <v>87</v>
      </c>
      <c r="AY286" s="18" t="s">
        <v>167</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175</v>
      </c>
      <c r="BM286" s="230" t="s">
        <v>322</v>
      </c>
    </row>
    <row r="287" s="2" customFormat="1">
      <c r="A287" s="39"/>
      <c r="B287" s="40"/>
      <c r="C287" s="41"/>
      <c r="D287" s="232" t="s">
        <v>177</v>
      </c>
      <c r="E287" s="41"/>
      <c r="F287" s="233" t="s">
        <v>323</v>
      </c>
      <c r="G287" s="41"/>
      <c r="H287" s="41"/>
      <c r="I287" s="137"/>
      <c r="J287" s="41"/>
      <c r="K287" s="41"/>
      <c r="L287" s="45"/>
      <c r="M287" s="234"/>
      <c r="N287" s="235"/>
      <c r="O287" s="85"/>
      <c r="P287" s="85"/>
      <c r="Q287" s="85"/>
      <c r="R287" s="85"/>
      <c r="S287" s="85"/>
      <c r="T287" s="86"/>
      <c r="U287" s="39"/>
      <c r="V287" s="39"/>
      <c r="W287" s="39"/>
      <c r="X287" s="39"/>
      <c r="Y287" s="39"/>
      <c r="Z287" s="39"/>
      <c r="AA287" s="39"/>
      <c r="AB287" s="39"/>
      <c r="AC287" s="39"/>
      <c r="AD287" s="39"/>
      <c r="AE287" s="39"/>
      <c r="AT287" s="18" t="s">
        <v>177</v>
      </c>
      <c r="AU287" s="18" t="s">
        <v>87</v>
      </c>
    </row>
    <row r="288" s="13" customFormat="1">
      <c r="A288" s="13"/>
      <c r="B288" s="237"/>
      <c r="C288" s="238"/>
      <c r="D288" s="232" t="s">
        <v>181</v>
      </c>
      <c r="E288" s="239" t="s">
        <v>40</v>
      </c>
      <c r="F288" s="240" t="s">
        <v>182</v>
      </c>
      <c r="G288" s="238"/>
      <c r="H288" s="239" t="s">
        <v>40</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181</v>
      </c>
      <c r="AU288" s="246" t="s">
        <v>87</v>
      </c>
      <c r="AV288" s="13" t="s">
        <v>85</v>
      </c>
      <c r="AW288" s="13" t="s">
        <v>38</v>
      </c>
      <c r="AX288" s="13" t="s">
        <v>77</v>
      </c>
      <c r="AY288" s="246" t="s">
        <v>167</v>
      </c>
    </row>
    <row r="289" s="14" customFormat="1">
      <c r="A289" s="14"/>
      <c r="B289" s="247"/>
      <c r="C289" s="248"/>
      <c r="D289" s="232" t="s">
        <v>181</v>
      </c>
      <c r="E289" s="249" t="s">
        <v>40</v>
      </c>
      <c r="F289" s="250" t="s">
        <v>183</v>
      </c>
      <c r="G289" s="248"/>
      <c r="H289" s="251">
        <v>4.1079999999999997</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181</v>
      </c>
      <c r="AU289" s="257" t="s">
        <v>87</v>
      </c>
      <c r="AV289" s="14" t="s">
        <v>87</v>
      </c>
      <c r="AW289" s="14" t="s">
        <v>38</v>
      </c>
      <c r="AX289" s="14" t="s">
        <v>77</v>
      </c>
      <c r="AY289" s="257" t="s">
        <v>167</v>
      </c>
    </row>
    <row r="290" s="15" customFormat="1">
      <c r="A290" s="15"/>
      <c r="B290" s="258"/>
      <c r="C290" s="259"/>
      <c r="D290" s="232" t="s">
        <v>181</v>
      </c>
      <c r="E290" s="260" t="s">
        <v>40</v>
      </c>
      <c r="F290" s="261" t="s">
        <v>184</v>
      </c>
      <c r="G290" s="259"/>
      <c r="H290" s="262">
        <v>4.1079999999999997</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181</v>
      </c>
      <c r="AU290" s="268" t="s">
        <v>87</v>
      </c>
      <c r="AV290" s="15" t="s">
        <v>175</v>
      </c>
      <c r="AW290" s="15" t="s">
        <v>38</v>
      </c>
      <c r="AX290" s="15" t="s">
        <v>85</v>
      </c>
      <c r="AY290" s="268" t="s">
        <v>167</v>
      </c>
    </row>
    <row r="291" s="2" customFormat="1" ht="36" customHeight="1">
      <c r="A291" s="39"/>
      <c r="B291" s="40"/>
      <c r="C291" s="219" t="s">
        <v>7</v>
      </c>
      <c r="D291" s="219" t="s">
        <v>170</v>
      </c>
      <c r="E291" s="220" t="s">
        <v>324</v>
      </c>
      <c r="F291" s="221" t="s">
        <v>325</v>
      </c>
      <c r="G291" s="222" t="s">
        <v>326</v>
      </c>
      <c r="H291" s="223">
        <v>1.72</v>
      </c>
      <c r="I291" s="224"/>
      <c r="J291" s="225">
        <f>ROUND(I291*H291,2)</f>
        <v>0</v>
      </c>
      <c r="K291" s="221" t="s">
        <v>174</v>
      </c>
      <c r="L291" s="45"/>
      <c r="M291" s="226" t="s">
        <v>40</v>
      </c>
      <c r="N291" s="227" t="s">
        <v>48</v>
      </c>
      <c r="O291" s="85"/>
      <c r="P291" s="228">
        <f>O291*H291</f>
        <v>0</v>
      </c>
      <c r="Q291" s="228">
        <v>0</v>
      </c>
      <c r="R291" s="228">
        <f>Q291*H291</f>
        <v>0</v>
      </c>
      <c r="S291" s="228">
        <v>2.2000000000000002</v>
      </c>
      <c r="T291" s="229">
        <f>S291*H291</f>
        <v>3.7840000000000003</v>
      </c>
      <c r="U291" s="39"/>
      <c r="V291" s="39"/>
      <c r="W291" s="39"/>
      <c r="X291" s="39"/>
      <c r="Y291" s="39"/>
      <c r="Z291" s="39"/>
      <c r="AA291" s="39"/>
      <c r="AB291" s="39"/>
      <c r="AC291" s="39"/>
      <c r="AD291" s="39"/>
      <c r="AE291" s="39"/>
      <c r="AR291" s="230" t="s">
        <v>175</v>
      </c>
      <c r="AT291" s="230" t="s">
        <v>170</v>
      </c>
      <c r="AU291" s="230" t="s">
        <v>87</v>
      </c>
      <c r="AY291" s="18" t="s">
        <v>167</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175</v>
      </c>
      <c r="BM291" s="230" t="s">
        <v>327</v>
      </c>
    </row>
    <row r="292" s="2" customFormat="1">
      <c r="A292" s="39"/>
      <c r="B292" s="40"/>
      <c r="C292" s="41"/>
      <c r="D292" s="232" t="s">
        <v>177</v>
      </c>
      <c r="E292" s="41"/>
      <c r="F292" s="233" t="s">
        <v>328</v>
      </c>
      <c r="G292" s="41"/>
      <c r="H292" s="41"/>
      <c r="I292" s="137"/>
      <c r="J292" s="41"/>
      <c r="K292" s="41"/>
      <c r="L292" s="45"/>
      <c r="M292" s="234"/>
      <c r="N292" s="235"/>
      <c r="O292" s="85"/>
      <c r="P292" s="85"/>
      <c r="Q292" s="85"/>
      <c r="R292" s="85"/>
      <c r="S292" s="85"/>
      <c r="T292" s="86"/>
      <c r="U292" s="39"/>
      <c r="V292" s="39"/>
      <c r="W292" s="39"/>
      <c r="X292" s="39"/>
      <c r="Y292" s="39"/>
      <c r="Z292" s="39"/>
      <c r="AA292" s="39"/>
      <c r="AB292" s="39"/>
      <c r="AC292" s="39"/>
      <c r="AD292" s="39"/>
      <c r="AE292" s="39"/>
      <c r="AT292" s="18" t="s">
        <v>177</v>
      </c>
      <c r="AU292" s="18" t="s">
        <v>87</v>
      </c>
    </row>
    <row r="293" s="13" customFormat="1">
      <c r="A293" s="13"/>
      <c r="B293" s="237"/>
      <c r="C293" s="238"/>
      <c r="D293" s="232" t="s">
        <v>181</v>
      </c>
      <c r="E293" s="239" t="s">
        <v>40</v>
      </c>
      <c r="F293" s="240" t="s">
        <v>203</v>
      </c>
      <c r="G293" s="238"/>
      <c r="H293" s="239" t="s">
        <v>40</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181</v>
      </c>
      <c r="AU293" s="246" t="s">
        <v>87</v>
      </c>
      <c r="AV293" s="13" t="s">
        <v>85</v>
      </c>
      <c r="AW293" s="13" t="s">
        <v>38</v>
      </c>
      <c r="AX293" s="13" t="s">
        <v>77</v>
      </c>
      <c r="AY293" s="246" t="s">
        <v>167</v>
      </c>
    </row>
    <row r="294" s="14" customFormat="1">
      <c r="A294" s="14"/>
      <c r="B294" s="247"/>
      <c r="C294" s="248"/>
      <c r="D294" s="232" t="s">
        <v>181</v>
      </c>
      <c r="E294" s="249" t="s">
        <v>40</v>
      </c>
      <c r="F294" s="250" t="s">
        <v>1364</v>
      </c>
      <c r="G294" s="248"/>
      <c r="H294" s="251">
        <v>0.16800000000000001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181</v>
      </c>
      <c r="AU294" s="257" t="s">
        <v>87</v>
      </c>
      <c r="AV294" s="14" t="s">
        <v>87</v>
      </c>
      <c r="AW294" s="14" t="s">
        <v>38</v>
      </c>
      <c r="AX294" s="14" t="s">
        <v>77</v>
      </c>
      <c r="AY294" s="257" t="s">
        <v>167</v>
      </c>
    </row>
    <row r="295" s="13" customFormat="1">
      <c r="A295" s="13"/>
      <c r="B295" s="237"/>
      <c r="C295" s="238"/>
      <c r="D295" s="232" t="s">
        <v>181</v>
      </c>
      <c r="E295" s="239" t="s">
        <v>40</v>
      </c>
      <c r="F295" s="240" t="s">
        <v>206</v>
      </c>
      <c r="G295" s="238"/>
      <c r="H295" s="239" t="s">
        <v>40</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181</v>
      </c>
      <c r="AU295" s="246" t="s">
        <v>87</v>
      </c>
      <c r="AV295" s="13" t="s">
        <v>85</v>
      </c>
      <c r="AW295" s="13" t="s">
        <v>38</v>
      </c>
      <c r="AX295" s="13" t="s">
        <v>77</v>
      </c>
      <c r="AY295" s="246" t="s">
        <v>167</v>
      </c>
    </row>
    <row r="296" s="14" customFormat="1">
      <c r="A296" s="14"/>
      <c r="B296" s="247"/>
      <c r="C296" s="248"/>
      <c r="D296" s="232" t="s">
        <v>181</v>
      </c>
      <c r="E296" s="249" t="s">
        <v>40</v>
      </c>
      <c r="F296" s="250" t="s">
        <v>1365</v>
      </c>
      <c r="G296" s="248"/>
      <c r="H296" s="251">
        <v>0.13500000000000001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181</v>
      </c>
      <c r="AU296" s="257" t="s">
        <v>87</v>
      </c>
      <c r="AV296" s="14" t="s">
        <v>87</v>
      </c>
      <c r="AW296" s="14" t="s">
        <v>38</v>
      </c>
      <c r="AX296" s="14" t="s">
        <v>77</v>
      </c>
      <c r="AY296" s="257" t="s">
        <v>167</v>
      </c>
    </row>
    <row r="297" s="13" customFormat="1">
      <c r="A297" s="13"/>
      <c r="B297" s="237"/>
      <c r="C297" s="238"/>
      <c r="D297" s="232" t="s">
        <v>181</v>
      </c>
      <c r="E297" s="239" t="s">
        <v>40</v>
      </c>
      <c r="F297" s="240" t="s">
        <v>208</v>
      </c>
      <c r="G297" s="238"/>
      <c r="H297" s="239" t="s">
        <v>40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181</v>
      </c>
      <c r="AU297" s="246" t="s">
        <v>87</v>
      </c>
      <c r="AV297" s="13" t="s">
        <v>85</v>
      </c>
      <c r="AW297" s="13" t="s">
        <v>38</v>
      </c>
      <c r="AX297" s="13" t="s">
        <v>77</v>
      </c>
      <c r="AY297" s="246" t="s">
        <v>167</v>
      </c>
    </row>
    <row r="298" s="14" customFormat="1">
      <c r="A298" s="14"/>
      <c r="B298" s="247"/>
      <c r="C298" s="248"/>
      <c r="D298" s="232" t="s">
        <v>181</v>
      </c>
      <c r="E298" s="249" t="s">
        <v>40</v>
      </c>
      <c r="F298" s="250" t="s">
        <v>1366</v>
      </c>
      <c r="G298" s="248"/>
      <c r="H298" s="251">
        <v>0.90600000000000003</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181</v>
      </c>
      <c r="AU298" s="257" t="s">
        <v>87</v>
      </c>
      <c r="AV298" s="14" t="s">
        <v>87</v>
      </c>
      <c r="AW298" s="14" t="s">
        <v>38</v>
      </c>
      <c r="AX298" s="14" t="s">
        <v>77</v>
      </c>
      <c r="AY298" s="257" t="s">
        <v>167</v>
      </c>
    </row>
    <row r="299" s="13" customFormat="1">
      <c r="A299" s="13"/>
      <c r="B299" s="237"/>
      <c r="C299" s="238"/>
      <c r="D299" s="232" t="s">
        <v>181</v>
      </c>
      <c r="E299" s="239" t="s">
        <v>40</v>
      </c>
      <c r="F299" s="240" t="s">
        <v>286</v>
      </c>
      <c r="G299" s="238"/>
      <c r="H299" s="239" t="s">
        <v>40</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181</v>
      </c>
      <c r="AU299" s="246" t="s">
        <v>87</v>
      </c>
      <c r="AV299" s="13" t="s">
        <v>85</v>
      </c>
      <c r="AW299" s="13" t="s">
        <v>38</v>
      </c>
      <c r="AX299" s="13" t="s">
        <v>77</v>
      </c>
      <c r="AY299" s="246" t="s">
        <v>167</v>
      </c>
    </row>
    <row r="300" s="14" customFormat="1">
      <c r="A300" s="14"/>
      <c r="B300" s="247"/>
      <c r="C300" s="248"/>
      <c r="D300" s="232" t="s">
        <v>181</v>
      </c>
      <c r="E300" s="249" t="s">
        <v>40</v>
      </c>
      <c r="F300" s="250" t="s">
        <v>1367</v>
      </c>
      <c r="G300" s="248"/>
      <c r="H300" s="251">
        <v>0.51100000000000001</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181</v>
      </c>
      <c r="AU300" s="257" t="s">
        <v>87</v>
      </c>
      <c r="AV300" s="14" t="s">
        <v>87</v>
      </c>
      <c r="AW300" s="14" t="s">
        <v>38</v>
      </c>
      <c r="AX300" s="14" t="s">
        <v>77</v>
      </c>
      <c r="AY300" s="257" t="s">
        <v>167</v>
      </c>
    </row>
    <row r="301" s="15" customFormat="1">
      <c r="A301" s="15"/>
      <c r="B301" s="258"/>
      <c r="C301" s="259"/>
      <c r="D301" s="232" t="s">
        <v>181</v>
      </c>
      <c r="E301" s="260" t="s">
        <v>40</v>
      </c>
      <c r="F301" s="261" t="s">
        <v>184</v>
      </c>
      <c r="G301" s="259"/>
      <c r="H301" s="262">
        <v>1.72</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181</v>
      </c>
      <c r="AU301" s="268" t="s">
        <v>87</v>
      </c>
      <c r="AV301" s="15" t="s">
        <v>175</v>
      </c>
      <c r="AW301" s="15" t="s">
        <v>38</v>
      </c>
      <c r="AX301" s="15" t="s">
        <v>85</v>
      </c>
      <c r="AY301" s="268" t="s">
        <v>167</v>
      </c>
    </row>
    <row r="302" s="2" customFormat="1" ht="24" customHeight="1">
      <c r="A302" s="39"/>
      <c r="B302" s="40"/>
      <c r="C302" s="219" t="s">
        <v>333</v>
      </c>
      <c r="D302" s="219" t="s">
        <v>170</v>
      </c>
      <c r="E302" s="220" t="s">
        <v>334</v>
      </c>
      <c r="F302" s="221" t="s">
        <v>335</v>
      </c>
      <c r="G302" s="222" t="s">
        <v>173</v>
      </c>
      <c r="H302" s="223">
        <v>2.25</v>
      </c>
      <c r="I302" s="224"/>
      <c r="J302" s="225">
        <f>ROUND(I302*H302,2)</f>
        <v>0</v>
      </c>
      <c r="K302" s="221" t="s">
        <v>174</v>
      </c>
      <c r="L302" s="45"/>
      <c r="M302" s="226" t="s">
        <v>40</v>
      </c>
      <c r="N302" s="227" t="s">
        <v>48</v>
      </c>
      <c r="O302" s="85"/>
      <c r="P302" s="228">
        <f>O302*H302</f>
        <v>0</v>
      </c>
      <c r="Q302" s="228">
        <v>0</v>
      </c>
      <c r="R302" s="228">
        <f>Q302*H302</f>
        <v>0</v>
      </c>
      <c r="S302" s="228">
        <v>0.057000000000000002</v>
      </c>
      <c r="T302" s="229">
        <f>S302*H302</f>
        <v>0.12825</v>
      </c>
      <c r="U302" s="39"/>
      <c r="V302" s="39"/>
      <c r="W302" s="39"/>
      <c r="X302" s="39"/>
      <c r="Y302" s="39"/>
      <c r="Z302" s="39"/>
      <c r="AA302" s="39"/>
      <c r="AB302" s="39"/>
      <c r="AC302" s="39"/>
      <c r="AD302" s="39"/>
      <c r="AE302" s="39"/>
      <c r="AR302" s="230" t="s">
        <v>175</v>
      </c>
      <c r="AT302" s="230" t="s">
        <v>170</v>
      </c>
      <c r="AU302" s="230" t="s">
        <v>87</v>
      </c>
      <c r="AY302" s="18" t="s">
        <v>167</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175</v>
      </c>
      <c r="BM302" s="230" t="s">
        <v>336</v>
      </c>
    </row>
    <row r="303" s="2" customFormat="1">
      <c r="A303" s="39"/>
      <c r="B303" s="40"/>
      <c r="C303" s="41"/>
      <c r="D303" s="232" t="s">
        <v>177</v>
      </c>
      <c r="E303" s="41"/>
      <c r="F303" s="233" t="s">
        <v>337</v>
      </c>
      <c r="G303" s="41"/>
      <c r="H303" s="41"/>
      <c r="I303" s="137"/>
      <c r="J303" s="41"/>
      <c r="K303" s="41"/>
      <c r="L303" s="45"/>
      <c r="M303" s="234"/>
      <c r="N303" s="235"/>
      <c r="O303" s="85"/>
      <c r="P303" s="85"/>
      <c r="Q303" s="85"/>
      <c r="R303" s="85"/>
      <c r="S303" s="85"/>
      <c r="T303" s="86"/>
      <c r="U303" s="39"/>
      <c r="V303" s="39"/>
      <c r="W303" s="39"/>
      <c r="X303" s="39"/>
      <c r="Y303" s="39"/>
      <c r="Z303" s="39"/>
      <c r="AA303" s="39"/>
      <c r="AB303" s="39"/>
      <c r="AC303" s="39"/>
      <c r="AD303" s="39"/>
      <c r="AE303" s="39"/>
      <c r="AT303" s="18" t="s">
        <v>177</v>
      </c>
      <c r="AU303" s="18" t="s">
        <v>87</v>
      </c>
    </row>
    <row r="304" s="2" customFormat="1">
      <c r="A304" s="39"/>
      <c r="B304" s="40"/>
      <c r="C304" s="41"/>
      <c r="D304" s="232" t="s">
        <v>179</v>
      </c>
      <c r="E304" s="41"/>
      <c r="F304" s="236" t="s">
        <v>338</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179</v>
      </c>
      <c r="AU304" s="18" t="s">
        <v>87</v>
      </c>
    </row>
    <row r="305" s="13" customFormat="1">
      <c r="A305" s="13"/>
      <c r="B305" s="237"/>
      <c r="C305" s="238"/>
      <c r="D305" s="232" t="s">
        <v>181</v>
      </c>
      <c r="E305" s="239" t="s">
        <v>40</v>
      </c>
      <c r="F305" s="240" t="s">
        <v>206</v>
      </c>
      <c r="G305" s="238"/>
      <c r="H305" s="239" t="s">
        <v>40</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181</v>
      </c>
      <c r="AU305" s="246" t="s">
        <v>87</v>
      </c>
      <c r="AV305" s="13" t="s">
        <v>85</v>
      </c>
      <c r="AW305" s="13" t="s">
        <v>38</v>
      </c>
      <c r="AX305" s="13" t="s">
        <v>77</v>
      </c>
      <c r="AY305" s="246" t="s">
        <v>167</v>
      </c>
    </row>
    <row r="306" s="14" customFormat="1">
      <c r="A306" s="14"/>
      <c r="B306" s="247"/>
      <c r="C306" s="248"/>
      <c r="D306" s="232" t="s">
        <v>181</v>
      </c>
      <c r="E306" s="249" t="s">
        <v>40</v>
      </c>
      <c r="F306" s="250" t="s">
        <v>1317</v>
      </c>
      <c r="G306" s="248"/>
      <c r="H306" s="251">
        <v>2.25</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181</v>
      </c>
      <c r="AU306" s="257" t="s">
        <v>87</v>
      </c>
      <c r="AV306" s="14" t="s">
        <v>87</v>
      </c>
      <c r="AW306" s="14" t="s">
        <v>38</v>
      </c>
      <c r="AX306" s="14" t="s">
        <v>77</v>
      </c>
      <c r="AY306" s="257" t="s">
        <v>167</v>
      </c>
    </row>
    <row r="307" s="15" customFormat="1">
      <c r="A307" s="15"/>
      <c r="B307" s="258"/>
      <c r="C307" s="259"/>
      <c r="D307" s="232" t="s">
        <v>181</v>
      </c>
      <c r="E307" s="260" t="s">
        <v>40</v>
      </c>
      <c r="F307" s="261" t="s">
        <v>184</v>
      </c>
      <c r="G307" s="259"/>
      <c r="H307" s="262">
        <v>2.25</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181</v>
      </c>
      <c r="AU307" s="268" t="s">
        <v>87</v>
      </c>
      <c r="AV307" s="15" t="s">
        <v>175</v>
      </c>
      <c r="AW307" s="15" t="s">
        <v>38</v>
      </c>
      <c r="AX307" s="15" t="s">
        <v>85</v>
      </c>
      <c r="AY307" s="268" t="s">
        <v>167</v>
      </c>
    </row>
    <row r="308" s="2" customFormat="1" ht="16.5" customHeight="1">
      <c r="A308" s="39"/>
      <c r="B308" s="40"/>
      <c r="C308" s="219" t="s">
        <v>339</v>
      </c>
      <c r="D308" s="219" t="s">
        <v>170</v>
      </c>
      <c r="E308" s="220" t="s">
        <v>340</v>
      </c>
      <c r="F308" s="221" t="s">
        <v>341</v>
      </c>
      <c r="G308" s="222" t="s">
        <v>173</v>
      </c>
      <c r="H308" s="223">
        <v>0.80300000000000005</v>
      </c>
      <c r="I308" s="224"/>
      <c r="J308" s="225">
        <f>ROUND(I308*H308,2)</f>
        <v>0</v>
      </c>
      <c r="K308" s="221" t="s">
        <v>174</v>
      </c>
      <c r="L308" s="45"/>
      <c r="M308" s="226" t="s">
        <v>40</v>
      </c>
      <c r="N308" s="227" t="s">
        <v>48</v>
      </c>
      <c r="O308" s="85"/>
      <c r="P308" s="228">
        <f>O308*H308</f>
        <v>0</v>
      </c>
      <c r="Q308" s="228">
        <v>0</v>
      </c>
      <c r="R308" s="228">
        <f>Q308*H308</f>
        <v>0</v>
      </c>
      <c r="S308" s="228">
        <v>0.066000000000000003</v>
      </c>
      <c r="T308" s="229">
        <f>S308*H308</f>
        <v>0.052998000000000003</v>
      </c>
      <c r="U308" s="39"/>
      <c r="V308" s="39"/>
      <c r="W308" s="39"/>
      <c r="X308" s="39"/>
      <c r="Y308" s="39"/>
      <c r="Z308" s="39"/>
      <c r="AA308" s="39"/>
      <c r="AB308" s="39"/>
      <c r="AC308" s="39"/>
      <c r="AD308" s="39"/>
      <c r="AE308" s="39"/>
      <c r="AR308" s="230" t="s">
        <v>175</v>
      </c>
      <c r="AT308" s="230" t="s">
        <v>170</v>
      </c>
      <c r="AU308" s="230" t="s">
        <v>87</v>
      </c>
      <c r="AY308" s="18" t="s">
        <v>167</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175</v>
      </c>
      <c r="BM308" s="230" t="s">
        <v>342</v>
      </c>
    </row>
    <row r="309" s="2" customFormat="1">
      <c r="A309" s="39"/>
      <c r="B309" s="40"/>
      <c r="C309" s="41"/>
      <c r="D309" s="232" t="s">
        <v>177</v>
      </c>
      <c r="E309" s="41"/>
      <c r="F309" s="233" t="s">
        <v>343</v>
      </c>
      <c r="G309" s="41"/>
      <c r="H309" s="41"/>
      <c r="I309" s="137"/>
      <c r="J309" s="41"/>
      <c r="K309" s="41"/>
      <c r="L309" s="45"/>
      <c r="M309" s="234"/>
      <c r="N309" s="235"/>
      <c r="O309" s="85"/>
      <c r="P309" s="85"/>
      <c r="Q309" s="85"/>
      <c r="R309" s="85"/>
      <c r="S309" s="85"/>
      <c r="T309" s="86"/>
      <c r="U309" s="39"/>
      <c r="V309" s="39"/>
      <c r="W309" s="39"/>
      <c r="X309" s="39"/>
      <c r="Y309" s="39"/>
      <c r="Z309" s="39"/>
      <c r="AA309" s="39"/>
      <c r="AB309" s="39"/>
      <c r="AC309" s="39"/>
      <c r="AD309" s="39"/>
      <c r="AE309" s="39"/>
      <c r="AT309" s="18" t="s">
        <v>177</v>
      </c>
      <c r="AU309" s="18" t="s">
        <v>87</v>
      </c>
    </row>
    <row r="310" s="14" customFormat="1">
      <c r="A310" s="14"/>
      <c r="B310" s="247"/>
      <c r="C310" s="248"/>
      <c r="D310" s="232" t="s">
        <v>181</v>
      </c>
      <c r="E310" s="249" t="s">
        <v>40</v>
      </c>
      <c r="F310" s="250" t="s">
        <v>344</v>
      </c>
      <c r="G310" s="248"/>
      <c r="H310" s="251">
        <v>0.80300000000000005</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181</v>
      </c>
      <c r="AU310" s="257" t="s">
        <v>87</v>
      </c>
      <c r="AV310" s="14" t="s">
        <v>87</v>
      </c>
      <c r="AW310" s="14" t="s">
        <v>38</v>
      </c>
      <c r="AX310" s="14" t="s">
        <v>77</v>
      </c>
      <c r="AY310" s="257" t="s">
        <v>167</v>
      </c>
    </row>
    <row r="311" s="15" customFormat="1">
      <c r="A311" s="15"/>
      <c r="B311" s="258"/>
      <c r="C311" s="259"/>
      <c r="D311" s="232" t="s">
        <v>181</v>
      </c>
      <c r="E311" s="260" t="s">
        <v>40</v>
      </c>
      <c r="F311" s="261" t="s">
        <v>184</v>
      </c>
      <c r="G311" s="259"/>
      <c r="H311" s="262">
        <v>0.80300000000000005</v>
      </c>
      <c r="I311" s="263"/>
      <c r="J311" s="259"/>
      <c r="K311" s="259"/>
      <c r="L311" s="264"/>
      <c r="M311" s="265"/>
      <c r="N311" s="266"/>
      <c r="O311" s="266"/>
      <c r="P311" s="266"/>
      <c r="Q311" s="266"/>
      <c r="R311" s="266"/>
      <c r="S311" s="266"/>
      <c r="T311" s="267"/>
      <c r="U311" s="15"/>
      <c r="V311" s="15"/>
      <c r="W311" s="15"/>
      <c r="X311" s="15"/>
      <c r="Y311" s="15"/>
      <c r="Z311" s="15"/>
      <c r="AA311" s="15"/>
      <c r="AB311" s="15"/>
      <c r="AC311" s="15"/>
      <c r="AD311" s="15"/>
      <c r="AE311" s="15"/>
      <c r="AT311" s="268" t="s">
        <v>181</v>
      </c>
      <c r="AU311" s="268" t="s">
        <v>87</v>
      </c>
      <c r="AV311" s="15" t="s">
        <v>175</v>
      </c>
      <c r="AW311" s="15" t="s">
        <v>38</v>
      </c>
      <c r="AX311" s="15" t="s">
        <v>85</v>
      </c>
      <c r="AY311" s="268" t="s">
        <v>167</v>
      </c>
    </row>
    <row r="312" s="2" customFormat="1" ht="24" customHeight="1">
      <c r="A312" s="39"/>
      <c r="B312" s="40"/>
      <c r="C312" s="219" t="s">
        <v>345</v>
      </c>
      <c r="D312" s="219" t="s">
        <v>170</v>
      </c>
      <c r="E312" s="220" t="s">
        <v>346</v>
      </c>
      <c r="F312" s="221" t="s">
        <v>347</v>
      </c>
      <c r="G312" s="222" t="s">
        <v>173</v>
      </c>
      <c r="H312" s="223">
        <v>4.0499999999999998</v>
      </c>
      <c r="I312" s="224"/>
      <c r="J312" s="225">
        <f>ROUND(I312*H312,2)</f>
        <v>0</v>
      </c>
      <c r="K312" s="221" t="s">
        <v>174</v>
      </c>
      <c r="L312" s="45"/>
      <c r="M312" s="226" t="s">
        <v>40</v>
      </c>
      <c r="N312" s="227" t="s">
        <v>48</v>
      </c>
      <c r="O312" s="85"/>
      <c r="P312" s="228">
        <f>O312*H312</f>
        <v>0</v>
      </c>
      <c r="Q312" s="228">
        <v>0</v>
      </c>
      <c r="R312" s="228">
        <f>Q312*H312</f>
        <v>0</v>
      </c>
      <c r="S312" s="228">
        <v>0.037999999999999999</v>
      </c>
      <c r="T312" s="229">
        <f>S312*H312</f>
        <v>0.15389999999999998</v>
      </c>
      <c r="U312" s="39"/>
      <c r="V312" s="39"/>
      <c r="W312" s="39"/>
      <c r="X312" s="39"/>
      <c r="Y312" s="39"/>
      <c r="Z312" s="39"/>
      <c r="AA312" s="39"/>
      <c r="AB312" s="39"/>
      <c r="AC312" s="39"/>
      <c r="AD312" s="39"/>
      <c r="AE312" s="39"/>
      <c r="AR312" s="230" t="s">
        <v>175</v>
      </c>
      <c r="AT312" s="230" t="s">
        <v>170</v>
      </c>
      <c r="AU312" s="230" t="s">
        <v>87</v>
      </c>
      <c r="AY312" s="18" t="s">
        <v>167</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175</v>
      </c>
      <c r="BM312" s="230" t="s">
        <v>348</v>
      </c>
    </row>
    <row r="313" s="2" customFormat="1">
      <c r="A313" s="39"/>
      <c r="B313" s="40"/>
      <c r="C313" s="41"/>
      <c r="D313" s="232" t="s">
        <v>177</v>
      </c>
      <c r="E313" s="41"/>
      <c r="F313" s="233" t="s">
        <v>349</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177</v>
      </c>
      <c r="AU313" s="18" t="s">
        <v>87</v>
      </c>
    </row>
    <row r="314" s="2" customFormat="1">
      <c r="A314" s="39"/>
      <c r="B314" s="40"/>
      <c r="C314" s="41"/>
      <c r="D314" s="232" t="s">
        <v>179</v>
      </c>
      <c r="E314" s="41"/>
      <c r="F314" s="236" t="s">
        <v>350</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179</v>
      </c>
      <c r="AU314" s="18" t="s">
        <v>87</v>
      </c>
    </row>
    <row r="315" s="14" customFormat="1">
      <c r="A315" s="14"/>
      <c r="B315" s="247"/>
      <c r="C315" s="248"/>
      <c r="D315" s="232" t="s">
        <v>181</v>
      </c>
      <c r="E315" s="249" t="s">
        <v>40</v>
      </c>
      <c r="F315" s="250" t="s">
        <v>268</v>
      </c>
      <c r="G315" s="248"/>
      <c r="H315" s="251">
        <v>4.0499999999999998</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181</v>
      </c>
      <c r="AU315" s="257" t="s">
        <v>87</v>
      </c>
      <c r="AV315" s="14" t="s">
        <v>87</v>
      </c>
      <c r="AW315" s="14" t="s">
        <v>38</v>
      </c>
      <c r="AX315" s="14" t="s">
        <v>77</v>
      </c>
      <c r="AY315" s="257" t="s">
        <v>167</v>
      </c>
    </row>
    <row r="316" s="15" customFormat="1">
      <c r="A316" s="15"/>
      <c r="B316" s="258"/>
      <c r="C316" s="259"/>
      <c r="D316" s="232" t="s">
        <v>181</v>
      </c>
      <c r="E316" s="260" t="s">
        <v>40</v>
      </c>
      <c r="F316" s="261" t="s">
        <v>184</v>
      </c>
      <c r="G316" s="259"/>
      <c r="H316" s="262">
        <v>4.0499999999999998</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181</v>
      </c>
      <c r="AU316" s="268" t="s">
        <v>87</v>
      </c>
      <c r="AV316" s="15" t="s">
        <v>175</v>
      </c>
      <c r="AW316" s="15" t="s">
        <v>38</v>
      </c>
      <c r="AX316" s="15" t="s">
        <v>85</v>
      </c>
      <c r="AY316" s="268" t="s">
        <v>167</v>
      </c>
    </row>
    <row r="317" s="2" customFormat="1" ht="16.5" customHeight="1">
      <c r="A317" s="39"/>
      <c r="B317" s="40"/>
      <c r="C317" s="219" t="s">
        <v>351</v>
      </c>
      <c r="D317" s="219" t="s">
        <v>170</v>
      </c>
      <c r="E317" s="220" t="s">
        <v>352</v>
      </c>
      <c r="F317" s="221" t="s">
        <v>353</v>
      </c>
      <c r="G317" s="222" t="s">
        <v>173</v>
      </c>
      <c r="H317" s="223">
        <v>6.1070000000000002</v>
      </c>
      <c r="I317" s="224"/>
      <c r="J317" s="225">
        <f>ROUND(I317*H317,2)</f>
        <v>0</v>
      </c>
      <c r="K317" s="221" t="s">
        <v>174</v>
      </c>
      <c r="L317" s="45"/>
      <c r="M317" s="226" t="s">
        <v>40</v>
      </c>
      <c r="N317" s="227" t="s">
        <v>48</v>
      </c>
      <c r="O317" s="85"/>
      <c r="P317" s="228">
        <f>O317*H317</f>
        <v>0</v>
      </c>
      <c r="Q317" s="228">
        <v>0</v>
      </c>
      <c r="R317" s="228">
        <f>Q317*H317</f>
        <v>0</v>
      </c>
      <c r="S317" s="228">
        <v>0.075999999999999998</v>
      </c>
      <c r="T317" s="229">
        <f>S317*H317</f>
        <v>0.46413199999999999</v>
      </c>
      <c r="U317" s="39"/>
      <c r="V317" s="39"/>
      <c r="W317" s="39"/>
      <c r="X317" s="39"/>
      <c r="Y317" s="39"/>
      <c r="Z317" s="39"/>
      <c r="AA317" s="39"/>
      <c r="AB317" s="39"/>
      <c r="AC317" s="39"/>
      <c r="AD317" s="39"/>
      <c r="AE317" s="39"/>
      <c r="AR317" s="230" t="s">
        <v>175</v>
      </c>
      <c r="AT317" s="230" t="s">
        <v>170</v>
      </c>
      <c r="AU317" s="230" t="s">
        <v>87</v>
      </c>
      <c r="AY317" s="18" t="s">
        <v>167</v>
      </c>
      <c r="BE317" s="231">
        <f>IF(N317="základní",J317,0)</f>
        <v>0</v>
      </c>
      <c r="BF317" s="231">
        <f>IF(N317="snížená",J317,0)</f>
        <v>0</v>
      </c>
      <c r="BG317" s="231">
        <f>IF(N317="zákl. přenesená",J317,0)</f>
        <v>0</v>
      </c>
      <c r="BH317" s="231">
        <f>IF(N317="sníž. přenesená",J317,0)</f>
        <v>0</v>
      </c>
      <c r="BI317" s="231">
        <f>IF(N317="nulová",J317,0)</f>
        <v>0</v>
      </c>
      <c r="BJ317" s="18" t="s">
        <v>85</v>
      </c>
      <c r="BK317" s="231">
        <f>ROUND(I317*H317,2)</f>
        <v>0</v>
      </c>
      <c r="BL317" s="18" t="s">
        <v>175</v>
      </c>
      <c r="BM317" s="230" t="s">
        <v>354</v>
      </c>
    </row>
    <row r="318" s="2" customFormat="1">
      <c r="A318" s="39"/>
      <c r="B318" s="40"/>
      <c r="C318" s="41"/>
      <c r="D318" s="232" t="s">
        <v>177</v>
      </c>
      <c r="E318" s="41"/>
      <c r="F318" s="233" t="s">
        <v>355</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177</v>
      </c>
      <c r="AU318" s="18" t="s">
        <v>87</v>
      </c>
    </row>
    <row r="319" s="2" customFormat="1">
      <c r="A319" s="39"/>
      <c r="B319" s="40"/>
      <c r="C319" s="41"/>
      <c r="D319" s="232" t="s">
        <v>179</v>
      </c>
      <c r="E319" s="41"/>
      <c r="F319" s="236" t="s">
        <v>356</v>
      </c>
      <c r="G319" s="41"/>
      <c r="H319" s="41"/>
      <c r="I319" s="137"/>
      <c r="J319" s="41"/>
      <c r="K319" s="41"/>
      <c r="L319" s="45"/>
      <c r="M319" s="234"/>
      <c r="N319" s="235"/>
      <c r="O319" s="85"/>
      <c r="P319" s="85"/>
      <c r="Q319" s="85"/>
      <c r="R319" s="85"/>
      <c r="S319" s="85"/>
      <c r="T319" s="86"/>
      <c r="U319" s="39"/>
      <c r="V319" s="39"/>
      <c r="W319" s="39"/>
      <c r="X319" s="39"/>
      <c r="Y319" s="39"/>
      <c r="Z319" s="39"/>
      <c r="AA319" s="39"/>
      <c r="AB319" s="39"/>
      <c r="AC319" s="39"/>
      <c r="AD319" s="39"/>
      <c r="AE319" s="39"/>
      <c r="AT319" s="18" t="s">
        <v>179</v>
      </c>
      <c r="AU319" s="18" t="s">
        <v>87</v>
      </c>
    </row>
    <row r="320" s="14" customFormat="1">
      <c r="A320" s="14"/>
      <c r="B320" s="247"/>
      <c r="C320" s="248"/>
      <c r="D320" s="232" t="s">
        <v>181</v>
      </c>
      <c r="E320" s="249" t="s">
        <v>40</v>
      </c>
      <c r="F320" s="250" t="s">
        <v>357</v>
      </c>
      <c r="G320" s="248"/>
      <c r="H320" s="251">
        <v>4.7279999999999998</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181</v>
      </c>
      <c r="AU320" s="257" t="s">
        <v>87</v>
      </c>
      <c r="AV320" s="14" t="s">
        <v>87</v>
      </c>
      <c r="AW320" s="14" t="s">
        <v>38</v>
      </c>
      <c r="AX320" s="14" t="s">
        <v>77</v>
      </c>
      <c r="AY320" s="257" t="s">
        <v>167</v>
      </c>
    </row>
    <row r="321" s="14" customFormat="1">
      <c r="A321" s="14"/>
      <c r="B321" s="247"/>
      <c r="C321" s="248"/>
      <c r="D321" s="232" t="s">
        <v>181</v>
      </c>
      <c r="E321" s="249" t="s">
        <v>40</v>
      </c>
      <c r="F321" s="250" t="s">
        <v>358</v>
      </c>
      <c r="G321" s="248"/>
      <c r="H321" s="251">
        <v>1.379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181</v>
      </c>
      <c r="AU321" s="257" t="s">
        <v>87</v>
      </c>
      <c r="AV321" s="14" t="s">
        <v>87</v>
      </c>
      <c r="AW321" s="14" t="s">
        <v>38</v>
      </c>
      <c r="AX321" s="14" t="s">
        <v>77</v>
      </c>
      <c r="AY321" s="257" t="s">
        <v>167</v>
      </c>
    </row>
    <row r="322" s="15" customFormat="1">
      <c r="A322" s="15"/>
      <c r="B322" s="258"/>
      <c r="C322" s="259"/>
      <c r="D322" s="232" t="s">
        <v>181</v>
      </c>
      <c r="E322" s="260" t="s">
        <v>40</v>
      </c>
      <c r="F322" s="261" t="s">
        <v>184</v>
      </c>
      <c r="G322" s="259"/>
      <c r="H322" s="262">
        <v>6.1070000000000002</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181</v>
      </c>
      <c r="AU322" s="268" t="s">
        <v>87</v>
      </c>
      <c r="AV322" s="15" t="s">
        <v>175</v>
      </c>
      <c r="AW322" s="15" t="s">
        <v>38</v>
      </c>
      <c r="AX322" s="15" t="s">
        <v>85</v>
      </c>
      <c r="AY322" s="268" t="s">
        <v>167</v>
      </c>
    </row>
    <row r="323" s="2" customFormat="1" ht="24" customHeight="1">
      <c r="A323" s="39"/>
      <c r="B323" s="40"/>
      <c r="C323" s="219" t="s">
        <v>359</v>
      </c>
      <c r="D323" s="219" t="s">
        <v>170</v>
      </c>
      <c r="E323" s="220" t="s">
        <v>360</v>
      </c>
      <c r="F323" s="221" t="s">
        <v>361</v>
      </c>
      <c r="G323" s="222" t="s">
        <v>187</v>
      </c>
      <c r="H323" s="223">
        <v>154.12000000000001</v>
      </c>
      <c r="I323" s="224"/>
      <c r="J323" s="225">
        <f>ROUND(I323*H323,2)</f>
        <v>0</v>
      </c>
      <c r="K323" s="221" t="s">
        <v>174</v>
      </c>
      <c r="L323" s="45"/>
      <c r="M323" s="226" t="s">
        <v>40</v>
      </c>
      <c r="N323" s="227" t="s">
        <v>48</v>
      </c>
      <c r="O323" s="85"/>
      <c r="P323" s="228">
        <f>O323*H323</f>
        <v>0</v>
      </c>
      <c r="Q323" s="228">
        <v>0</v>
      </c>
      <c r="R323" s="228">
        <f>Q323*H323</f>
        <v>0</v>
      </c>
      <c r="S323" s="228">
        <v>0.0060000000000000001</v>
      </c>
      <c r="T323" s="229">
        <f>S323*H323</f>
        <v>0.9247200000000001</v>
      </c>
      <c r="U323" s="39"/>
      <c r="V323" s="39"/>
      <c r="W323" s="39"/>
      <c r="X323" s="39"/>
      <c r="Y323" s="39"/>
      <c r="Z323" s="39"/>
      <c r="AA323" s="39"/>
      <c r="AB323" s="39"/>
      <c r="AC323" s="39"/>
      <c r="AD323" s="39"/>
      <c r="AE323" s="39"/>
      <c r="AR323" s="230" t="s">
        <v>175</v>
      </c>
      <c r="AT323" s="230" t="s">
        <v>170</v>
      </c>
      <c r="AU323" s="230" t="s">
        <v>87</v>
      </c>
      <c r="AY323" s="18" t="s">
        <v>167</v>
      </c>
      <c r="BE323" s="231">
        <f>IF(N323="základní",J323,0)</f>
        <v>0</v>
      </c>
      <c r="BF323" s="231">
        <f>IF(N323="snížená",J323,0)</f>
        <v>0</v>
      </c>
      <c r="BG323" s="231">
        <f>IF(N323="zákl. přenesená",J323,0)</f>
        <v>0</v>
      </c>
      <c r="BH323" s="231">
        <f>IF(N323="sníž. přenesená",J323,0)</f>
        <v>0</v>
      </c>
      <c r="BI323" s="231">
        <f>IF(N323="nulová",J323,0)</f>
        <v>0</v>
      </c>
      <c r="BJ323" s="18" t="s">
        <v>85</v>
      </c>
      <c r="BK323" s="231">
        <f>ROUND(I323*H323,2)</f>
        <v>0</v>
      </c>
      <c r="BL323" s="18" t="s">
        <v>175</v>
      </c>
      <c r="BM323" s="230" t="s">
        <v>362</v>
      </c>
    </row>
    <row r="324" s="2" customFormat="1">
      <c r="A324" s="39"/>
      <c r="B324" s="40"/>
      <c r="C324" s="41"/>
      <c r="D324" s="232" t="s">
        <v>177</v>
      </c>
      <c r="E324" s="41"/>
      <c r="F324" s="233" t="s">
        <v>363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177</v>
      </c>
      <c r="AU324" s="18" t="s">
        <v>87</v>
      </c>
    </row>
    <row r="325" s="13" customFormat="1">
      <c r="A325" s="13"/>
      <c r="B325" s="237"/>
      <c r="C325" s="238"/>
      <c r="D325" s="232" t="s">
        <v>181</v>
      </c>
      <c r="E325" s="239" t="s">
        <v>40</v>
      </c>
      <c r="F325" s="240" t="s">
        <v>223</v>
      </c>
      <c r="G325" s="238"/>
      <c r="H325" s="239" t="s">
        <v>40</v>
      </c>
      <c r="I325" s="241"/>
      <c r="J325" s="238"/>
      <c r="K325" s="238"/>
      <c r="L325" s="242"/>
      <c r="M325" s="243"/>
      <c r="N325" s="244"/>
      <c r="O325" s="244"/>
      <c r="P325" s="244"/>
      <c r="Q325" s="244"/>
      <c r="R325" s="244"/>
      <c r="S325" s="244"/>
      <c r="T325" s="245"/>
      <c r="U325" s="13"/>
      <c r="V325" s="13"/>
      <c r="W325" s="13"/>
      <c r="X325" s="13"/>
      <c r="Y325" s="13"/>
      <c r="Z325" s="13"/>
      <c r="AA325" s="13"/>
      <c r="AB325" s="13"/>
      <c r="AC325" s="13"/>
      <c r="AD325" s="13"/>
      <c r="AE325" s="13"/>
      <c r="AT325" s="246" t="s">
        <v>181</v>
      </c>
      <c r="AU325" s="246" t="s">
        <v>87</v>
      </c>
      <c r="AV325" s="13" t="s">
        <v>85</v>
      </c>
      <c r="AW325" s="13" t="s">
        <v>38</v>
      </c>
      <c r="AX325" s="13" t="s">
        <v>77</v>
      </c>
      <c r="AY325" s="246" t="s">
        <v>167</v>
      </c>
    </row>
    <row r="326" s="14" customFormat="1">
      <c r="A326" s="14"/>
      <c r="B326" s="247"/>
      <c r="C326" s="248"/>
      <c r="D326" s="232" t="s">
        <v>181</v>
      </c>
      <c r="E326" s="249" t="s">
        <v>40</v>
      </c>
      <c r="F326" s="250" t="s">
        <v>364</v>
      </c>
      <c r="G326" s="248"/>
      <c r="H326" s="251">
        <v>5.5999999999999996</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181</v>
      </c>
      <c r="AU326" s="257" t="s">
        <v>87</v>
      </c>
      <c r="AV326" s="14" t="s">
        <v>87</v>
      </c>
      <c r="AW326" s="14" t="s">
        <v>38</v>
      </c>
      <c r="AX326" s="14" t="s">
        <v>77</v>
      </c>
      <c r="AY326" s="257" t="s">
        <v>167</v>
      </c>
    </row>
    <row r="327" s="13" customFormat="1">
      <c r="A327" s="13"/>
      <c r="B327" s="237"/>
      <c r="C327" s="238"/>
      <c r="D327" s="232" t="s">
        <v>181</v>
      </c>
      <c r="E327" s="239" t="s">
        <v>40</v>
      </c>
      <c r="F327" s="240" t="s">
        <v>225</v>
      </c>
      <c r="G327" s="238"/>
      <c r="H327" s="239" t="s">
        <v>40</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181</v>
      </c>
      <c r="AU327" s="246" t="s">
        <v>87</v>
      </c>
      <c r="AV327" s="13" t="s">
        <v>85</v>
      </c>
      <c r="AW327" s="13" t="s">
        <v>38</v>
      </c>
      <c r="AX327" s="13" t="s">
        <v>77</v>
      </c>
      <c r="AY327" s="246" t="s">
        <v>167</v>
      </c>
    </row>
    <row r="328" s="14" customFormat="1">
      <c r="A328" s="14"/>
      <c r="B328" s="247"/>
      <c r="C328" s="248"/>
      <c r="D328" s="232" t="s">
        <v>181</v>
      </c>
      <c r="E328" s="249" t="s">
        <v>40</v>
      </c>
      <c r="F328" s="250" t="s">
        <v>365</v>
      </c>
      <c r="G328" s="248"/>
      <c r="H328" s="251">
        <v>2.7999999999999998</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181</v>
      </c>
      <c r="AU328" s="257" t="s">
        <v>87</v>
      </c>
      <c r="AV328" s="14" t="s">
        <v>87</v>
      </c>
      <c r="AW328" s="14" t="s">
        <v>38</v>
      </c>
      <c r="AX328" s="14" t="s">
        <v>77</v>
      </c>
      <c r="AY328" s="257" t="s">
        <v>167</v>
      </c>
    </row>
    <row r="329" s="13" customFormat="1">
      <c r="A329" s="13"/>
      <c r="B329" s="237"/>
      <c r="C329" s="238"/>
      <c r="D329" s="232" t="s">
        <v>181</v>
      </c>
      <c r="E329" s="239" t="s">
        <v>40</v>
      </c>
      <c r="F329" s="240" t="s">
        <v>227</v>
      </c>
      <c r="G329" s="238"/>
      <c r="H329" s="239" t="s">
        <v>40</v>
      </c>
      <c r="I329" s="241"/>
      <c r="J329" s="238"/>
      <c r="K329" s="238"/>
      <c r="L329" s="242"/>
      <c r="M329" s="243"/>
      <c r="N329" s="244"/>
      <c r="O329" s="244"/>
      <c r="P329" s="244"/>
      <c r="Q329" s="244"/>
      <c r="R329" s="244"/>
      <c r="S329" s="244"/>
      <c r="T329" s="245"/>
      <c r="U329" s="13"/>
      <c r="V329" s="13"/>
      <c r="W329" s="13"/>
      <c r="X329" s="13"/>
      <c r="Y329" s="13"/>
      <c r="Z329" s="13"/>
      <c r="AA329" s="13"/>
      <c r="AB329" s="13"/>
      <c r="AC329" s="13"/>
      <c r="AD329" s="13"/>
      <c r="AE329" s="13"/>
      <c r="AT329" s="246" t="s">
        <v>181</v>
      </c>
      <c r="AU329" s="246" t="s">
        <v>87</v>
      </c>
      <c r="AV329" s="13" t="s">
        <v>85</v>
      </c>
      <c r="AW329" s="13" t="s">
        <v>38</v>
      </c>
      <c r="AX329" s="13" t="s">
        <v>77</v>
      </c>
      <c r="AY329" s="246" t="s">
        <v>167</v>
      </c>
    </row>
    <row r="330" s="14" customFormat="1">
      <c r="A330" s="14"/>
      <c r="B330" s="247"/>
      <c r="C330" s="248"/>
      <c r="D330" s="232" t="s">
        <v>181</v>
      </c>
      <c r="E330" s="249" t="s">
        <v>40</v>
      </c>
      <c r="F330" s="250" t="s">
        <v>366</v>
      </c>
      <c r="G330" s="248"/>
      <c r="H330" s="251">
        <v>145.72</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181</v>
      </c>
      <c r="AU330" s="257" t="s">
        <v>87</v>
      </c>
      <c r="AV330" s="14" t="s">
        <v>87</v>
      </c>
      <c r="AW330" s="14" t="s">
        <v>38</v>
      </c>
      <c r="AX330" s="14" t="s">
        <v>77</v>
      </c>
      <c r="AY330" s="257" t="s">
        <v>167</v>
      </c>
    </row>
    <row r="331" s="15" customFormat="1">
      <c r="A331" s="15"/>
      <c r="B331" s="258"/>
      <c r="C331" s="259"/>
      <c r="D331" s="232" t="s">
        <v>181</v>
      </c>
      <c r="E331" s="260" t="s">
        <v>40</v>
      </c>
      <c r="F331" s="261" t="s">
        <v>184</v>
      </c>
      <c r="G331" s="259"/>
      <c r="H331" s="262">
        <v>154.12000000000001</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181</v>
      </c>
      <c r="AU331" s="268" t="s">
        <v>87</v>
      </c>
      <c r="AV331" s="15" t="s">
        <v>175</v>
      </c>
      <c r="AW331" s="15" t="s">
        <v>38</v>
      </c>
      <c r="AX331" s="15" t="s">
        <v>85</v>
      </c>
      <c r="AY331" s="268" t="s">
        <v>167</v>
      </c>
    </row>
    <row r="332" s="2" customFormat="1" ht="24" customHeight="1">
      <c r="A332" s="39"/>
      <c r="B332" s="40"/>
      <c r="C332" s="219" t="s">
        <v>367</v>
      </c>
      <c r="D332" s="219" t="s">
        <v>170</v>
      </c>
      <c r="E332" s="220" t="s">
        <v>368</v>
      </c>
      <c r="F332" s="221" t="s">
        <v>369</v>
      </c>
      <c r="G332" s="222" t="s">
        <v>173</v>
      </c>
      <c r="H332" s="223">
        <v>28.395</v>
      </c>
      <c r="I332" s="224"/>
      <c r="J332" s="225">
        <f>ROUND(I332*H332,2)</f>
        <v>0</v>
      </c>
      <c r="K332" s="221" t="s">
        <v>174</v>
      </c>
      <c r="L332" s="45"/>
      <c r="M332" s="226" t="s">
        <v>40</v>
      </c>
      <c r="N332" s="227" t="s">
        <v>48</v>
      </c>
      <c r="O332" s="85"/>
      <c r="P332" s="228">
        <f>O332*H332</f>
        <v>0</v>
      </c>
      <c r="Q332" s="228">
        <v>0</v>
      </c>
      <c r="R332" s="228">
        <f>Q332*H332</f>
        <v>0</v>
      </c>
      <c r="S332" s="228">
        <v>0.050000000000000003</v>
      </c>
      <c r="T332" s="229">
        <f>S332*H332</f>
        <v>1.4197500000000001</v>
      </c>
      <c r="U332" s="39"/>
      <c r="V332" s="39"/>
      <c r="W332" s="39"/>
      <c r="X332" s="39"/>
      <c r="Y332" s="39"/>
      <c r="Z332" s="39"/>
      <c r="AA332" s="39"/>
      <c r="AB332" s="39"/>
      <c r="AC332" s="39"/>
      <c r="AD332" s="39"/>
      <c r="AE332" s="39"/>
      <c r="AR332" s="230" t="s">
        <v>175</v>
      </c>
      <c r="AT332" s="230" t="s">
        <v>170</v>
      </c>
      <c r="AU332" s="230" t="s">
        <v>87</v>
      </c>
      <c r="AY332" s="18" t="s">
        <v>167</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175</v>
      </c>
      <c r="BM332" s="230" t="s">
        <v>370</v>
      </c>
    </row>
    <row r="333" s="2" customFormat="1">
      <c r="A333" s="39"/>
      <c r="B333" s="40"/>
      <c r="C333" s="41"/>
      <c r="D333" s="232" t="s">
        <v>177</v>
      </c>
      <c r="E333" s="41"/>
      <c r="F333" s="233" t="s">
        <v>371</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177</v>
      </c>
      <c r="AU333" s="18" t="s">
        <v>87</v>
      </c>
    </row>
    <row r="334" s="2" customFormat="1">
      <c r="A334" s="39"/>
      <c r="B334" s="40"/>
      <c r="C334" s="41"/>
      <c r="D334" s="232" t="s">
        <v>179</v>
      </c>
      <c r="E334" s="41"/>
      <c r="F334" s="236" t="s">
        <v>372</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179</v>
      </c>
      <c r="AU334" s="18" t="s">
        <v>87</v>
      </c>
    </row>
    <row r="335" s="13" customFormat="1">
      <c r="A335" s="13"/>
      <c r="B335" s="237"/>
      <c r="C335" s="238"/>
      <c r="D335" s="232" t="s">
        <v>181</v>
      </c>
      <c r="E335" s="239" t="s">
        <v>40</v>
      </c>
      <c r="F335" s="240" t="s">
        <v>203</v>
      </c>
      <c r="G335" s="238"/>
      <c r="H335" s="239" t="s">
        <v>40</v>
      </c>
      <c r="I335" s="241"/>
      <c r="J335" s="238"/>
      <c r="K335" s="238"/>
      <c r="L335" s="242"/>
      <c r="M335" s="243"/>
      <c r="N335" s="244"/>
      <c r="O335" s="244"/>
      <c r="P335" s="244"/>
      <c r="Q335" s="244"/>
      <c r="R335" s="244"/>
      <c r="S335" s="244"/>
      <c r="T335" s="245"/>
      <c r="U335" s="13"/>
      <c r="V335" s="13"/>
      <c r="W335" s="13"/>
      <c r="X335" s="13"/>
      <c r="Y335" s="13"/>
      <c r="Z335" s="13"/>
      <c r="AA335" s="13"/>
      <c r="AB335" s="13"/>
      <c r="AC335" s="13"/>
      <c r="AD335" s="13"/>
      <c r="AE335" s="13"/>
      <c r="AT335" s="246" t="s">
        <v>181</v>
      </c>
      <c r="AU335" s="246" t="s">
        <v>87</v>
      </c>
      <c r="AV335" s="13" t="s">
        <v>85</v>
      </c>
      <c r="AW335" s="13" t="s">
        <v>38</v>
      </c>
      <c r="AX335" s="13" t="s">
        <v>77</v>
      </c>
      <c r="AY335" s="246" t="s">
        <v>167</v>
      </c>
    </row>
    <row r="336" s="14" customFormat="1">
      <c r="A336" s="14"/>
      <c r="B336" s="247"/>
      <c r="C336" s="248"/>
      <c r="D336" s="232" t="s">
        <v>181</v>
      </c>
      <c r="E336" s="249" t="s">
        <v>40</v>
      </c>
      <c r="F336" s="250" t="s">
        <v>373</v>
      </c>
      <c r="G336" s="248"/>
      <c r="H336" s="251">
        <v>2.403</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181</v>
      </c>
      <c r="AU336" s="257" t="s">
        <v>87</v>
      </c>
      <c r="AV336" s="14" t="s">
        <v>87</v>
      </c>
      <c r="AW336" s="14" t="s">
        <v>38</v>
      </c>
      <c r="AX336" s="14" t="s">
        <v>77</v>
      </c>
      <c r="AY336" s="257" t="s">
        <v>167</v>
      </c>
    </row>
    <row r="337" s="14" customFormat="1">
      <c r="A337" s="14"/>
      <c r="B337" s="247"/>
      <c r="C337" s="248"/>
      <c r="D337" s="232" t="s">
        <v>181</v>
      </c>
      <c r="E337" s="249" t="s">
        <v>40</v>
      </c>
      <c r="F337" s="250" t="s">
        <v>205</v>
      </c>
      <c r="G337" s="248"/>
      <c r="H337" s="251">
        <v>0.40000000000000002</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181</v>
      </c>
      <c r="AU337" s="257" t="s">
        <v>87</v>
      </c>
      <c r="AV337" s="14" t="s">
        <v>87</v>
      </c>
      <c r="AW337" s="14" t="s">
        <v>38</v>
      </c>
      <c r="AX337" s="14" t="s">
        <v>77</v>
      </c>
      <c r="AY337" s="257" t="s">
        <v>167</v>
      </c>
    </row>
    <row r="338" s="13" customFormat="1">
      <c r="A338" s="13"/>
      <c r="B338" s="237"/>
      <c r="C338" s="238"/>
      <c r="D338" s="232" t="s">
        <v>181</v>
      </c>
      <c r="E338" s="239" t="s">
        <v>40</v>
      </c>
      <c r="F338" s="240" t="s">
        <v>206</v>
      </c>
      <c r="G338" s="238"/>
      <c r="H338" s="239" t="s">
        <v>40</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181</v>
      </c>
      <c r="AU338" s="246" t="s">
        <v>87</v>
      </c>
      <c r="AV338" s="13" t="s">
        <v>85</v>
      </c>
      <c r="AW338" s="13" t="s">
        <v>38</v>
      </c>
      <c r="AX338" s="13" t="s">
        <v>77</v>
      </c>
      <c r="AY338" s="246" t="s">
        <v>167</v>
      </c>
    </row>
    <row r="339" s="14" customFormat="1">
      <c r="A339" s="14"/>
      <c r="B339" s="247"/>
      <c r="C339" s="248"/>
      <c r="D339" s="232" t="s">
        <v>181</v>
      </c>
      <c r="E339" s="249" t="s">
        <v>40</v>
      </c>
      <c r="F339" s="250" t="s">
        <v>374</v>
      </c>
      <c r="G339" s="248"/>
      <c r="H339" s="251">
        <v>2.2480000000000002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181</v>
      </c>
      <c r="AU339" s="257" t="s">
        <v>87</v>
      </c>
      <c r="AV339" s="14" t="s">
        <v>87</v>
      </c>
      <c r="AW339" s="14" t="s">
        <v>38</v>
      </c>
      <c r="AX339" s="14" t="s">
        <v>77</v>
      </c>
      <c r="AY339" s="257" t="s">
        <v>167</v>
      </c>
    </row>
    <row r="340" s="13" customFormat="1">
      <c r="A340" s="13"/>
      <c r="B340" s="237"/>
      <c r="C340" s="238"/>
      <c r="D340" s="232" t="s">
        <v>181</v>
      </c>
      <c r="E340" s="239" t="s">
        <v>40</v>
      </c>
      <c r="F340" s="240" t="s">
        <v>208</v>
      </c>
      <c r="G340" s="238"/>
      <c r="H340" s="239" t="s">
        <v>40</v>
      </c>
      <c r="I340" s="241"/>
      <c r="J340" s="238"/>
      <c r="K340" s="238"/>
      <c r="L340" s="242"/>
      <c r="M340" s="243"/>
      <c r="N340" s="244"/>
      <c r="O340" s="244"/>
      <c r="P340" s="244"/>
      <c r="Q340" s="244"/>
      <c r="R340" s="244"/>
      <c r="S340" s="244"/>
      <c r="T340" s="245"/>
      <c r="U340" s="13"/>
      <c r="V340" s="13"/>
      <c r="W340" s="13"/>
      <c r="X340" s="13"/>
      <c r="Y340" s="13"/>
      <c r="Z340" s="13"/>
      <c r="AA340" s="13"/>
      <c r="AB340" s="13"/>
      <c r="AC340" s="13"/>
      <c r="AD340" s="13"/>
      <c r="AE340" s="13"/>
      <c r="AT340" s="246" t="s">
        <v>181</v>
      </c>
      <c r="AU340" s="246" t="s">
        <v>87</v>
      </c>
      <c r="AV340" s="13" t="s">
        <v>85</v>
      </c>
      <c r="AW340" s="13" t="s">
        <v>38</v>
      </c>
      <c r="AX340" s="13" t="s">
        <v>77</v>
      </c>
      <c r="AY340" s="246" t="s">
        <v>167</v>
      </c>
    </row>
    <row r="341" s="14" customFormat="1">
      <c r="A341" s="14"/>
      <c r="B341" s="247"/>
      <c r="C341" s="248"/>
      <c r="D341" s="232" t="s">
        <v>181</v>
      </c>
      <c r="E341" s="249" t="s">
        <v>40</v>
      </c>
      <c r="F341" s="250" t="s">
        <v>375</v>
      </c>
      <c r="G341" s="248"/>
      <c r="H341" s="251">
        <v>14.965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181</v>
      </c>
      <c r="AU341" s="257" t="s">
        <v>87</v>
      </c>
      <c r="AV341" s="14" t="s">
        <v>87</v>
      </c>
      <c r="AW341" s="14" t="s">
        <v>38</v>
      </c>
      <c r="AX341" s="14" t="s">
        <v>77</v>
      </c>
      <c r="AY341" s="257" t="s">
        <v>167</v>
      </c>
    </row>
    <row r="342" s="13" customFormat="1">
      <c r="A342" s="13"/>
      <c r="B342" s="237"/>
      <c r="C342" s="238"/>
      <c r="D342" s="232" t="s">
        <v>181</v>
      </c>
      <c r="E342" s="239" t="s">
        <v>40</v>
      </c>
      <c r="F342" s="240" t="s">
        <v>210</v>
      </c>
      <c r="G342" s="238"/>
      <c r="H342" s="239" t="s">
        <v>40</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181</v>
      </c>
      <c r="AU342" s="246" t="s">
        <v>87</v>
      </c>
      <c r="AV342" s="13" t="s">
        <v>85</v>
      </c>
      <c r="AW342" s="13" t="s">
        <v>38</v>
      </c>
      <c r="AX342" s="13" t="s">
        <v>77</v>
      </c>
      <c r="AY342" s="246" t="s">
        <v>167</v>
      </c>
    </row>
    <row r="343" s="14" customFormat="1">
      <c r="A343" s="14"/>
      <c r="B343" s="247"/>
      <c r="C343" s="248"/>
      <c r="D343" s="232" t="s">
        <v>181</v>
      </c>
      <c r="E343" s="249" t="s">
        <v>40</v>
      </c>
      <c r="F343" s="250" t="s">
        <v>376</v>
      </c>
      <c r="G343" s="248"/>
      <c r="H343" s="251">
        <v>8.3789999999999996</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181</v>
      </c>
      <c r="AU343" s="257" t="s">
        <v>87</v>
      </c>
      <c r="AV343" s="14" t="s">
        <v>87</v>
      </c>
      <c r="AW343" s="14" t="s">
        <v>38</v>
      </c>
      <c r="AX343" s="14" t="s">
        <v>77</v>
      </c>
      <c r="AY343" s="257" t="s">
        <v>167</v>
      </c>
    </row>
    <row r="344" s="15" customFormat="1">
      <c r="A344" s="15"/>
      <c r="B344" s="258"/>
      <c r="C344" s="259"/>
      <c r="D344" s="232" t="s">
        <v>181</v>
      </c>
      <c r="E344" s="260" t="s">
        <v>40</v>
      </c>
      <c r="F344" s="261" t="s">
        <v>184</v>
      </c>
      <c r="G344" s="259"/>
      <c r="H344" s="262">
        <v>28.395</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181</v>
      </c>
      <c r="AU344" s="268" t="s">
        <v>87</v>
      </c>
      <c r="AV344" s="15" t="s">
        <v>175</v>
      </c>
      <c r="AW344" s="15" t="s">
        <v>38</v>
      </c>
      <c r="AX344" s="15" t="s">
        <v>85</v>
      </c>
      <c r="AY344" s="268" t="s">
        <v>167</v>
      </c>
    </row>
    <row r="345" s="2" customFormat="1" ht="24" customHeight="1">
      <c r="A345" s="39"/>
      <c r="B345" s="40"/>
      <c r="C345" s="219" t="s">
        <v>377</v>
      </c>
      <c r="D345" s="219" t="s">
        <v>170</v>
      </c>
      <c r="E345" s="220" t="s">
        <v>378</v>
      </c>
      <c r="F345" s="221" t="s">
        <v>379</v>
      </c>
      <c r="G345" s="222" t="s">
        <v>173</v>
      </c>
      <c r="H345" s="223">
        <v>96.141999999999996</v>
      </c>
      <c r="I345" s="224"/>
      <c r="J345" s="225">
        <f>ROUND(I345*H345,2)</f>
        <v>0</v>
      </c>
      <c r="K345" s="221" t="s">
        <v>174</v>
      </c>
      <c r="L345" s="45"/>
      <c r="M345" s="226" t="s">
        <v>40</v>
      </c>
      <c r="N345" s="227" t="s">
        <v>48</v>
      </c>
      <c r="O345" s="85"/>
      <c r="P345" s="228">
        <f>O345*H345</f>
        <v>0</v>
      </c>
      <c r="Q345" s="228">
        <v>0</v>
      </c>
      <c r="R345" s="228">
        <f>Q345*H345</f>
        <v>0</v>
      </c>
      <c r="S345" s="228">
        <v>0.045999999999999999</v>
      </c>
      <c r="T345" s="229">
        <f>S345*H345</f>
        <v>4.4225319999999995</v>
      </c>
      <c r="U345" s="39"/>
      <c r="V345" s="39"/>
      <c r="W345" s="39"/>
      <c r="X345" s="39"/>
      <c r="Y345" s="39"/>
      <c r="Z345" s="39"/>
      <c r="AA345" s="39"/>
      <c r="AB345" s="39"/>
      <c r="AC345" s="39"/>
      <c r="AD345" s="39"/>
      <c r="AE345" s="39"/>
      <c r="AR345" s="230" t="s">
        <v>175</v>
      </c>
      <c r="AT345" s="230" t="s">
        <v>170</v>
      </c>
      <c r="AU345" s="230" t="s">
        <v>87</v>
      </c>
      <c r="AY345" s="18" t="s">
        <v>167</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175</v>
      </c>
      <c r="BM345" s="230" t="s">
        <v>380</v>
      </c>
    </row>
    <row r="346" s="2" customFormat="1">
      <c r="A346" s="39"/>
      <c r="B346" s="40"/>
      <c r="C346" s="41"/>
      <c r="D346" s="232" t="s">
        <v>177</v>
      </c>
      <c r="E346" s="41"/>
      <c r="F346" s="233" t="s">
        <v>381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177</v>
      </c>
      <c r="AU346" s="18" t="s">
        <v>87</v>
      </c>
    </row>
    <row r="347" s="2" customFormat="1">
      <c r="A347" s="39"/>
      <c r="B347" s="40"/>
      <c r="C347" s="41"/>
      <c r="D347" s="232" t="s">
        <v>179</v>
      </c>
      <c r="E347" s="41"/>
      <c r="F347" s="236" t="s">
        <v>372</v>
      </c>
      <c r="G347" s="41"/>
      <c r="H347" s="41"/>
      <c r="I347" s="137"/>
      <c r="J347" s="41"/>
      <c r="K347" s="41"/>
      <c r="L347" s="45"/>
      <c r="M347" s="234"/>
      <c r="N347" s="235"/>
      <c r="O347" s="85"/>
      <c r="P347" s="85"/>
      <c r="Q347" s="85"/>
      <c r="R347" s="85"/>
      <c r="S347" s="85"/>
      <c r="T347" s="86"/>
      <c r="U347" s="39"/>
      <c r="V347" s="39"/>
      <c r="W347" s="39"/>
      <c r="X347" s="39"/>
      <c r="Y347" s="39"/>
      <c r="Z347" s="39"/>
      <c r="AA347" s="39"/>
      <c r="AB347" s="39"/>
      <c r="AC347" s="39"/>
      <c r="AD347" s="39"/>
      <c r="AE347" s="39"/>
      <c r="AT347" s="18" t="s">
        <v>179</v>
      </c>
      <c r="AU347" s="18" t="s">
        <v>87</v>
      </c>
    </row>
    <row r="348" s="13" customFormat="1">
      <c r="A348" s="13"/>
      <c r="B348" s="237"/>
      <c r="C348" s="238"/>
      <c r="D348" s="232" t="s">
        <v>181</v>
      </c>
      <c r="E348" s="239" t="s">
        <v>40</v>
      </c>
      <c r="F348" s="240" t="s">
        <v>203</v>
      </c>
      <c r="G348" s="238"/>
      <c r="H348" s="239" t="s">
        <v>40</v>
      </c>
      <c r="I348" s="241"/>
      <c r="J348" s="238"/>
      <c r="K348" s="238"/>
      <c r="L348" s="242"/>
      <c r="M348" s="243"/>
      <c r="N348" s="244"/>
      <c r="O348" s="244"/>
      <c r="P348" s="244"/>
      <c r="Q348" s="244"/>
      <c r="R348" s="244"/>
      <c r="S348" s="244"/>
      <c r="T348" s="245"/>
      <c r="U348" s="13"/>
      <c r="V348" s="13"/>
      <c r="W348" s="13"/>
      <c r="X348" s="13"/>
      <c r="Y348" s="13"/>
      <c r="Z348" s="13"/>
      <c r="AA348" s="13"/>
      <c r="AB348" s="13"/>
      <c r="AC348" s="13"/>
      <c r="AD348" s="13"/>
      <c r="AE348" s="13"/>
      <c r="AT348" s="246" t="s">
        <v>181</v>
      </c>
      <c r="AU348" s="246" t="s">
        <v>87</v>
      </c>
      <c r="AV348" s="13" t="s">
        <v>85</v>
      </c>
      <c r="AW348" s="13" t="s">
        <v>38</v>
      </c>
      <c r="AX348" s="13" t="s">
        <v>77</v>
      </c>
      <c r="AY348" s="246" t="s">
        <v>167</v>
      </c>
    </row>
    <row r="349" s="14" customFormat="1">
      <c r="A349" s="14"/>
      <c r="B349" s="247"/>
      <c r="C349" s="248"/>
      <c r="D349" s="232" t="s">
        <v>181</v>
      </c>
      <c r="E349" s="249" t="s">
        <v>40</v>
      </c>
      <c r="F349" s="250" t="s">
        <v>382</v>
      </c>
      <c r="G349" s="248"/>
      <c r="H349" s="251">
        <v>18.550000000000001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181</v>
      </c>
      <c r="AU349" s="257" t="s">
        <v>87</v>
      </c>
      <c r="AV349" s="14" t="s">
        <v>87</v>
      </c>
      <c r="AW349" s="14" t="s">
        <v>38</v>
      </c>
      <c r="AX349" s="14" t="s">
        <v>77</v>
      </c>
      <c r="AY349" s="257" t="s">
        <v>167</v>
      </c>
    </row>
    <row r="350" s="14" customFormat="1">
      <c r="A350" s="14"/>
      <c r="B350" s="247"/>
      <c r="C350" s="248"/>
      <c r="D350" s="232" t="s">
        <v>181</v>
      </c>
      <c r="E350" s="249" t="s">
        <v>40</v>
      </c>
      <c r="F350" s="250" t="s">
        <v>235</v>
      </c>
      <c r="G350" s="248"/>
      <c r="H350" s="251">
        <v>-4.7279999999999998</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181</v>
      </c>
      <c r="AU350" s="257" t="s">
        <v>87</v>
      </c>
      <c r="AV350" s="14" t="s">
        <v>87</v>
      </c>
      <c r="AW350" s="14" t="s">
        <v>38</v>
      </c>
      <c r="AX350" s="14" t="s">
        <v>77</v>
      </c>
      <c r="AY350" s="257" t="s">
        <v>167</v>
      </c>
    </row>
    <row r="351" s="14" customFormat="1">
      <c r="A351" s="14"/>
      <c r="B351" s="247"/>
      <c r="C351" s="248"/>
      <c r="D351" s="232" t="s">
        <v>181</v>
      </c>
      <c r="E351" s="249" t="s">
        <v>40</v>
      </c>
      <c r="F351" s="250" t="s">
        <v>236</v>
      </c>
      <c r="G351" s="248"/>
      <c r="H351" s="251">
        <v>-1.1819999999999999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181</v>
      </c>
      <c r="AU351" s="257" t="s">
        <v>87</v>
      </c>
      <c r="AV351" s="14" t="s">
        <v>87</v>
      </c>
      <c r="AW351" s="14" t="s">
        <v>38</v>
      </c>
      <c r="AX351" s="14" t="s">
        <v>77</v>
      </c>
      <c r="AY351" s="257" t="s">
        <v>167</v>
      </c>
    </row>
    <row r="352" s="13" customFormat="1">
      <c r="A352" s="13"/>
      <c r="B352" s="237"/>
      <c r="C352" s="238"/>
      <c r="D352" s="232" t="s">
        <v>181</v>
      </c>
      <c r="E352" s="239" t="s">
        <v>40</v>
      </c>
      <c r="F352" s="240" t="s">
        <v>206</v>
      </c>
      <c r="G352" s="238"/>
      <c r="H352" s="239" t="s">
        <v>40</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181</v>
      </c>
      <c r="AU352" s="246" t="s">
        <v>87</v>
      </c>
      <c r="AV352" s="13" t="s">
        <v>85</v>
      </c>
      <c r="AW352" s="13" t="s">
        <v>38</v>
      </c>
      <c r="AX352" s="13" t="s">
        <v>77</v>
      </c>
      <c r="AY352" s="246" t="s">
        <v>167</v>
      </c>
    </row>
    <row r="353" s="14" customFormat="1">
      <c r="A353" s="14"/>
      <c r="B353" s="247"/>
      <c r="C353" s="248"/>
      <c r="D353" s="232" t="s">
        <v>181</v>
      </c>
      <c r="E353" s="249" t="s">
        <v>40</v>
      </c>
      <c r="F353" s="250" t="s">
        <v>383</v>
      </c>
      <c r="G353" s="248"/>
      <c r="H353" s="251">
        <v>15.9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181</v>
      </c>
      <c r="AU353" s="257" t="s">
        <v>87</v>
      </c>
      <c r="AV353" s="14" t="s">
        <v>87</v>
      </c>
      <c r="AW353" s="14" t="s">
        <v>38</v>
      </c>
      <c r="AX353" s="14" t="s">
        <v>77</v>
      </c>
      <c r="AY353" s="257" t="s">
        <v>167</v>
      </c>
    </row>
    <row r="354" s="14" customFormat="1">
      <c r="A354" s="14"/>
      <c r="B354" s="247"/>
      <c r="C354" s="248"/>
      <c r="D354" s="232" t="s">
        <v>181</v>
      </c>
      <c r="E354" s="249" t="s">
        <v>40</v>
      </c>
      <c r="F354" s="250" t="s">
        <v>236</v>
      </c>
      <c r="G354" s="248"/>
      <c r="H354" s="251">
        <v>-1.1819999999999999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181</v>
      </c>
      <c r="AU354" s="257" t="s">
        <v>87</v>
      </c>
      <c r="AV354" s="14" t="s">
        <v>87</v>
      </c>
      <c r="AW354" s="14" t="s">
        <v>38</v>
      </c>
      <c r="AX354" s="14" t="s">
        <v>77</v>
      </c>
      <c r="AY354" s="257" t="s">
        <v>167</v>
      </c>
    </row>
    <row r="355" s="13" customFormat="1">
      <c r="A355" s="13"/>
      <c r="B355" s="237"/>
      <c r="C355" s="238"/>
      <c r="D355" s="232" t="s">
        <v>181</v>
      </c>
      <c r="E355" s="239" t="s">
        <v>40</v>
      </c>
      <c r="F355" s="240" t="s">
        <v>208</v>
      </c>
      <c r="G355" s="238"/>
      <c r="H355" s="239" t="s">
        <v>40</v>
      </c>
      <c r="I355" s="241"/>
      <c r="J355" s="238"/>
      <c r="K355" s="238"/>
      <c r="L355" s="242"/>
      <c r="M355" s="243"/>
      <c r="N355" s="244"/>
      <c r="O355" s="244"/>
      <c r="P355" s="244"/>
      <c r="Q355" s="244"/>
      <c r="R355" s="244"/>
      <c r="S355" s="244"/>
      <c r="T355" s="245"/>
      <c r="U355" s="13"/>
      <c r="V355" s="13"/>
      <c r="W355" s="13"/>
      <c r="X355" s="13"/>
      <c r="Y355" s="13"/>
      <c r="Z355" s="13"/>
      <c r="AA355" s="13"/>
      <c r="AB355" s="13"/>
      <c r="AC355" s="13"/>
      <c r="AD355" s="13"/>
      <c r="AE355" s="13"/>
      <c r="AT355" s="246" t="s">
        <v>181</v>
      </c>
      <c r="AU355" s="246" t="s">
        <v>87</v>
      </c>
      <c r="AV355" s="13" t="s">
        <v>85</v>
      </c>
      <c r="AW355" s="13" t="s">
        <v>38</v>
      </c>
      <c r="AX355" s="13" t="s">
        <v>77</v>
      </c>
      <c r="AY355" s="246" t="s">
        <v>167</v>
      </c>
    </row>
    <row r="356" s="14" customFormat="1">
      <c r="A356" s="14"/>
      <c r="B356" s="247"/>
      <c r="C356" s="248"/>
      <c r="D356" s="232" t="s">
        <v>181</v>
      </c>
      <c r="E356" s="249" t="s">
        <v>40</v>
      </c>
      <c r="F356" s="250" t="s">
        <v>384</v>
      </c>
      <c r="G356" s="248"/>
      <c r="H356" s="251">
        <v>41.463000000000001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181</v>
      </c>
      <c r="AU356" s="257" t="s">
        <v>87</v>
      </c>
      <c r="AV356" s="14" t="s">
        <v>87</v>
      </c>
      <c r="AW356" s="14" t="s">
        <v>38</v>
      </c>
      <c r="AX356" s="14" t="s">
        <v>77</v>
      </c>
      <c r="AY356" s="257" t="s">
        <v>167</v>
      </c>
    </row>
    <row r="357" s="14" customFormat="1">
      <c r="A357" s="14"/>
      <c r="B357" s="247"/>
      <c r="C357" s="248"/>
      <c r="D357" s="232" t="s">
        <v>181</v>
      </c>
      <c r="E357" s="249" t="s">
        <v>40</v>
      </c>
      <c r="F357" s="250" t="s">
        <v>239</v>
      </c>
      <c r="G357" s="248"/>
      <c r="H357" s="251">
        <v>-1.5760000000000001</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181</v>
      </c>
      <c r="AU357" s="257" t="s">
        <v>87</v>
      </c>
      <c r="AV357" s="14" t="s">
        <v>87</v>
      </c>
      <c r="AW357" s="14" t="s">
        <v>38</v>
      </c>
      <c r="AX357" s="14" t="s">
        <v>77</v>
      </c>
      <c r="AY357" s="257" t="s">
        <v>167</v>
      </c>
    </row>
    <row r="358" s="14" customFormat="1">
      <c r="A358" s="14"/>
      <c r="B358" s="247"/>
      <c r="C358" s="248"/>
      <c r="D358" s="232" t="s">
        <v>181</v>
      </c>
      <c r="E358" s="249" t="s">
        <v>40</v>
      </c>
      <c r="F358" s="250" t="s">
        <v>240</v>
      </c>
      <c r="G358" s="248"/>
      <c r="H358" s="251">
        <v>-2.093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181</v>
      </c>
      <c r="AU358" s="257" t="s">
        <v>87</v>
      </c>
      <c r="AV358" s="14" t="s">
        <v>87</v>
      </c>
      <c r="AW358" s="14" t="s">
        <v>38</v>
      </c>
      <c r="AX358" s="14" t="s">
        <v>77</v>
      </c>
      <c r="AY358" s="257" t="s">
        <v>167</v>
      </c>
    </row>
    <row r="359" s="14" customFormat="1">
      <c r="A359" s="14"/>
      <c r="B359" s="247"/>
      <c r="C359" s="248"/>
      <c r="D359" s="232" t="s">
        <v>181</v>
      </c>
      <c r="E359" s="249" t="s">
        <v>40</v>
      </c>
      <c r="F359" s="250" t="s">
        <v>241</v>
      </c>
      <c r="G359" s="248"/>
      <c r="H359" s="251">
        <v>1.74</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181</v>
      </c>
      <c r="AU359" s="257" t="s">
        <v>87</v>
      </c>
      <c r="AV359" s="14" t="s">
        <v>87</v>
      </c>
      <c r="AW359" s="14" t="s">
        <v>38</v>
      </c>
      <c r="AX359" s="14" t="s">
        <v>77</v>
      </c>
      <c r="AY359" s="257" t="s">
        <v>167</v>
      </c>
    </row>
    <row r="360" s="13" customFormat="1">
      <c r="A360" s="13"/>
      <c r="B360" s="237"/>
      <c r="C360" s="238"/>
      <c r="D360" s="232" t="s">
        <v>181</v>
      </c>
      <c r="E360" s="239" t="s">
        <v>40</v>
      </c>
      <c r="F360" s="240" t="s">
        <v>210</v>
      </c>
      <c r="G360" s="238"/>
      <c r="H360" s="239" t="s">
        <v>40</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181</v>
      </c>
      <c r="AU360" s="246" t="s">
        <v>87</v>
      </c>
      <c r="AV360" s="13" t="s">
        <v>85</v>
      </c>
      <c r="AW360" s="13" t="s">
        <v>38</v>
      </c>
      <c r="AX360" s="13" t="s">
        <v>77</v>
      </c>
      <c r="AY360" s="246" t="s">
        <v>167</v>
      </c>
    </row>
    <row r="361" s="14" customFormat="1">
      <c r="A361" s="14"/>
      <c r="B361" s="247"/>
      <c r="C361" s="248"/>
      <c r="D361" s="232" t="s">
        <v>181</v>
      </c>
      <c r="E361" s="249" t="s">
        <v>40</v>
      </c>
      <c r="F361" s="250" t="s">
        <v>385</v>
      </c>
      <c r="G361" s="248"/>
      <c r="H361" s="251">
        <v>31.111000000000001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181</v>
      </c>
      <c r="AU361" s="257" t="s">
        <v>87</v>
      </c>
      <c r="AV361" s="14" t="s">
        <v>87</v>
      </c>
      <c r="AW361" s="14" t="s">
        <v>38</v>
      </c>
      <c r="AX361" s="14" t="s">
        <v>77</v>
      </c>
      <c r="AY361" s="257" t="s">
        <v>167</v>
      </c>
    </row>
    <row r="362" s="14" customFormat="1">
      <c r="A362" s="14"/>
      <c r="B362" s="247"/>
      <c r="C362" s="248"/>
      <c r="D362" s="232" t="s">
        <v>181</v>
      </c>
      <c r="E362" s="249" t="s">
        <v>40</v>
      </c>
      <c r="F362" s="250" t="s">
        <v>239</v>
      </c>
      <c r="G362" s="248"/>
      <c r="H362" s="251">
        <v>-1.5760000000000001</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181</v>
      </c>
      <c r="AU362" s="257" t="s">
        <v>87</v>
      </c>
      <c r="AV362" s="14" t="s">
        <v>87</v>
      </c>
      <c r="AW362" s="14" t="s">
        <v>38</v>
      </c>
      <c r="AX362" s="14" t="s">
        <v>77</v>
      </c>
      <c r="AY362" s="257" t="s">
        <v>167</v>
      </c>
    </row>
    <row r="363" s="14" customFormat="1">
      <c r="A363" s="14"/>
      <c r="B363" s="247"/>
      <c r="C363" s="248"/>
      <c r="D363" s="232" t="s">
        <v>181</v>
      </c>
      <c r="E363" s="249" t="s">
        <v>40</v>
      </c>
      <c r="F363" s="250" t="s">
        <v>243</v>
      </c>
      <c r="G363" s="248"/>
      <c r="H363" s="251">
        <v>-2.0249999999999999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181</v>
      </c>
      <c r="AU363" s="257" t="s">
        <v>87</v>
      </c>
      <c r="AV363" s="14" t="s">
        <v>87</v>
      </c>
      <c r="AW363" s="14" t="s">
        <v>38</v>
      </c>
      <c r="AX363" s="14" t="s">
        <v>77</v>
      </c>
      <c r="AY363" s="257" t="s">
        <v>167</v>
      </c>
    </row>
    <row r="364" s="14" customFormat="1">
      <c r="A364" s="14"/>
      <c r="B364" s="247"/>
      <c r="C364" s="248"/>
      <c r="D364" s="232" t="s">
        <v>181</v>
      </c>
      <c r="E364" s="249" t="s">
        <v>40</v>
      </c>
      <c r="F364" s="250" t="s">
        <v>241</v>
      </c>
      <c r="G364" s="248"/>
      <c r="H364" s="251">
        <v>1.74</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181</v>
      </c>
      <c r="AU364" s="257" t="s">
        <v>87</v>
      </c>
      <c r="AV364" s="14" t="s">
        <v>87</v>
      </c>
      <c r="AW364" s="14" t="s">
        <v>38</v>
      </c>
      <c r="AX364" s="14" t="s">
        <v>77</v>
      </c>
      <c r="AY364" s="257" t="s">
        <v>167</v>
      </c>
    </row>
    <row r="365" s="15" customFormat="1">
      <c r="A365" s="15"/>
      <c r="B365" s="258"/>
      <c r="C365" s="259"/>
      <c r="D365" s="232" t="s">
        <v>181</v>
      </c>
      <c r="E365" s="260" t="s">
        <v>40</v>
      </c>
      <c r="F365" s="261" t="s">
        <v>184</v>
      </c>
      <c r="G365" s="259"/>
      <c r="H365" s="262">
        <v>96.141999999999996</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181</v>
      </c>
      <c r="AU365" s="268" t="s">
        <v>87</v>
      </c>
      <c r="AV365" s="15" t="s">
        <v>175</v>
      </c>
      <c r="AW365" s="15" t="s">
        <v>38</v>
      </c>
      <c r="AX365" s="15" t="s">
        <v>85</v>
      </c>
      <c r="AY365" s="268" t="s">
        <v>167</v>
      </c>
    </row>
    <row r="366" s="2" customFormat="1" ht="24" customHeight="1">
      <c r="A366" s="39"/>
      <c r="B366" s="40"/>
      <c r="C366" s="219" t="s">
        <v>386</v>
      </c>
      <c r="D366" s="219" t="s">
        <v>170</v>
      </c>
      <c r="E366" s="220" t="s">
        <v>387</v>
      </c>
      <c r="F366" s="221" t="s">
        <v>388</v>
      </c>
      <c r="G366" s="222" t="s">
        <v>173</v>
      </c>
      <c r="H366" s="223">
        <v>12.699999999999999</v>
      </c>
      <c r="I366" s="224"/>
      <c r="J366" s="225">
        <f>ROUND(I366*H366,2)</f>
        <v>0</v>
      </c>
      <c r="K366" s="221" t="s">
        <v>174</v>
      </c>
      <c r="L366" s="45"/>
      <c r="M366" s="226" t="s">
        <v>40</v>
      </c>
      <c r="N366" s="227" t="s">
        <v>48</v>
      </c>
      <c r="O366" s="85"/>
      <c r="P366" s="228">
        <f>O366*H366</f>
        <v>0</v>
      </c>
      <c r="Q366" s="228">
        <v>0</v>
      </c>
      <c r="R366" s="228">
        <f>Q366*H366</f>
        <v>0</v>
      </c>
      <c r="S366" s="228">
        <v>0.068000000000000005</v>
      </c>
      <c r="T366" s="229">
        <f>S366*H366</f>
        <v>0.86360000000000003</v>
      </c>
      <c r="U366" s="39"/>
      <c r="V366" s="39"/>
      <c r="W366" s="39"/>
      <c r="X366" s="39"/>
      <c r="Y366" s="39"/>
      <c r="Z366" s="39"/>
      <c r="AA366" s="39"/>
      <c r="AB366" s="39"/>
      <c r="AC366" s="39"/>
      <c r="AD366" s="39"/>
      <c r="AE366" s="39"/>
      <c r="AR366" s="230" t="s">
        <v>175</v>
      </c>
      <c r="AT366" s="230" t="s">
        <v>170</v>
      </c>
      <c r="AU366" s="230" t="s">
        <v>87</v>
      </c>
      <c r="AY366" s="18" t="s">
        <v>167</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175</v>
      </c>
      <c r="BM366" s="230" t="s">
        <v>389</v>
      </c>
    </row>
    <row r="367" s="2" customFormat="1">
      <c r="A367" s="39"/>
      <c r="B367" s="40"/>
      <c r="C367" s="41"/>
      <c r="D367" s="232" t="s">
        <v>177</v>
      </c>
      <c r="E367" s="41"/>
      <c r="F367" s="233" t="s">
        <v>390</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177</v>
      </c>
      <c r="AU367" s="18" t="s">
        <v>87</v>
      </c>
    </row>
    <row r="368" s="2" customFormat="1">
      <c r="A368" s="39"/>
      <c r="B368" s="40"/>
      <c r="C368" s="41"/>
      <c r="D368" s="232" t="s">
        <v>179</v>
      </c>
      <c r="E368" s="41"/>
      <c r="F368" s="236" t="s">
        <v>338</v>
      </c>
      <c r="G368" s="41"/>
      <c r="H368" s="41"/>
      <c r="I368" s="137"/>
      <c r="J368" s="41"/>
      <c r="K368" s="41"/>
      <c r="L368" s="45"/>
      <c r="M368" s="234"/>
      <c r="N368" s="235"/>
      <c r="O368" s="85"/>
      <c r="P368" s="85"/>
      <c r="Q368" s="85"/>
      <c r="R368" s="85"/>
      <c r="S368" s="85"/>
      <c r="T368" s="86"/>
      <c r="U368" s="39"/>
      <c r="V368" s="39"/>
      <c r="W368" s="39"/>
      <c r="X368" s="39"/>
      <c r="Y368" s="39"/>
      <c r="Z368" s="39"/>
      <c r="AA368" s="39"/>
      <c r="AB368" s="39"/>
      <c r="AC368" s="39"/>
      <c r="AD368" s="39"/>
      <c r="AE368" s="39"/>
      <c r="AT368" s="18" t="s">
        <v>179</v>
      </c>
      <c r="AU368" s="18" t="s">
        <v>87</v>
      </c>
    </row>
    <row r="369" s="13" customFormat="1">
      <c r="A369" s="13"/>
      <c r="B369" s="237"/>
      <c r="C369" s="238"/>
      <c r="D369" s="232" t="s">
        <v>181</v>
      </c>
      <c r="E369" s="239" t="s">
        <v>40</v>
      </c>
      <c r="F369" s="240" t="s">
        <v>210</v>
      </c>
      <c r="G369" s="238"/>
      <c r="H369" s="239" t="s">
        <v>40</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181</v>
      </c>
      <c r="AU369" s="246" t="s">
        <v>87</v>
      </c>
      <c r="AV369" s="13" t="s">
        <v>85</v>
      </c>
      <c r="AW369" s="13" t="s">
        <v>38</v>
      </c>
      <c r="AX369" s="13" t="s">
        <v>77</v>
      </c>
      <c r="AY369" s="246" t="s">
        <v>167</v>
      </c>
    </row>
    <row r="370" s="14" customFormat="1">
      <c r="A370" s="14"/>
      <c r="B370" s="247"/>
      <c r="C370" s="248"/>
      <c r="D370" s="232" t="s">
        <v>181</v>
      </c>
      <c r="E370" s="249" t="s">
        <v>40</v>
      </c>
      <c r="F370" s="250" t="s">
        <v>391</v>
      </c>
      <c r="G370" s="248"/>
      <c r="H370" s="251">
        <v>0.90000000000000002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181</v>
      </c>
      <c r="AU370" s="257" t="s">
        <v>87</v>
      </c>
      <c r="AV370" s="14" t="s">
        <v>87</v>
      </c>
      <c r="AW370" s="14" t="s">
        <v>38</v>
      </c>
      <c r="AX370" s="14" t="s">
        <v>77</v>
      </c>
      <c r="AY370" s="257" t="s">
        <v>167</v>
      </c>
    </row>
    <row r="371" s="13" customFormat="1">
      <c r="A371" s="13"/>
      <c r="B371" s="237"/>
      <c r="C371" s="238"/>
      <c r="D371" s="232" t="s">
        <v>181</v>
      </c>
      <c r="E371" s="239" t="s">
        <v>40</v>
      </c>
      <c r="F371" s="240" t="s">
        <v>206</v>
      </c>
      <c r="G371" s="238"/>
      <c r="H371" s="239" t="s">
        <v>40</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181</v>
      </c>
      <c r="AU371" s="246" t="s">
        <v>87</v>
      </c>
      <c r="AV371" s="13" t="s">
        <v>85</v>
      </c>
      <c r="AW371" s="13" t="s">
        <v>38</v>
      </c>
      <c r="AX371" s="13" t="s">
        <v>77</v>
      </c>
      <c r="AY371" s="246" t="s">
        <v>167</v>
      </c>
    </row>
    <row r="372" s="14" customFormat="1">
      <c r="A372" s="14"/>
      <c r="B372" s="247"/>
      <c r="C372" s="248"/>
      <c r="D372" s="232" t="s">
        <v>181</v>
      </c>
      <c r="E372" s="249" t="s">
        <v>40</v>
      </c>
      <c r="F372" s="250" t="s">
        <v>392</v>
      </c>
      <c r="G372" s="248"/>
      <c r="H372" s="251">
        <v>11.800000000000001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181</v>
      </c>
      <c r="AU372" s="257" t="s">
        <v>87</v>
      </c>
      <c r="AV372" s="14" t="s">
        <v>87</v>
      </c>
      <c r="AW372" s="14" t="s">
        <v>38</v>
      </c>
      <c r="AX372" s="14" t="s">
        <v>77</v>
      </c>
      <c r="AY372" s="257" t="s">
        <v>167</v>
      </c>
    </row>
    <row r="373" s="15" customFormat="1">
      <c r="A373" s="15"/>
      <c r="B373" s="258"/>
      <c r="C373" s="259"/>
      <c r="D373" s="232" t="s">
        <v>181</v>
      </c>
      <c r="E373" s="260" t="s">
        <v>40</v>
      </c>
      <c r="F373" s="261" t="s">
        <v>184</v>
      </c>
      <c r="G373" s="259"/>
      <c r="H373" s="262">
        <v>12.699999999999999</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181</v>
      </c>
      <c r="AU373" s="268" t="s">
        <v>87</v>
      </c>
      <c r="AV373" s="15" t="s">
        <v>175</v>
      </c>
      <c r="AW373" s="15" t="s">
        <v>38</v>
      </c>
      <c r="AX373" s="15" t="s">
        <v>85</v>
      </c>
      <c r="AY373" s="268" t="s">
        <v>167</v>
      </c>
    </row>
    <row r="374" s="12" customFormat="1" ht="22.8" customHeight="1">
      <c r="A374" s="12"/>
      <c r="B374" s="203"/>
      <c r="C374" s="204"/>
      <c r="D374" s="205" t="s">
        <v>76</v>
      </c>
      <c r="E374" s="217" t="s">
        <v>393</v>
      </c>
      <c r="F374" s="217" t="s">
        <v>394</v>
      </c>
      <c r="G374" s="204"/>
      <c r="H374" s="204"/>
      <c r="I374" s="207"/>
      <c r="J374" s="218">
        <f>BK374</f>
        <v>0</v>
      </c>
      <c r="K374" s="204"/>
      <c r="L374" s="209"/>
      <c r="M374" s="210"/>
      <c r="N374" s="211"/>
      <c r="O374" s="211"/>
      <c r="P374" s="212">
        <f>SUM(P375:P390)</f>
        <v>0</v>
      </c>
      <c r="Q374" s="211"/>
      <c r="R374" s="212">
        <f>SUM(R375:R390)</f>
        <v>0</v>
      </c>
      <c r="S374" s="211"/>
      <c r="T374" s="213">
        <f>SUM(T375:T390)</f>
        <v>0</v>
      </c>
      <c r="U374" s="12"/>
      <c r="V374" s="12"/>
      <c r="W374" s="12"/>
      <c r="X374" s="12"/>
      <c r="Y374" s="12"/>
      <c r="Z374" s="12"/>
      <c r="AA374" s="12"/>
      <c r="AB374" s="12"/>
      <c r="AC374" s="12"/>
      <c r="AD374" s="12"/>
      <c r="AE374" s="12"/>
      <c r="AR374" s="214" t="s">
        <v>85</v>
      </c>
      <c r="AT374" s="215" t="s">
        <v>76</v>
      </c>
      <c r="AU374" s="215" t="s">
        <v>85</v>
      </c>
      <c r="AY374" s="214" t="s">
        <v>167</v>
      </c>
      <c r="BK374" s="216">
        <f>SUM(BK375:BK390)</f>
        <v>0</v>
      </c>
    </row>
    <row r="375" s="2" customFormat="1" ht="24" customHeight="1">
      <c r="A375" s="39"/>
      <c r="B375" s="40"/>
      <c r="C375" s="219" t="s">
        <v>395</v>
      </c>
      <c r="D375" s="219" t="s">
        <v>170</v>
      </c>
      <c r="E375" s="220" t="s">
        <v>396</v>
      </c>
      <c r="F375" s="221" t="s">
        <v>397</v>
      </c>
      <c r="G375" s="222" t="s">
        <v>398</v>
      </c>
      <c r="H375" s="223">
        <v>13.672000000000001</v>
      </c>
      <c r="I375" s="224"/>
      <c r="J375" s="225">
        <f>ROUND(I375*H375,2)</f>
        <v>0</v>
      </c>
      <c r="K375" s="221" t="s">
        <v>174</v>
      </c>
      <c r="L375" s="45"/>
      <c r="M375" s="226" t="s">
        <v>40</v>
      </c>
      <c r="N375" s="227" t="s">
        <v>48</v>
      </c>
      <c r="O375" s="85"/>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175</v>
      </c>
      <c r="AT375" s="230" t="s">
        <v>170</v>
      </c>
      <c r="AU375" s="230" t="s">
        <v>87</v>
      </c>
      <c r="AY375" s="18" t="s">
        <v>167</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175</v>
      </c>
      <c r="BM375" s="230" t="s">
        <v>399</v>
      </c>
    </row>
    <row r="376" s="2" customFormat="1">
      <c r="A376" s="39"/>
      <c r="B376" s="40"/>
      <c r="C376" s="41"/>
      <c r="D376" s="232" t="s">
        <v>177</v>
      </c>
      <c r="E376" s="41"/>
      <c r="F376" s="233" t="s">
        <v>400</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177</v>
      </c>
      <c r="AU376" s="18" t="s">
        <v>87</v>
      </c>
    </row>
    <row r="377" s="2" customFormat="1">
      <c r="A377" s="39"/>
      <c r="B377" s="40"/>
      <c r="C377" s="41"/>
      <c r="D377" s="232" t="s">
        <v>179</v>
      </c>
      <c r="E377" s="41"/>
      <c r="F377" s="236" t="s">
        <v>401</v>
      </c>
      <c r="G377" s="41"/>
      <c r="H377" s="41"/>
      <c r="I377" s="137"/>
      <c r="J377" s="41"/>
      <c r="K377" s="41"/>
      <c r="L377" s="45"/>
      <c r="M377" s="234"/>
      <c r="N377" s="235"/>
      <c r="O377" s="85"/>
      <c r="P377" s="85"/>
      <c r="Q377" s="85"/>
      <c r="R377" s="85"/>
      <c r="S377" s="85"/>
      <c r="T377" s="86"/>
      <c r="U377" s="39"/>
      <c r="V377" s="39"/>
      <c r="W377" s="39"/>
      <c r="X377" s="39"/>
      <c r="Y377" s="39"/>
      <c r="Z377" s="39"/>
      <c r="AA377" s="39"/>
      <c r="AB377" s="39"/>
      <c r="AC377" s="39"/>
      <c r="AD377" s="39"/>
      <c r="AE377" s="39"/>
      <c r="AT377" s="18" t="s">
        <v>179</v>
      </c>
      <c r="AU377" s="18" t="s">
        <v>87</v>
      </c>
    </row>
    <row r="378" s="2" customFormat="1" ht="24" customHeight="1">
      <c r="A378" s="39"/>
      <c r="B378" s="40"/>
      <c r="C378" s="219" t="s">
        <v>402</v>
      </c>
      <c r="D378" s="219" t="s">
        <v>170</v>
      </c>
      <c r="E378" s="220" t="s">
        <v>403</v>
      </c>
      <c r="F378" s="221" t="s">
        <v>404</v>
      </c>
      <c r="G378" s="222" t="s">
        <v>398</v>
      </c>
      <c r="H378" s="223">
        <v>13.672000000000001</v>
      </c>
      <c r="I378" s="224"/>
      <c r="J378" s="225">
        <f>ROUND(I378*H378,2)</f>
        <v>0</v>
      </c>
      <c r="K378" s="221" t="s">
        <v>174</v>
      </c>
      <c r="L378" s="45"/>
      <c r="M378" s="226" t="s">
        <v>40</v>
      </c>
      <c r="N378" s="227" t="s">
        <v>48</v>
      </c>
      <c r="O378" s="85"/>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175</v>
      </c>
      <c r="AT378" s="230" t="s">
        <v>170</v>
      </c>
      <c r="AU378" s="230" t="s">
        <v>87</v>
      </c>
      <c r="AY378" s="18" t="s">
        <v>167</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175</v>
      </c>
      <c r="BM378" s="230" t="s">
        <v>405</v>
      </c>
    </row>
    <row r="379" s="2" customFormat="1">
      <c r="A379" s="39"/>
      <c r="B379" s="40"/>
      <c r="C379" s="41"/>
      <c r="D379" s="232" t="s">
        <v>177</v>
      </c>
      <c r="E379" s="41"/>
      <c r="F379" s="233" t="s">
        <v>406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177</v>
      </c>
      <c r="AU379" s="18" t="s">
        <v>87</v>
      </c>
    </row>
    <row r="380" s="2" customFormat="1">
      <c r="A380" s="39"/>
      <c r="B380" s="40"/>
      <c r="C380" s="41"/>
      <c r="D380" s="232" t="s">
        <v>179</v>
      </c>
      <c r="E380" s="41"/>
      <c r="F380" s="236" t="s">
        <v>401</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179</v>
      </c>
      <c r="AU380" s="18" t="s">
        <v>87</v>
      </c>
    </row>
    <row r="381" s="2" customFormat="1" ht="24" customHeight="1">
      <c r="A381" s="39"/>
      <c r="B381" s="40"/>
      <c r="C381" s="219" t="s">
        <v>407</v>
      </c>
      <c r="D381" s="219" t="s">
        <v>170</v>
      </c>
      <c r="E381" s="220" t="s">
        <v>408</v>
      </c>
      <c r="F381" s="221" t="s">
        <v>409</v>
      </c>
      <c r="G381" s="222" t="s">
        <v>398</v>
      </c>
      <c r="H381" s="223">
        <v>13.672000000000001</v>
      </c>
      <c r="I381" s="224"/>
      <c r="J381" s="225">
        <f>ROUND(I381*H381,2)</f>
        <v>0</v>
      </c>
      <c r="K381" s="221" t="s">
        <v>174</v>
      </c>
      <c r="L381" s="45"/>
      <c r="M381" s="226" t="s">
        <v>40</v>
      </c>
      <c r="N381" s="227" t="s">
        <v>48</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175</v>
      </c>
      <c r="AT381" s="230" t="s">
        <v>170</v>
      </c>
      <c r="AU381" s="230" t="s">
        <v>87</v>
      </c>
      <c r="AY381" s="18" t="s">
        <v>167</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175</v>
      </c>
      <c r="BM381" s="230" t="s">
        <v>410</v>
      </c>
    </row>
    <row r="382" s="2" customFormat="1">
      <c r="A382" s="39"/>
      <c r="B382" s="40"/>
      <c r="C382" s="41"/>
      <c r="D382" s="232" t="s">
        <v>177</v>
      </c>
      <c r="E382" s="41"/>
      <c r="F382" s="233" t="s">
        <v>411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177</v>
      </c>
      <c r="AU382" s="18" t="s">
        <v>87</v>
      </c>
    </row>
    <row r="383" s="2" customFormat="1">
      <c r="A383" s="39"/>
      <c r="B383" s="40"/>
      <c r="C383" s="41"/>
      <c r="D383" s="232" t="s">
        <v>179</v>
      </c>
      <c r="E383" s="41"/>
      <c r="F383" s="236" t="s">
        <v>412</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179</v>
      </c>
      <c r="AU383" s="18" t="s">
        <v>87</v>
      </c>
    </row>
    <row r="384" s="2" customFormat="1" ht="24" customHeight="1">
      <c r="A384" s="39"/>
      <c r="B384" s="40"/>
      <c r="C384" s="219" t="s">
        <v>413</v>
      </c>
      <c r="D384" s="219" t="s">
        <v>170</v>
      </c>
      <c r="E384" s="220" t="s">
        <v>414</v>
      </c>
      <c r="F384" s="221" t="s">
        <v>415</v>
      </c>
      <c r="G384" s="222" t="s">
        <v>398</v>
      </c>
      <c r="H384" s="223">
        <v>341.80000000000001</v>
      </c>
      <c r="I384" s="224"/>
      <c r="J384" s="225">
        <f>ROUND(I384*H384,2)</f>
        <v>0</v>
      </c>
      <c r="K384" s="221" t="s">
        <v>174</v>
      </c>
      <c r="L384" s="45"/>
      <c r="M384" s="226" t="s">
        <v>40</v>
      </c>
      <c r="N384" s="227" t="s">
        <v>48</v>
      </c>
      <c r="O384" s="85"/>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175</v>
      </c>
      <c r="AT384" s="230" t="s">
        <v>170</v>
      </c>
      <c r="AU384" s="230" t="s">
        <v>87</v>
      </c>
      <c r="AY384" s="18" t="s">
        <v>167</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175</v>
      </c>
      <c r="BM384" s="230" t="s">
        <v>416</v>
      </c>
    </row>
    <row r="385" s="2" customFormat="1">
      <c r="A385" s="39"/>
      <c r="B385" s="40"/>
      <c r="C385" s="41"/>
      <c r="D385" s="232" t="s">
        <v>177</v>
      </c>
      <c r="E385" s="41"/>
      <c r="F385" s="233" t="s">
        <v>417</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177</v>
      </c>
      <c r="AU385" s="18" t="s">
        <v>87</v>
      </c>
    </row>
    <row r="386" s="2" customFormat="1">
      <c r="A386" s="39"/>
      <c r="B386" s="40"/>
      <c r="C386" s="41"/>
      <c r="D386" s="232" t="s">
        <v>179</v>
      </c>
      <c r="E386" s="41"/>
      <c r="F386" s="236" t="s">
        <v>412</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179</v>
      </c>
      <c r="AU386" s="18" t="s">
        <v>87</v>
      </c>
    </row>
    <row r="387" s="14" customFormat="1">
      <c r="A387" s="14"/>
      <c r="B387" s="247"/>
      <c r="C387" s="248"/>
      <c r="D387" s="232" t="s">
        <v>181</v>
      </c>
      <c r="E387" s="248"/>
      <c r="F387" s="250" t="s">
        <v>1368</v>
      </c>
      <c r="G387" s="248"/>
      <c r="H387" s="251">
        <v>341.80000000000001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181</v>
      </c>
      <c r="AU387" s="257" t="s">
        <v>87</v>
      </c>
      <c r="AV387" s="14" t="s">
        <v>87</v>
      </c>
      <c r="AW387" s="14" t="s">
        <v>4</v>
      </c>
      <c r="AX387" s="14" t="s">
        <v>85</v>
      </c>
      <c r="AY387" s="257" t="s">
        <v>167</v>
      </c>
    </row>
    <row r="388" s="2" customFormat="1" ht="24" customHeight="1">
      <c r="A388" s="39"/>
      <c r="B388" s="40"/>
      <c r="C388" s="219" t="s">
        <v>419</v>
      </c>
      <c r="D388" s="219" t="s">
        <v>170</v>
      </c>
      <c r="E388" s="220" t="s">
        <v>420</v>
      </c>
      <c r="F388" s="221" t="s">
        <v>421</v>
      </c>
      <c r="G388" s="222" t="s">
        <v>398</v>
      </c>
      <c r="H388" s="223">
        <v>8.8379999999999992</v>
      </c>
      <c r="I388" s="224"/>
      <c r="J388" s="225">
        <f>ROUND(I388*H388,2)</f>
        <v>0</v>
      </c>
      <c r="K388" s="221" t="s">
        <v>174</v>
      </c>
      <c r="L388" s="45"/>
      <c r="M388" s="226" t="s">
        <v>40</v>
      </c>
      <c r="N388" s="227" t="s">
        <v>48</v>
      </c>
      <c r="O388" s="85"/>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175</v>
      </c>
      <c r="AT388" s="230" t="s">
        <v>170</v>
      </c>
      <c r="AU388" s="230" t="s">
        <v>87</v>
      </c>
      <c r="AY388" s="18" t="s">
        <v>167</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175</v>
      </c>
      <c r="BM388" s="230" t="s">
        <v>422</v>
      </c>
    </row>
    <row r="389" s="2" customFormat="1">
      <c r="A389" s="39"/>
      <c r="B389" s="40"/>
      <c r="C389" s="41"/>
      <c r="D389" s="232" t="s">
        <v>177</v>
      </c>
      <c r="E389" s="41"/>
      <c r="F389" s="233" t="s">
        <v>423</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177</v>
      </c>
      <c r="AU389" s="18" t="s">
        <v>87</v>
      </c>
    </row>
    <row r="390" s="2" customFormat="1">
      <c r="A390" s="39"/>
      <c r="B390" s="40"/>
      <c r="C390" s="41"/>
      <c r="D390" s="232" t="s">
        <v>179</v>
      </c>
      <c r="E390" s="41"/>
      <c r="F390" s="236" t="s">
        <v>424</v>
      </c>
      <c r="G390" s="41"/>
      <c r="H390" s="41"/>
      <c r="I390" s="137"/>
      <c r="J390" s="41"/>
      <c r="K390" s="41"/>
      <c r="L390" s="45"/>
      <c r="M390" s="234"/>
      <c r="N390" s="235"/>
      <c r="O390" s="85"/>
      <c r="P390" s="85"/>
      <c r="Q390" s="85"/>
      <c r="R390" s="85"/>
      <c r="S390" s="85"/>
      <c r="T390" s="86"/>
      <c r="U390" s="39"/>
      <c r="V390" s="39"/>
      <c r="W390" s="39"/>
      <c r="X390" s="39"/>
      <c r="Y390" s="39"/>
      <c r="Z390" s="39"/>
      <c r="AA390" s="39"/>
      <c r="AB390" s="39"/>
      <c r="AC390" s="39"/>
      <c r="AD390" s="39"/>
      <c r="AE390" s="39"/>
      <c r="AT390" s="18" t="s">
        <v>179</v>
      </c>
      <c r="AU390" s="18" t="s">
        <v>87</v>
      </c>
    </row>
    <row r="391" s="12" customFormat="1" ht="22.8" customHeight="1">
      <c r="A391" s="12"/>
      <c r="B391" s="203"/>
      <c r="C391" s="204"/>
      <c r="D391" s="205" t="s">
        <v>76</v>
      </c>
      <c r="E391" s="217" t="s">
        <v>425</v>
      </c>
      <c r="F391" s="217" t="s">
        <v>426</v>
      </c>
      <c r="G391" s="204"/>
      <c r="H391" s="204"/>
      <c r="I391" s="207"/>
      <c r="J391" s="218">
        <f>BK391</f>
        <v>0</v>
      </c>
      <c r="K391" s="204"/>
      <c r="L391" s="209"/>
      <c r="M391" s="210"/>
      <c r="N391" s="211"/>
      <c r="O391" s="211"/>
      <c r="P391" s="212">
        <f>SUM(P392:P397)</f>
        <v>0</v>
      </c>
      <c r="Q391" s="211"/>
      <c r="R391" s="212">
        <f>SUM(R392:R397)</f>
        <v>0</v>
      </c>
      <c r="S391" s="211"/>
      <c r="T391" s="213">
        <f>SUM(T392:T397)</f>
        <v>0</v>
      </c>
      <c r="U391" s="12"/>
      <c r="V391" s="12"/>
      <c r="W391" s="12"/>
      <c r="X391" s="12"/>
      <c r="Y391" s="12"/>
      <c r="Z391" s="12"/>
      <c r="AA391" s="12"/>
      <c r="AB391" s="12"/>
      <c r="AC391" s="12"/>
      <c r="AD391" s="12"/>
      <c r="AE391" s="12"/>
      <c r="AR391" s="214" t="s">
        <v>85</v>
      </c>
      <c r="AT391" s="215" t="s">
        <v>76</v>
      </c>
      <c r="AU391" s="215" t="s">
        <v>85</v>
      </c>
      <c r="AY391" s="214" t="s">
        <v>167</v>
      </c>
      <c r="BK391" s="216">
        <f>SUM(BK392:BK397)</f>
        <v>0</v>
      </c>
    </row>
    <row r="392" s="2" customFormat="1" ht="16.5" customHeight="1">
      <c r="A392" s="39"/>
      <c r="B392" s="40"/>
      <c r="C392" s="219" t="s">
        <v>427</v>
      </c>
      <c r="D392" s="219" t="s">
        <v>170</v>
      </c>
      <c r="E392" s="220" t="s">
        <v>428</v>
      </c>
      <c r="F392" s="221" t="s">
        <v>429</v>
      </c>
      <c r="G392" s="222" t="s">
        <v>398</v>
      </c>
      <c r="H392" s="223">
        <v>6.8840000000000003</v>
      </c>
      <c r="I392" s="224"/>
      <c r="J392" s="225">
        <f>ROUND(I392*H392,2)</f>
        <v>0</v>
      </c>
      <c r="K392" s="221" t="s">
        <v>174</v>
      </c>
      <c r="L392" s="45"/>
      <c r="M392" s="226" t="s">
        <v>40</v>
      </c>
      <c r="N392" s="227" t="s">
        <v>48</v>
      </c>
      <c r="O392" s="85"/>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175</v>
      </c>
      <c r="AT392" s="230" t="s">
        <v>170</v>
      </c>
      <c r="AU392" s="230" t="s">
        <v>87</v>
      </c>
      <c r="AY392" s="18" t="s">
        <v>167</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175</v>
      </c>
      <c r="BM392" s="230" t="s">
        <v>430</v>
      </c>
    </row>
    <row r="393" s="2" customFormat="1">
      <c r="A393" s="39"/>
      <c r="B393" s="40"/>
      <c r="C393" s="41"/>
      <c r="D393" s="232" t="s">
        <v>177</v>
      </c>
      <c r="E393" s="41"/>
      <c r="F393" s="233" t="s">
        <v>431</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177</v>
      </c>
      <c r="AU393" s="18" t="s">
        <v>87</v>
      </c>
    </row>
    <row r="394" s="2" customFormat="1">
      <c r="A394" s="39"/>
      <c r="B394" s="40"/>
      <c r="C394" s="41"/>
      <c r="D394" s="232" t="s">
        <v>179</v>
      </c>
      <c r="E394" s="41"/>
      <c r="F394" s="236" t="s">
        <v>432</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179</v>
      </c>
      <c r="AU394" s="18" t="s">
        <v>87</v>
      </c>
    </row>
    <row r="395" s="2" customFormat="1" ht="24" customHeight="1">
      <c r="A395" s="39"/>
      <c r="B395" s="40"/>
      <c r="C395" s="219" t="s">
        <v>433</v>
      </c>
      <c r="D395" s="219" t="s">
        <v>170</v>
      </c>
      <c r="E395" s="220" t="s">
        <v>434</v>
      </c>
      <c r="F395" s="221" t="s">
        <v>435</v>
      </c>
      <c r="G395" s="222" t="s">
        <v>398</v>
      </c>
      <c r="H395" s="223">
        <v>6.8840000000000003</v>
      </c>
      <c r="I395" s="224"/>
      <c r="J395" s="225">
        <f>ROUND(I395*H395,2)</f>
        <v>0</v>
      </c>
      <c r="K395" s="221" t="s">
        <v>174</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175</v>
      </c>
      <c r="AT395" s="230" t="s">
        <v>170</v>
      </c>
      <c r="AU395" s="230" t="s">
        <v>87</v>
      </c>
      <c r="AY395" s="18" t="s">
        <v>167</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175</v>
      </c>
      <c r="BM395" s="230" t="s">
        <v>436</v>
      </c>
    </row>
    <row r="396" s="2" customFormat="1">
      <c r="A396" s="39"/>
      <c r="B396" s="40"/>
      <c r="C396" s="41"/>
      <c r="D396" s="232" t="s">
        <v>177</v>
      </c>
      <c r="E396" s="41"/>
      <c r="F396" s="233" t="s">
        <v>437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177</v>
      </c>
      <c r="AU396" s="18" t="s">
        <v>87</v>
      </c>
    </row>
    <row r="397" s="2" customFormat="1">
      <c r="A397" s="39"/>
      <c r="B397" s="40"/>
      <c r="C397" s="41"/>
      <c r="D397" s="232" t="s">
        <v>179</v>
      </c>
      <c r="E397" s="41"/>
      <c r="F397" s="236" t="s">
        <v>432</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179</v>
      </c>
      <c r="AU397" s="18" t="s">
        <v>87</v>
      </c>
    </row>
    <row r="398" s="12" customFormat="1" ht="25.92" customHeight="1">
      <c r="A398" s="12"/>
      <c r="B398" s="203"/>
      <c r="C398" s="204"/>
      <c r="D398" s="205" t="s">
        <v>76</v>
      </c>
      <c r="E398" s="206" t="s">
        <v>438</v>
      </c>
      <c r="F398" s="206" t="s">
        <v>439</v>
      </c>
      <c r="G398" s="204"/>
      <c r="H398" s="204"/>
      <c r="I398" s="207"/>
      <c r="J398" s="208">
        <f>BK398</f>
        <v>0</v>
      </c>
      <c r="K398" s="204"/>
      <c r="L398" s="209"/>
      <c r="M398" s="210"/>
      <c r="N398" s="211"/>
      <c r="O398" s="211"/>
      <c r="P398" s="212">
        <f>P399+P408+P428+P468+P544+P592+P620+P630+P645+P681+P702+P722+P782+P790+P867+P875+P947+P955+P1028+P1049</f>
        <v>0</v>
      </c>
      <c r="Q398" s="211"/>
      <c r="R398" s="212">
        <f>R399+R408+R428+R468+R544+R592+R620+R630+R645+R681+R702+R722+R782+R790+R867+R875+R947+R955+R1028+R1049</f>
        <v>1.9533270800000002</v>
      </c>
      <c r="S398" s="211"/>
      <c r="T398" s="213">
        <f>T399+T408+T428+T468+T544+T592+T620+T630+T645+T681+T702+T722+T782+T790+T867+T875+T947+T955+T1028+T1049</f>
        <v>0.91964902000000004</v>
      </c>
      <c r="U398" s="12"/>
      <c r="V398" s="12"/>
      <c r="W398" s="12"/>
      <c r="X398" s="12"/>
      <c r="Y398" s="12"/>
      <c r="Z398" s="12"/>
      <c r="AA398" s="12"/>
      <c r="AB398" s="12"/>
      <c r="AC398" s="12"/>
      <c r="AD398" s="12"/>
      <c r="AE398" s="12"/>
      <c r="AR398" s="214" t="s">
        <v>87</v>
      </c>
      <c r="AT398" s="215" t="s">
        <v>76</v>
      </c>
      <c r="AU398" s="215" t="s">
        <v>77</v>
      </c>
      <c r="AY398" s="214" t="s">
        <v>167</v>
      </c>
      <c r="BK398" s="216">
        <f>BK399+BK408+BK428+BK468+BK544+BK592+BK620+BK630+BK645+BK681+BK702+BK722+BK782+BK790+BK867+BK875+BK947+BK955+BK1028+BK1049</f>
        <v>0</v>
      </c>
    </row>
    <row r="399" s="12" customFormat="1" ht="22.8" customHeight="1">
      <c r="A399" s="12"/>
      <c r="B399" s="203"/>
      <c r="C399" s="204"/>
      <c r="D399" s="205" t="s">
        <v>76</v>
      </c>
      <c r="E399" s="217" t="s">
        <v>440</v>
      </c>
      <c r="F399" s="217" t="s">
        <v>441</v>
      </c>
      <c r="G399" s="204"/>
      <c r="H399" s="204"/>
      <c r="I399" s="207"/>
      <c r="J399" s="218">
        <f>BK399</f>
        <v>0</v>
      </c>
      <c r="K399" s="204"/>
      <c r="L399" s="209"/>
      <c r="M399" s="210"/>
      <c r="N399" s="211"/>
      <c r="O399" s="211"/>
      <c r="P399" s="212">
        <f>SUM(P400:P407)</f>
        <v>0</v>
      </c>
      <c r="Q399" s="211"/>
      <c r="R399" s="212">
        <f>SUM(R400:R407)</f>
        <v>0.010169999999999999</v>
      </c>
      <c r="S399" s="211"/>
      <c r="T399" s="213">
        <f>SUM(T400:T407)</f>
        <v>0</v>
      </c>
      <c r="U399" s="12"/>
      <c r="V399" s="12"/>
      <c r="W399" s="12"/>
      <c r="X399" s="12"/>
      <c r="Y399" s="12"/>
      <c r="Z399" s="12"/>
      <c r="AA399" s="12"/>
      <c r="AB399" s="12"/>
      <c r="AC399" s="12"/>
      <c r="AD399" s="12"/>
      <c r="AE399" s="12"/>
      <c r="AR399" s="214" t="s">
        <v>87</v>
      </c>
      <c r="AT399" s="215" t="s">
        <v>76</v>
      </c>
      <c r="AU399" s="215" t="s">
        <v>85</v>
      </c>
      <c r="AY399" s="214" t="s">
        <v>167</v>
      </c>
      <c r="BK399" s="216">
        <f>SUM(BK400:BK407)</f>
        <v>0</v>
      </c>
    </row>
    <row r="400" s="2" customFormat="1" ht="24" customHeight="1">
      <c r="A400" s="39"/>
      <c r="B400" s="40"/>
      <c r="C400" s="219" t="s">
        <v>442</v>
      </c>
      <c r="D400" s="219" t="s">
        <v>170</v>
      </c>
      <c r="E400" s="220" t="s">
        <v>443</v>
      </c>
      <c r="F400" s="221" t="s">
        <v>444</v>
      </c>
      <c r="G400" s="222" t="s">
        <v>173</v>
      </c>
      <c r="H400" s="223">
        <v>2.25</v>
      </c>
      <c r="I400" s="224"/>
      <c r="J400" s="225">
        <f>ROUND(I400*H400,2)</f>
        <v>0</v>
      </c>
      <c r="K400" s="221" t="s">
        <v>174</v>
      </c>
      <c r="L400" s="45"/>
      <c r="M400" s="226" t="s">
        <v>40</v>
      </c>
      <c r="N400" s="227" t="s">
        <v>48</v>
      </c>
      <c r="O400" s="85"/>
      <c r="P400" s="228">
        <f>O400*H400</f>
        <v>0</v>
      </c>
      <c r="Q400" s="228">
        <v>0.0045199999999999997</v>
      </c>
      <c r="R400" s="228">
        <f>Q400*H400</f>
        <v>0.010169999999999999</v>
      </c>
      <c r="S400" s="228">
        <v>0</v>
      </c>
      <c r="T400" s="229">
        <f>S400*H400</f>
        <v>0</v>
      </c>
      <c r="U400" s="39"/>
      <c r="V400" s="39"/>
      <c r="W400" s="39"/>
      <c r="X400" s="39"/>
      <c r="Y400" s="39"/>
      <c r="Z400" s="39"/>
      <c r="AA400" s="39"/>
      <c r="AB400" s="39"/>
      <c r="AC400" s="39"/>
      <c r="AD400" s="39"/>
      <c r="AE400" s="39"/>
      <c r="AR400" s="230" t="s">
        <v>301</v>
      </c>
      <c r="AT400" s="230" t="s">
        <v>170</v>
      </c>
      <c r="AU400" s="230" t="s">
        <v>87</v>
      </c>
      <c r="AY400" s="18" t="s">
        <v>167</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301</v>
      </c>
      <c r="BM400" s="230" t="s">
        <v>445</v>
      </c>
    </row>
    <row r="401" s="2" customFormat="1">
      <c r="A401" s="39"/>
      <c r="B401" s="40"/>
      <c r="C401" s="41"/>
      <c r="D401" s="232" t="s">
        <v>177</v>
      </c>
      <c r="E401" s="41"/>
      <c r="F401" s="233" t="s">
        <v>446</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177</v>
      </c>
      <c r="AU401" s="18" t="s">
        <v>87</v>
      </c>
    </row>
    <row r="402" s="13" customFormat="1">
      <c r="A402" s="13"/>
      <c r="B402" s="237"/>
      <c r="C402" s="238"/>
      <c r="D402" s="232" t="s">
        <v>181</v>
      </c>
      <c r="E402" s="239" t="s">
        <v>40</v>
      </c>
      <c r="F402" s="240" t="s">
        <v>206</v>
      </c>
      <c r="G402" s="238"/>
      <c r="H402" s="239" t="s">
        <v>40</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181</v>
      </c>
      <c r="AU402" s="246" t="s">
        <v>87</v>
      </c>
      <c r="AV402" s="13" t="s">
        <v>85</v>
      </c>
      <c r="AW402" s="13" t="s">
        <v>38</v>
      </c>
      <c r="AX402" s="13" t="s">
        <v>77</v>
      </c>
      <c r="AY402" s="246" t="s">
        <v>167</v>
      </c>
    </row>
    <row r="403" s="14" customFormat="1">
      <c r="A403" s="14"/>
      <c r="B403" s="247"/>
      <c r="C403" s="248"/>
      <c r="D403" s="232" t="s">
        <v>181</v>
      </c>
      <c r="E403" s="249" t="s">
        <v>40</v>
      </c>
      <c r="F403" s="250" t="s">
        <v>1317</v>
      </c>
      <c r="G403" s="248"/>
      <c r="H403" s="251">
        <v>2.25</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181</v>
      </c>
      <c r="AU403" s="257" t="s">
        <v>87</v>
      </c>
      <c r="AV403" s="14" t="s">
        <v>87</v>
      </c>
      <c r="AW403" s="14" t="s">
        <v>38</v>
      </c>
      <c r="AX403" s="14" t="s">
        <v>77</v>
      </c>
      <c r="AY403" s="257" t="s">
        <v>167</v>
      </c>
    </row>
    <row r="404" s="15" customFormat="1">
      <c r="A404" s="15"/>
      <c r="B404" s="258"/>
      <c r="C404" s="259"/>
      <c r="D404" s="232" t="s">
        <v>181</v>
      </c>
      <c r="E404" s="260" t="s">
        <v>40</v>
      </c>
      <c r="F404" s="261" t="s">
        <v>184</v>
      </c>
      <c r="G404" s="259"/>
      <c r="H404" s="262">
        <v>2.25</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181</v>
      </c>
      <c r="AU404" s="268" t="s">
        <v>87</v>
      </c>
      <c r="AV404" s="15" t="s">
        <v>175</v>
      </c>
      <c r="AW404" s="15" t="s">
        <v>38</v>
      </c>
      <c r="AX404" s="15" t="s">
        <v>85</v>
      </c>
      <c r="AY404" s="268" t="s">
        <v>167</v>
      </c>
    </row>
    <row r="405" s="2" customFormat="1" ht="24" customHeight="1">
      <c r="A405" s="39"/>
      <c r="B405" s="40"/>
      <c r="C405" s="219" t="s">
        <v>447</v>
      </c>
      <c r="D405" s="219" t="s">
        <v>170</v>
      </c>
      <c r="E405" s="220" t="s">
        <v>448</v>
      </c>
      <c r="F405" s="221" t="s">
        <v>449</v>
      </c>
      <c r="G405" s="222" t="s">
        <v>398</v>
      </c>
      <c r="H405" s="223">
        <v>0.01</v>
      </c>
      <c r="I405" s="224"/>
      <c r="J405" s="225">
        <f>ROUND(I405*H405,2)</f>
        <v>0</v>
      </c>
      <c r="K405" s="221" t="s">
        <v>174</v>
      </c>
      <c r="L405" s="45"/>
      <c r="M405" s="226" t="s">
        <v>40</v>
      </c>
      <c r="N405" s="227" t="s">
        <v>48</v>
      </c>
      <c r="O405" s="85"/>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301</v>
      </c>
      <c r="AT405" s="230" t="s">
        <v>170</v>
      </c>
      <c r="AU405" s="230" t="s">
        <v>87</v>
      </c>
      <c r="AY405" s="18" t="s">
        <v>167</v>
      </c>
      <c r="BE405" s="231">
        <f>IF(N405="základní",J405,0)</f>
        <v>0</v>
      </c>
      <c r="BF405" s="231">
        <f>IF(N405="snížená",J405,0)</f>
        <v>0</v>
      </c>
      <c r="BG405" s="231">
        <f>IF(N405="zákl. přenesená",J405,0)</f>
        <v>0</v>
      </c>
      <c r="BH405" s="231">
        <f>IF(N405="sníž. přenesená",J405,0)</f>
        <v>0</v>
      </c>
      <c r="BI405" s="231">
        <f>IF(N405="nulová",J405,0)</f>
        <v>0</v>
      </c>
      <c r="BJ405" s="18" t="s">
        <v>85</v>
      </c>
      <c r="BK405" s="231">
        <f>ROUND(I405*H405,2)</f>
        <v>0</v>
      </c>
      <c r="BL405" s="18" t="s">
        <v>301</v>
      </c>
      <c r="BM405" s="230" t="s">
        <v>450</v>
      </c>
    </row>
    <row r="406" s="2" customFormat="1">
      <c r="A406" s="39"/>
      <c r="B406" s="40"/>
      <c r="C406" s="41"/>
      <c r="D406" s="232" t="s">
        <v>177</v>
      </c>
      <c r="E406" s="41"/>
      <c r="F406" s="233" t="s">
        <v>451</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177</v>
      </c>
      <c r="AU406" s="18" t="s">
        <v>87</v>
      </c>
    </row>
    <row r="407" s="2" customFormat="1">
      <c r="A407" s="39"/>
      <c r="B407" s="40"/>
      <c r="C407" s="41"/>
      <c r="D407" s="232" t="s">
        <v>179</v>
      </c>
      <c r="E407" s="41"/>
      <c r="F407" s="236" t="s">
        <v>452</v>
      </c>
      <c r="G407" s="41"/>
      <c r="H407" s="41"/>
      <c r="I407" s="137"/>
      <c r="J407" s="41"/>
      <c r="K407" s="41"/>
      <c r="L407" s="45"/>
      <c r="M407" s="234"/>
      <c r="N407" s="235"/>
      <c r="O407" s="85"/>
      <c r="P407" s="85"/>
      <c r="Q407" s="85"/>
      <c r="R407" s="85"/>
      <c r="S407" s="85"/>
      <c r="T407" s="86"/>
      <c r="U407" s="39"/>
      <c r="V407" s="39"/>
      <c r="W407" s="39"/>
      <c r="X407" s="39"/>
      <c r="Y407" s="39"/>
      <c r="Z407" s="39"/>
      <c r="AA407" s="39"/>
      <c r="AB407" s="39"/>
      <c r="AC407" s="39"/>
      <c r="AD407" s="39"/>
      <c r="AE407" s="39"/>
      <c r="AT407" s="18" t="s">
        <v>179</v>
      </c>
      <c r="AU407" s="18" t="s">
        <v>87</v>
      </c>
    </row>
    <row r="408" s="12" customFormat="1" ht="22.8" customHeight="1">
      <c r="A408" s="12"/>
      <c r="B408" s="203"/>
      <c r="C408" s="204"/>
      <c r="D408" s="205" t="s">
        <v>76</v>
      </c>
      <c r="E408" s="217" t="s">
        <v>453</v>
      </c>
      <c r="F408" s="217" t="s">
        <v>454</v>
      </c>
      <c r="G408" s="204"/>
      <c r="H408" s="204"/>
      <c r="I408" s="207"/>
      <c r="J408" s="218">
        <f>BK408</f>
        <v>0</v>
      </c>
      <c r="K408" s="204"/>
      <c r="L408" s="209"/>
      <c r="M408" s="210"/>
      <c r="N408" s="211"/>
      <c r="O408" s="211"/>
      <c r="P408" s="212">
        <f>SUM(P409:P427)</f>
        <v>0</v>
      </c>
      <c r="Q408" s="211"/>
      <c r="R408" s="212">
        <f>SUM(R409:R427)</f>
        <v>0.034755599999999998</v>
      </c>
      <c r="S408" s="211"/>
      <c r="T408" s="213">
        <f>SUM(T409:T427)</f>
        <v>0</v>
      </c>
      <c r="U408" s="12"/>
      <c r="V408" s="12"/>
      <c r="W408" s="12"/>
      <c r="X408" s="12"/>
      <c r="Y408" s="12"/>
      <c r="Z408" s="12"/>
      <c r="AA408" s="12"/>
      <c r="AB408" s="12"/>
      <c r="AC408" s="12"/>
      <c r="AD408" s="12"/>
      <c r="AE408" s="12"/>
      <c r="AR408" s="214" t="s">
        <v>87</v>
      </c>
      <c r="AT408" s="215" t="s">
        <v>76</v>
      </c>
      <c r="AU408" s="215" t="s">
        <v>85</v>
      </c>
      <c r="AY408" s="214" t="s">
        <v>167</v>
      </c>
      <c r="BK408" s="216">
        <f>SUM(BK409:BK427)</f>
        <v>0</v>
      </c>
    </row>
    <row r="409" s="2" customFormat="1" ht="24" customHeight="1">
      <c r="A409" s="39"/>
      <c r="B409" s="40"/>
      <c r="C409" s="219" t="s">
        <v>455</v>
      </c>
      <c r="D409" s="219" t="s">
        <v>170</v>
      </c>
      <c r="E409" s="220" t="s">
        <v>456</v>
      </c>
      <c r="F409" s="221" t="s">
        <v>457</v>
      </c>
      <c r="G409" s="222" t="s">
        <v>173</v>
      </c>
      <c r="H409" s="223">
        <v>28.395</v>
      </c>
      <c r="I409" s="224"/>
      <c r="J409" s="225">
        <f>ROUND(I409*H409,2)</f>
        <v>0</v>
      </c>
      <c r="K409" s="221" t="s">
        <v>458</v>
      </c>
      <c r="L409" s="45"/>
      <c r="M409" s="226" t="s">
        <v>40</v>
      </c>
      <c r="N409" s="227" t="s">
        <v>48</v>
      </c>
      <c r="O409" s="85"/>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301</v>
      </c>
      <c r="AT409" s="230" t="s">
        <v>170</v>
      </c>
      <c r="AU409" s="230" t="s">
        <v>87</v>
      </c>
      <c r="AY409" s="18" t="s">
        <v>167</v>
      </c>
      <c r="BE409" s="231">
        <f>IF(N409="základní",J409,0)</f>
        <v>0</v>
      </c>
      <c r="BF409" s="231">
        <f>IF(N409="snížená",J409,0)</f>
        <v>0</v>
      </c>
      <c r="BG409" s="231">
        <f>IF(N409="zákl. přenesená",J409,0)</f>
        <v>0</v>
      </c>
      <c r="BH409" s="231">
        <f>IF(N409="sníž. přenesená",J409,0)</f>
        <v>0</v>
      </c>
      <c r="BI409" s="231">
        <f>IF(N409="nulová",J409,0)</f>
        <v>0</v>
      </c>
      <c r="BJ409" s="18" t="s">
        <v>85</v>
      </c>
      <c r="BK409" s="231">
        <f>ROUND(I409*H409,2)</f>
        <v>0</v>
      </c>
      <c r="BL409" s="18" t="s">
        <v>301</v>
      </c>
      <c r="BM409" s="230" t="s">
        <v>1463</v>
      </c>
    </row>
    <row r="410" s="2" customFormat="1">
      <c r="A410" s="39"/>
      <c r="B410" s="40"/>
      <c r="C410" s="41"/>
      <c r="D410" s="232" t="s">
        <v>177</v>
      </c>
      <c r="E410" s="41"/>
      <c r="F410" s="233" t="s">
        <v>460</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177</v>
      </c>
      <c r="AU410" s="18" t="s">
        <v>87</v>
      </c>
    </row>
    <row r="411" s="2" customFormat="1">
      <c r="A411" s="39"/>
      <c r="B411" s="40"/>
      <c r="C411" s="41"/>
      <c r="D411" s="232" t="s">
        <v>179</v>
      </c>
      <c r="E411" s="41"/>
      <c r="F411" s="236" t="s">
        <v>461</v>
      </c>
      <c r="G411" s="41"/>
      <c r="H411" s="41"/>
      <c r="I411" s="137"/>
      <c r="J411" s="41"/>
      <c r="K411" s="41"/>
      <c r="L411" s="45"/>
      <c r="M411" s="234"/>
      <c r="N411" s="235"/>
      <c r="O411" s="85"/>
      <c r="P411" s="85"/>
      <c r="Q411" s="85"/>
      <c r="R411" s="85"/>
      <c r="S411" s="85"/>
      <c r="T411" s="86"/>
      <c r="U411" s="39"/>
      <c r="V411" s="39"/>
      <c r="W411" s="39"/>
      <c r="X411" s="39"/>
      <c r="Y411" s="39"/>
      <c r="Z411" s="39"/>
      <c r="AA411" s="39"/>
      <c r="AB411" s="39"/>
      <c r="AC411" s="39"/>
      <c r="AD411" s="39"/>
      <c r="AE411" s="39"/>
      <c r="AT411" s="18" t="s">
        <v>179</v>
      </c>
      <c r="AU411" s="18" t="s">
        <v>87</v>
      </c>
    </row>
    <row r="412" s="13" customFormat="1">
      <c r="A412" s="13"/>
      <c r="B412" s="237"/>
      <c r="C412" s="238"/>
      <c r="D412" s="232" t="s">
        <v>181</v>
      </c>
      <c r="E412" s="239" t="s">
        <v>40</v>
      </c>
      <c r="F412" s="240" t="s">
        <v>203</v>
      </c>
      <c r="G412" s="238"/>
      <c r="H412" s="239" t="s">
        <v>40</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181</v>
      </c>
      <c r="AU412" s="246" t="s">
        <v>87</v>
      </c>
      <c r="AV412" s="13" t="s">
        <v>85</v>
      </c>
      <c r="AW412" s="13" t="s">
        <v>38</v>
      </c>
      <c r="AX412" s="13" t="s">
        <v>77</v>
      </c>
      <c r="AY412" s="246" t="s">
        <v>167</v>
      </c>
    </row>
    <row r="413" s="14" customFormat="1">
      <c r="A413" s="14"/>
      <c r="B413" s="247"/>
      <c r="C413" s="248"/>
      <c r="D413" s="232" t="s">
        <v>181</v>
      </c>
      <c r="E413" s="249" t="s">
        <v>40</v>
      </c>
      <c r="F413" s="250" t="s">
        <v>373</v>
      </c>
      <c r="G413" s="248"/>
      <c r="H413" s="251">
        <v>2.403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181</v>
      </c>
      <c r="AU413" s="257" t="s">
        <v>87</v>
      </c>
      <c r="AV413" s="14" t="s">
        <v>87</v>
      </c>
      <c r="AW413" s="14" t="s">
        <v>38</v>
      </c>
      <c r="AX413" s="14" t="s">
        <v>77</v>
      </c>
      <c r="AY413" s="257" t="s">
        <v>167</v>
      </c>
    </row>
    <row r="414" s="14" customFormat="1">
      <c r="A414" s="14"/>
      <c r="B414" s="247"/>
      <c r="C414" s="248"/>
      <c r="D414" s="232" t="s">
        <v>181</v>
      </c>
      <c r="E414" s="249" t="s">
        <v>40</v>
      </c>
      <c r="F414" s="250" t="s">
        <v>205</v>
      </c>
      <c r="G414" s="248"/>
      <c r="H414" s="251">
        <v>0.40000000000000002</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181</v>
      </c>
      <c r="AU414" s="257" t="s">
        <v>87</v>
      </c>
      <c r="AV414" s="14" t="s">
        <v>87</v>
      </c>
      <c r="AW414" s="14" t="s">
        <v>38</v>
      </c>
      <c r="AX414" s="14" t="s">
        <v>77</v>
      </c>
      <c r="AY414" s="257" t="s">
        <v>167</v>
      </c>
    </row>
    <row r="415" s="13" customFormat="1">
      <c r="A415" s="13"/>
      <c r="B415" s="237"/>
      <c r="C415" s="238"/>
      <c r="D415" s="232" t="s">
        <v>181</v>
      </c>
      <c r="E415" s="239" t="s">
        <v>40</v>
      </c>
      <c r="F415" s="240" t="s">
        <v>206</v>
      </c>
      <c r="G415" s="238"/>
      <c r="H415" s="239" t="s">
        <v>40</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181</v>
      </c>
      <c r="AU415" s="246" t="s">
        <v>87</v>
      </c>
      <c r="AV415" s="13" t="s">
        <v>85</v>
      </c>
      <c r="AW415" s="13" t="s">
        <v>38</v>
      </c>
      <c r="AX415" s="13" t="s">
        <v>77</v>
      </c>
      <c r="AY415" s="246" t="s">
        <v>167</v>
      </c>
    </row>
    <row r="416" s="14" customFormat="1">
      <c r="A416" s="14"/>
      <c r="B416" s="247"/>
      <c r="C416" s="248"/>
      <c r="D416" s="232" t="s">
        <v>181</v>
      </c>
      <c r="E416" s="249" t="s">
        <v>40</v>
      </c>
      <c r="F416" s="250" t="s">
        <v>374</v>
      </c>
      <c r="G416" s="248"/>
      <c r="H416" s="251">
        <v>2.2480000000000002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181</v>
      </c>
      <c r="AU416" s="257" t="s">
        <v>87</v>
      </c>
      <c r="AV416" s="14" t="s">
        <v>87</v>
      </c>
      <c r="AW416" s="14" t="s">
        <v>38</v>
      </c>
      <c r="AX416" s="14" t="s">
        <v>77</v>
      </c>
      <c r="AY416" s="257" t="s">
        <v>167</v>
      </c>
    </row>
    <row r="417" s="13" customFormat="1">
      <c r="A417" s="13"/>
      <c r="B417" s="237"/>
      <c r="C417" s="238"/>
      <c r="D417" s="232" t="s">
        <v>181</v>
      </c>
      <c r="E417" s="239" t="s">
        <v>40</v>
      </c>
      <c r="F417" s="240" t="s">
        <v>208</v>
      </c>
      <c r="G417" s="238"/>
      <c r="H417" s="239" t="s">
        <v>40</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181</v>
      </c>
      <c r="AU417" s="246" t="s">
        <v>87</v>
      </c>
      <c r="AV417" s="13" t="s">
        <v>85</v>
      </c>
      <c r="AW417" s="13" t="s">
        <v>38</v>
      </c>
      <c r="AX417" s="13" t="s">
        <v>77</v>
      </c>
      <c r="AY417" s="246" t="s">
        <v>167</v>
      </c>
    </row>
    <row r="418" s="14" customFormat="1">
      <c r="A418" s="14"/>
      <c r="B418" s="247"/>
      <c r="C418" s="248"/>
      <c r="D418" s="232" t="s">
        <v>181</v>
      </c>
      <c r="E418" s="249" t="s">
        <v>40</v>
      </c>
      <c r="F418" s="250" t="s">
        <v>375</v>
      </c>
      <c r="G418" s="248"/>
      <c r="H418" s="251">
        <v>14.965</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181</v>
      </c>
      <c r="AU418" s="257" t="s">
        <v>87</v>
      </c>
      <c r="AV418" s="14" t="s">
        <v>87</v>
      </c>
      <c r="AW418" s="14" t="s">
        <v>38</v>
      </c>
      <c r="AX418" s="14" t="s">
        <v>77</v>
      </c>
      <c r="AY418" s="257" t="s">
        <v>167</v>
      </c>
    </row>
    <row r="419" s="13" customFormat="1">
      <c r="A419" s="13"/>
      <c r="B419" s="237"/>
      <c r="C419" s="238"/>
      <c r="D419" s="232" t="s">
        <v>181</v>
      </c>
      <c r="E419" s="239" t="s">
        <v>40</v>
      </c>
      <c r="F419" s="240" t="s">
        <v>210</v>
      </c>
      <c r="G419" s="238"/>
      <c r="H419" s="239" t="s">
        <v>40</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181</v>
      </c>
      <c r="AU419" s="246" t="s">
        <v>87</v>
      </c>
      <c r="AV419" s="13" t="s">
        <v>85</v>
      </c>
      <c r="AW419" s="13" t="s">
        <v>38</v>
      </c>
      <c r="AX419" s="13" t="s">
        <v>77</v>
      </c>
      <c r="AY419" s="246" t="s">
        <v>167</v>
      </c>
    </row>
    <row r="420" s="14" customFormat="1">
      <c r="A420" s="14"/>
      <c r="B420" s="247"/>
      <c r="C420" s="248"/>
      <c r="D420" s="232" t="s">
        <v>181</v>
      </c>
      <c r="E420" s="249" t="s">
        <v>40</v>
      </c>
      <c r="F420" s="250" t="s">
        <v>376</v>
      </c>
      <c r="G420" s="248"/>
      <c r="H420" s="251">
        <v>8.3789999999999996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181</v>
      </c>
      <c r="AU420" s="257" t="s">
        <v>87</v>
      </c>
      <c r="AV420" s="14" t="s">
        <v>87</v>
      </c>
      <c r="AW420" s="14" t="s">
        <v>38</v>
      </c>
      <c r="AX420" s="14" t="s">
        <v>77</v>
      </c>
      <c r="AY420" s="257" t="s">
        <v>167</v>
      </c>
    </row>
    <row r="421" s="15" customFormat="1">
      <c r="A421" s="15"/>
      <c r="B421" s="258"/>
      <c r="C421" s="259"/>
      <c r="D421" s="232" t="s">
        <v>181</v>
      </c>
      <c r="E421" s="260" t="s">
        <v>40</v>
      </c>
      <c r="F421" s="261" t="s">
        <v>184</v>
      </c>
      <c r="G421" s="259"/>
      <c r="H421" s="262">
        <v>28.395</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181</v>
      </c>
      <c r="AU421" s="268" t="s">
        <v>87</v>
      </c>
      <c r="AV421" s="15" t="s">
        <v>175</v>
      </c>
      <c r="AW421" s="15" t="s">
        <v>38</v>
      </c>
      <c r="AX421" s="15" t="s">
        <v>85</v>
      </c>
      <c r="AY421" s="268" t="s">
        <v>167</v>
      </c>
    </row>
    <row r="422" s="2" customFormat="1" ht="24" customHeight="1">
      <c r="A422" s="39"/>
      <c r="B422" s="40"/>
      <c r="C422" s="269" t="s">
        <v>462</v>
      </c>
      <c r="D422" s="269" t="s">
        <v>297</v>
      </c>
      <c r="E422" s="270" t="s">
        <v>463</v>
      </c>
      <c r="F422" s="271" t="s">
        <v>464</v>
      </c>
      <c r="G422" s="272" t="s">
        <v>173</v>
      </c>
      <c r="H422" s="273">
        <v>28.963000000000001</v>
      </c>
      <c r="I422" s="274"/>
      <c r="J422" s="275">
        <f>ROUND(I422*H422,2)</f>
        <v>0</v>
      </c>
      <c r="K422" s="271" t="s">
        <v>174</v>
      </c>
      <c r="L422" s="276"/>
      <c r="M422" s="277" t="s">
        <v>40</v>
      </c>
      <c r="N422" s="278" t="s">
        <v>48</v>
      </c>
      <c r="O422" s="85"/>
      <c r="P422" s="228">
        <f>O422*H422</f>
        <v>0</v>
      </c>
      <c r="Q422" s="228">
        <v>0.0011999999999999999</v>
      </c>
      <c r="R422" s="228">
        <f>Q422*H422</f>
        <v>0.034755599999999998</v>
      </c>
      <c r="S422" s="228">
        <v>0</v>
      </c>
      <c r="T422" s="229">
        <f>S422*H422</f>
        <v>0</v>
      </c>
      <c r="U422" s="39"/>
      <c r="V422" s="39"/>
      <c r="W422" s="39"/>
      <c r="X422" s="39"/>
      <c r="Y422" s="39"/>
      <c r="Z422" s="39"/>
      <c r="AA422" s="39"/>
      <c r="AB422" s="39"/>
      <c r="AC422" s="39"/>
      <c r="AD422" s="39"/>
      <c r="AE422" s="39"/>
      <c r="AR422" s="230" t="s">
        <v>407</v>
      </c>
      <c r="AT422" s="230" t="s">
        <v>297</v>
      </c>
      <c r="AU422" s="230" t="s">
        <v>87</v>
      </c>
      <c r="AY422" s="18" t="s">
        <v>167</v>
      </c>
      <c r="BE422" s="231">
        <f>IF(N422="základní",J422,0)</f>
        <v>0</v>
      </c>
      <c r="BF422" s="231">
        <f>IF(N422="snížená",J422,0)</f>
        <v>0</v>
      </c>
      <c r="BG422" s="231">
        <f>IF(N422="zákl. přenesená",J422,0)</f>
        <v>0</v>
      </c>
      <c r="BH422" s="231">
        <f>IF(N422="sníž. přenesená",J422,0)</f>
        <v>0</v>
      </c>
      <c r="BI422" s="231">
        <f>IF(N422="nulová",J422,0)</f>
        <v>0</v>
      </c>
      <c r="BJ422" s="18" t="s">
        <v>85</v>
      </c>
      <c r="BK422" s="231">
        <f>ROUND(I422*H422,2)</f>
        <v>0</v>
      </c>
      <c r="BL422" s="18" t="s">
        <v>301</v>
      </c>
      <c r="BM422" s="230" t="s">
        <v>1464</v>
      </c>
    </row>
    <row r="423" s="2" customFormat="1">
      <c r="A423" s="39"/>
      <c r="B423" s="40"/>
      <c r="C423" s="41"/>
      <c r="D423" s="232" t="s">
        <v>177</v>
      </c>
      <c r="E423" s="41"/>
      <c r="F423" s="233" t="s">
        <v>464</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177</v>
      </c>
      <c r="AU423" s="18" t="s">
        <v>87</v>
      </c>
    </row>
    <row r="424" s="14" customFormat="1">
      <c r="A424" s="14"/>
      <c r="B424" s="247"/>
      <c r="C424" s="248"/>
      <c r="D424" s="232" t="s">
        <v>181</v>
      </c>
      <c r="E424" s="248"/>
      <c r="F424" s="250" t="s">
        <v>1371</v>
      </c>
      <c r="G424" s="248"/>
      <c r="H424" s="251">
        <v>28.963000000000001</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181</v>
      </c>
      <c r="AU424" s="257" t="s">
        <v>87</v>
      </c>
      <c r="AV424" s="14" t="s">
        <v>87</v>
      </c>
      <c r="AW424" s="14" t="s">
        <v>4</v>
      </c>
      <c r="AX424" s="14" t="s">
        <v>85</v>
      </c>
      <c r="AY424" s="257" t="s">
        <v>167</v>
      </c>
    </row>
    <row r="425" s="2" customFormat="1" ht="24" customHeight="1">
      <c r="A425" s="39"/>
      <c r="B425" s="40"/>
      <c r="C425" s="219" t="s">
        <v>467</v>
      </c>
      <c r="D425" s="219" t="s">
        <v>170</v>
      </c>
      <c r="E425" s="220" t="s">
        <v>468</v>
      </c>
      <c r="F425" s="221" t="s">
        <v>469</v>
      </c>
      <c r="G425" s="222" t="s">
        <v>398</v>
      </c>
      <c r="H425" s="223">
        <v>0.035000000000000003</v>
      </c>
      <c r="I425" s="224"/>
      <c r="J425" s="225">
        <f>ROUND(I425*H425,2)</f>
        <v>0</v>
      </c>
      <c r="K425" s="221" t="s">
        <v>174</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301</v>
      </c>
      <c r="AT425" s="230" t="s">
        <v>170</v>
      </c>
      <c r="AU425" s="230" t="s">
        <v>87</v>
      </c>
      <c r="AY425" s="18" t="s">
        <v>167</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301</v>
      </c>
      <c r="BM425" s="230" t="s">
        <v>1465</v>
      </c>
    </row>
    <row r="426" s="2" customFormat="1">
      <c r="A426" s="39"/>
      <c r="B426" s="40"/>
      <c r="C426" s="41"/>
      <c r="D426" s="232" t="s">
        <v>177</v>
      </c>
      <c r="E426" s="41"/>
      <c r="F426" s="233" t="s">
        <v>471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177</v>
      </c>
      <c r="AU426" s="18" t="s">
        <v>87</v>
      </c>
    </row>
    <row r="427" s="2" customFormat="1">
      <c r="A427" s="39"/>
      <c r="B427" s="40"/>
      <c r="C427" s="41"/>
      <c r="D427" s="232" t="s">
        <v>179</v>
      </c>
      <c r="E427" s="41"/>
      <c r="F427" s="236" t="s">
        <v>472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179</v>
      </c>
      <c r="AU427" s="18" t="s">
        <v>87</v>
      </c>
    </row>
    <row r="428" s="12" customFormat="1" ht="22.8" customHeight="1">
      <c r="A428" s="12"/>
      <c r="B428" s="203"/>
      <c r="C428" s="204"/>
      <c r="D428" s="205" t="s">
        <v>76</v>
      </c>
      <c r="E428" s="217" t="s">
        <v>473</v>
      </c>
      <c r="F428" s="217" t="s">
        <v>474</v>
      </c>
      <c r="G428" s="204"/>
      <c r="H428" s="204"/>
      <c r="I428" s="207"/>
      <c r="J428" s="218">
        <f>BK428</f>
        <v>0</v>
      </c>
      <c r="K428" s="204"/>
      <c r="L428" s="209"/>
      <c r="M428" s="210"/>
      <c r="N428" s="211"/>
      <c r="O428" s="211"/>
      <c r="P428" s="212">
        <f>SUM(P429:P467)</f>
        <v>0</v>
      </c>
      <c r="Q428" s="211"/>
      <c r="R428" s="212">
        <f>SUM(R429:R467)</f>
        <v>0.090438000000000004</v>
      </c>
      <c r="S428" s="211"/>
      <c r="T428" s="213">
        <f>SUM(T429:T467)</f>
        <v>0.25746000000000002</v>
      </c>
      <c r="U428" s="12"/>
      <c r="V428" s="12"/>
      <c r="W428" s="12"/>
      <c r="X428" s="12"/>
      <c r="Y428" s="12"/>
      <c r="Z428" s="12"/>
      <c r="AA428" s="12"/>
      <c r="AB428" s="12"/>
      <c r="AC428" s="12"/>
      <c r="AD428" s="12"/>
      <c r="AE428" s="12"/>
      <c r="AR428" s="214" t="s">
        <v>87</v>
      </c>
      <c r="AT428" s="215" t="s">
        <v>76</v>
      </c>
      <c r="AU428" s="215" t="s">
        <v>85</v>
      </c>
      <c r="AY428" s="214" t="s">
        <v>167</v>
      </c>
      <c r="BK428" s="216">
        <f>SUM(BK429:BK467)</f>
        <v>0</v>
      </c>
    </row>
    <row r="429" s="2" customFormat="1" ht="16.5" customHeight="1">
      <c r="A429" s="39"/>
      <c r="B429" s="40"/>
      <c r="C429" s="219" t="s">
        <v>475</v>
      </c>
      <c r="D429" s="219" t="s">
        <v>170</v>
      </c>
      <c r="E429" s="220" t="s">
        <v>476</v>
      </c>
      <c r="F429" s="221" t="s">
        <v>477</v>
      </c>
      <c r="G429" s="222" t="s">
        <v>187</v>
      </c>
      <c r="H429" s="223">
        <v>8.4000000000000004</v>
      </c>
      <c r="I429" s="224"/>
      <c r="J429" s="225">
        <f>ROUND(I429*H429,2)</f>
        <v>0</v>
      </c>
      <c r="K429" s="221" t="s">
        <v>174</v>
      </c>
      <c r="L429" s="45"/>
      <c r="M429" s="226" t="s">
        <v>40</v>
      </c>
      <c r="N429" s="227" t="s">
        <v>48</v>
      </c>
      <c r="O429" s="85"/>
      <c r="P429" s="228">
        <f>O429*H429</f>
        <v>0</v>
      </c>
      <c r="Q429" s="228">
        <v>0</v>
      </c>
      <c r="R429" s="228">
        <f>Q429*H429</f>
        <v>0</v>
      </c>
      <c r="S429" s="228">
        <v>0.03065</v>
      </c>
      <c r="T429" s="229">
        <f>S429*H429</f>
        <v>0.25746000000000002</v>
      </c>
      <c r="U429" s="39"/>
      <c r="V429" s="39"/>
      <c r="W429" s="39"/>
      <c r="X429" s="39"/>
      <c r="Y429" s="39"/>
      <c r="Z429" s="39"/>
      <c r="AA429" s="39"/>
      <c r="AB429" s="39"/>
      <c r="AC429" s="39"/>
      <c r="AD429" s="39"/>
      <c r="AE429" s="39"/>
      <c r="AR429" s="230" t="s">
        <v>301</v>
      </c>
      <c r="AT429" s="230" t="s">
        <v>170</v>
      </c>
      <c r="AU429" s="230" t="s">
        <v>87</v>
      </c>
      <c r="AY429" s="18" t="s">
        <v>167</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301</v>
      </c>
      <c r="BM429" s="230" t="s">
        <v>478</v>
      </c>
    </row>
    <row r="430" s="2" customFormat="1">
      <c r="A430" s="39"/>
      <c r="B430" s="40"/>
      <c r="C430" s="41"/>
      <c r="D430" s="232" t="s">
        <v>177</v>
      </c>
      <c r="E430" s="41"/>
      <c r="F430" s="233" t="s">
        <v>479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177</v>
      </c>
      <c r="AU430" s="18" t="s">
        <v>87</v>
      </c>
    </row>
    <row r="431" s="14" customFormat="1">
      <c r="A431" s="14"/>
      <c r="B431" s="247"/>
      <c r="C431" s="248"/>
      <c r="D431" s="232" t="s">
        <v>181</v>
      </c>
      <c r="E431" s="249" t="s">
        <v>40</v>
      </c>
      <c r="F431" s="250" t="s">
        <v>480</v>
      </c>
      <c r="G431" s="248"/>
      <c r="H431" s="251">
        <v>6.4000000000000004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181</v>
      </c>
      <c r="AU431" s="257" t="s">
        <v>87</v>
      </c>
      <c r="AV431" s="14" t="s">
        <v>87</v>
      </c>
      <c r="AW431" s="14" t="s">
        <v>38</v>
      </c>
      <c r="AX431" s="14" t="s">
        <v>77</v>
      </c>
      <c r="AY431" s="257" t="s">
        <v>167</v>
      </c>
    </row>
    <row r="432" s="14" customFormat="1">
      <c r="A432" s="14"/>
      <c r="B432" s="247"/>
      <c r="C432" s="248"/>
      <c r="D432" s="232" t="s">
        <v>181</v>
      </c>
      <c r="E432" s="249" t="s">
        <v>40</v>
      </c>
      <c r="F432" s="250" t="s">
        <v>481</v>
      </c>
      <c r="G432" s="248"/>
      <c r="H432" s="251">
        <v>0.65000000000000002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181</v>
      </c>
      <c r="AU432" s="257" t="s">
        <v>87</v>
      </c>
      <c r="AV432" s="14" t="s">
        <v>87</v>
      </c>
      <c r="AW432" s="14" t="s">
        <v>38</v>
      </c>
      <c r="AX432" s="14" t="s">
        <v>77</v>
      </c>
      <c r="AY432" s="257" t="s">
        <v>167</v>
      </c>
    </row>
    <row r="433" s="14" customFormat="1">
      <c r="A433" s="14"/>
      <c r="B433" s="247"/>
      <c r="C433" s="248"/>
      <c r="D433" s="232" t="s">
        <v>181</v>
      </c>
      <c r="E433" s="249" t="s">
        <v>40</v>
      </c>
      <c r="F433" s="250" t="s">
        <v>482</v>
      </c>
      <c r="G433" s="248"/>
      <c r="H433" s="251">
        <v>1.3500000000000001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181</v>
      </c>
      <c r="AU433" s="257" t="s">
        <v>87</v>
      </c>
      <c r="AV433" s="14" t="s">
        <v>87</v>
      </c>
      <c r="AW433" s="14" t="s">
        <v>38</v>
      </c>
      <c r="AX433" s="14" t="s">
        <v>77</v>
      </c>
      <c r="AY433" s="257" t="s">
        <v>167</v>
      </c>
    </row>
    <row r="434" s="15" customFormat="1">
      <c r="A434" s="15"/>
      <c r="B434" s="258"/>
      <c r="C434" s="259"/>
      <c r="D434" s="232" t="s">
        <v>181</v>
      </c>
      <c r="E434" s="260" t="s">
        <v>40</v>
      </c>
      <c r="F434" s="261" t="s">
        <v>184</v>
      </c>
      <c r="G434" s="259"/>
      <c r="H434" s="262">
        <v>8.4000000000000004</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181</v>
      </c>
      <c r="AU434" s="268" t="s">
        <v>87</v>
      </c>
      <c r="AV434" s="15" t="s">
        <v>175</v>
      </c>
      <c r="AW434" s="15" t="s">
        <v>38</v>
      </c>
      <c r="AX434" s="15" t="s">
        <v>85</v>
      </c>
      <c r="AY434" s="268" t="s">
        <v>167</v>
      </c>
    </row>
    <row r="435" s="2" customFormat="1" ht="16.5" customHeight="1">
      <c r="A435" s="39"/>
      <c r="B435" s="40"/>
      <c r="C435" s="219" t="s">
        <v>483</v>
      </c>
      <c r="D435" s="219" t="s">
        <v>170</v>
      </c>
      <c r="E435" s="220" t="s">
        <v>484</v>
      </c>
      <c r="F435" s="221" t="s">
        <v>485</v>
      </c>
      <c r="G435" s="222" t="s">
        <v>187</v>
      </c>
      <c r="H435" s="223">
        <v>2.1000000000000001</v>
      </c>
      <c r="I435" s="224"/>
      <c r="J435" s="225">
        <f>ROUND(I435*H435,2)</f>
        <v>0</v>
      </c>
      <c r="K435" s="221" t="s">
        <v>174</v>
      </c>
      <c r="L435" s="45"/>
      <c r="M435" s="226" t="s">
        <v>40</v>
      </c>
      <c r="N435" s="227" t="s">
        <v>48</v>
      </c>
      <c r="O435" s="85"/>
      <c r="P435" s="228">
        <f>O435*H435</f>
        <v>0</v>
      </c>
      <c r="Q435" s="228">
        <v>0.015180000000000001</v>
      </c>
      <c r="R435" s="228">
        <f>Q435*H435</f>
        <v>0.031878000000000004</v>
      </c>
      <c r="S435" s="228">
        <v>0</v>
      </c>
      <c r="T435" s="229">
        <f>S435*H435</f>
        <v>0</v>
      </c>
      <c r="U435" s="39"/>
      <c r="V435" s="39"/>
      <c r="W435" s="39"/>
      <c r="X435" s="39"/>
      <c r="Y435" s="39"/>
      <c r="Z435" s="39"/>
      <c r="AA435" s="39"/>
      <c r="AB435" s="39"/>
      <c r="AC435" s="39"/>
      <c r="AD435" s="39"/>
      <c r="AE435" s="39"/>
      <c r="AR435" s="230" t="s">
        <v>301</v>
      </c>
      <c r="AT435" s="230" t="s">
        <v>170</v>
      </c>
      <c r="AU435" s="230" t="s">
        <v>87</v>
      </c>
      <c r="AY435" s="18" t="s">
        <v>167</v>
      </c>
      <c r="BE435" s="231">
        <f>IF(N435="základní",J435,0)</f>
        <v>0</v>
      </c>
      <c r="BF435" s="231">
        <f>IF(N435="snížená",J435,0)</f>
        <v>0</v>
      </c>
      <c r="BG435" s="231">
        <f>IF(N435="zákl. přenesená",J435,0)</f>
        <v>0</v>
      </c>
      <c r="BH435" s="231">
        <f>IF(N435="sníž. přenesená",J435,0)</f>
        <v>0</v>
      </c>
      <c r="BI435" s="231">
        <f>IF(N435="nulová",J435,0)</f>
        <v>0</v>
      </c>
      <c r="BJ435" s="18" t="s">
        <v>85</v>
      </c>
      <c r="BK435" s="231">
        <f>ROUND(I435*H435,2)</f>
        <v>0</v>
      </c>
      <c r="BL435" s="18" t="s">
        <v>301</v>
      </c>
      <c r="BM435" s="230" t="s">
        <v>486</v>
      </c>
    </row>
    <row r="436" s="2" customFormat="1">
      <c r="A436" s="39"/>
      <c r="B436" s="40"/>
      <c r="C436" s="41"/>
      <c r="D436" s="232" t="s">
        <v>177</v>
      </c>
      <c r="E436" s="41"/>
      <c r="F436" s="233" t="s">
        <v>487</v>
      </c>
      <c r="G436" s="41"/>
      <c r="H436" s="41"/>
      <c r="I436" s="137"/>
      <c r="J436" s="41"/>
      <c r="K436" s="41"/>
      <c r="L436" s="45"/>
      <c r="M436" s="234"/>
      <c r="N436" s="235"/>
      <c r="O436" s="85"/>
      <c r="P436" s="85"/>
      <c r="Q436" s="85"/>
      <c r="R436" s="85"/>
      <c r="S436" s="85"/>
      <c r="T436" s="86"/>
      <c r="U436" s="39"/>
      <c r="V436" s="39"/>
      <c r="W436" s="39"/>
      <c r="X436" s="39"/>
      <c r="Y436" s="39"/>
      <c r="Z436" s="39"/>
      <c r="AA436" s="39"/>
      <c r="AB436" s="39"/>
      <c r="AC436" s="39"/>
      <c r="AD436" s="39"/>
      <c r="AE436" s="39"/>
      <c r="AT436" s="18" t="s">
        <v>177</v>
      </c>
      <c r="AU436" s="18" t="s">
        <v>87</v>
      </c>
    </row>
    <row r="437" s="2" customFormat="1">
      <c r="A437" s="39"/>
      <c r="B437" s="40"/>
      <c r="C437" s="41"/>
      <c r="D437" s="232" t="s">
        <v>179</v>
      </c>
      <c r="E437" s="41"/>
      <c r="F437" s="236" t="s">
        <v>488</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179</v>
      </c>
      <c r="AU437" s="18" t="s">
        <v>87</v>
      </c>
    </row>
    <row r="438" s="14" customFormat="1">
      <c r="A438" s="14"/>
      <c r="B438" s="247"/>
      <c r="C438" s="248"/>
      <c r="D438" s="232" t="s">
        <v>181</v>
      </c>
      <c r="E438" s="249" t="s">
        <v>40</v>
      </c>
      <c r="F438" s="250" t="s">
        <v>481</v>
      </c>
      <c r="G438" s="248"/>
      <c r="H438" s="251">
        <v>0.65000000000000002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181</v>
      </c>
      <c r="AU438" s="257" t="s">
        <v>87</v>
      </c>
      <c r="AV438" s="14" t="s">
        <v>87</v>
      </c>
      <c r="AW438" s="14" t="s">
        <v>38</v>
      </c>
      <c r="AX438" s="14" t="s">
        <v>77</v>
      </c>
      <c r="AY438" s="257" t="s">
        <v>167</v>
      </c>
    </row>
    <row r="439" s="14" customFormat="1">
      <c r="A439" s="14"/>
      <c r="B439" s="247"/>
      <c r="C439" s="248"/>
      <c r="D439" s="232" t="s">
        <v>181</v>
      </c>
      <c r="E439" s="249" t="s">
        <v>40</v>
      </c>
      <c r="F439" s="250" t="s">
        <v>489</v>
      </c>
      <c r="G439" s="248"/>
      <c r="H439" s="251">
        <v>1.45</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181</v>
      </c>
      <c r="AU439" s="257" t="s">
        <v>87</v>
      </c>
      <c r="AV439" s="14" t="s">
        <v>87</v>
      </c>
      <c r="AW439" s="14" t="s">
        <v>38</v>
      </c>
      <c r="AX439" s="14" t="s">
        <v>77</v>
      </c>
      <c r="AY439" s="257" t="s">
        <v>167</v>
      </c>
    </row>
    <row r="440" s="15" customFormat="1">
      <c r="A440" s="15"/>
      <c r="B440" s="258"/>
      <c r="C440" s="259"/>
      <c r="D440" s="232" t="s">
        <v>181</v>
      </c>
      <c r="E440" s="260" t="s">
        <v>40</v>
      </c>
      <c r="F440" s="261" t="s">
        <v>184</v>
      </c>
      <c r="G440" s="259"/>
      <c r="H440" s="262">
        <v>2.1000000000000001</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181</v>
      </c>
      <c r="AU440" s="268" t="s">
        <v>87</v>
      </c>
      <c r="AV440" s="15" t="s">
        <v>175</v>
      </c>
      <c r="AW440" s="15" t="s">
        <v>38</v>
      </c>
      <c r="AX440" s="15" t="s">
        <v>85</v>
      </c>
      <c r="AY440" s="268" t="s">
        <v>167</v>
      </c>
    </row>
    <row r="441" s="2" customFormat="1" ht="16.5" customHeight="1">
      <c r="A441" s="39"/>
      <c r="B441" s="40"/>
      <c r="C441" s="219" t="s">
        <v>490</v>
      </c>
      <c r="D441" s="219" t="s">
        <v>170</v>
      </c>
      <c r="E441" s="220" t="s">
        <v>491</v>
      </c>
      <c r="F441" s="221" t="s">
        <v>492</v>
      </c>
      <c r="G441" s="222" t="s">
        <v>187</v>
      </c>
      <c r="H441" s="223">
        <v>6.4000000000000004</v>
      </c>
      <c r="I441" s="224"/>
      <c r="J441" s="225">
        <f>ROUND(I441*H441,2)</f>
        <v>0</v>
      </c>
      <c r="K441" s="221" t="s">
        <v>174</v>
      </c>
      <c r="L441" s="45"/>
      <c r="M441" s="226" t="s">
        <v>40</v>
      </c>
      <c r="N441" s="227" t="s">
        <v>48</v>
      </c>
      <c r="O441" s="85"/>
      <c r="P441" s="228">
        <f>O441*H441</f>
        <v>0</v>
      </c>
      <c r="Q441" s="228">
        <v>0.0091500000000000001</v>
      </c>
      <c r="R441" s="228">
        <f>Q441*H441</f>
        <v>0.058560000000000001</v>
      </c>
      <c r="S441" s="228">
        <v>0</v>
      </c>
      <c r="T441" s="229">
        <f>S441*H441</f>
        <v>0</v>
      </c>
      <c r="U441" s="39"/>
      <c r="V441" s="39"/>
      <c r="W441" s="39"/>
      <c r="X441" s="39"/>
      <c r="Y441" s="39"/>
      <c r="Z441" s="39"/>
      <c r="AA441" s="39"/>
      <c r="AB441" s="39"/>
      <c r="AC441" s="39"/>
      <c r="AD441" s="39"/>
      <c r="AE441" s="39"/>
      <c r="AR441" s="230" t="s">
        <v>301</v>
      </c>
      <c r="AT441" s="230" t="s">
        <v>170</v>
      </c>
      <c r="AU441" s="230" t="s">
        <v>87</v>
      </c>
      <c r="AY441" s="18" t="s">
        <v>167</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301</v>
      </c>
      <c r="BM441" s="230" t="s">
        <v>493</v>
      </c>
    </row>
    <row r="442" s="2" customFormat="1">
      <c r="A442" s="39"/>
      <c r="B442" s="40"/>
      <c r="C442" s="41"/>
      <c r="D442" s="232" t="s">
        <v>177</v>
      </c>
      <c r="E442" s="41"/>
      <c r="F442" s="233" t="s">
        <v>494</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177</v>
      </c>
      <c r="AU442" s="18" t="s">
        <v>87</v>
      </c>
    </row>
    <row r="443" s="2" customFormat="1">
      <c r="A443" s="39"/>
      <c r="B443" s="40"/>
      <c r="C443" s="41"/>
      <c r="D443" s="232" t="s">
        <v>179</v>
      </c>
      <c r="E443" s="41"/>
      <c r="F443" s="236" t="s">
        <v>488</v>
      </c>
      <c r="G443" s="41"/>
      <c r="H443" s="41"/>
      <c r="I443" s="137"/>
      <c r="J443" s="41"/>
      <c r="K443" s="41"/>
      <c r="L443" s="45"/>
      <c r="M443" s="234"/>
      <c r="N443" s="235"/>
      <c r="O443" s="85"/>
      <c r="P443" s="85"/>
      <c r="Q443" s="85"/>
      <c r="R443" s="85"/>
      <c r="S443" s="85"/>
      <c r="T443" s="86"/>
      <c r="U443" s="39"/>
      <c r="V443" s="39"/>
      <c r="W443" s="39"/>
      <c r="X443" s="39"/>
      <c r="Y443" s="39"/>
      <c r="Z443" s="39"/>
      <c r="AA443" s="39"/>
      <c r="AB443" s="39"/>
      <c r="AC443" s="39"/>
      <c r="AD443" s="39"/>
      <c r="AE443" s="39"/>
      <c r="AT443" s="18" t="s">
        <v>179</v>
      </c>
      <c r="AU443" s="18" t="s">
        <v>87</v>
      </c>
    </row>
    <row r="444" s="14" customFormat="1">
      <c r="A444" s="14"/>
      <c r="B444" s="247"/>
      <c r="C444" s="248"/>
      <c r="D444" s="232" t="s">
        <v>181</v>
      </c>
      <c r="E444" s="249" t="s">
        <v>40</v>
      </c>
      <c r="F444" s="250" t="s">
        <v>480</v>
      </c>
      <c r="G444" s="248"/>
      <c r="H444" s="251">
        <v>6.4000000000000004</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181</v>
      </c>
      <c r="AU444" s="257" t="s">
        <v>87</v>
      </c>
      <c r="AV444" s="14" t="s">
        <v>87</v>
      </c>
      <c r="AW444" s="14" t="s">
        <v>38</v>
      </c>
      <c r="AX444" s="14" t="s">
        <v>77</v>
      </c>
      <c r="AY444" s="257" t="s">
        <v>167</v>
      </c>
    </row>
    <row r="445" s="15" customFormat="1">
      <c r="A445" s="15"/>
      <c r="B445" s="258"/>
      <c r="C445" s="259"/>
      <c r="D445" s="232" t="s">
        <v>181</v>
      </c>
      <c r="E445" s="260" t="s">
        <v>40</v>
      </c>
      <c r="F445" s="261" t="s">
        <v>184</v>
      </c>
      <c r="G445" s="259"/>
      <c r="H445" s="262">
        <v>6.4000000000000004</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181</v>
      </c>
      <c r="AU445" s="268" t="s">
        <v>87</v>
      </c>
      <c r="AV445" s="15" t="s">
        <v>175</v>
      </c>
      <c r="AW445" s="15" t="s">
        <v>38</v>
      </c>
      <c r="AX445" s="15" t="s">
        <v>85</v>
      </c>
      <c r="AY445" s="268" t="s">
        <v>167</v>
      </c>
    </row>
    <row r="446" s="2" customFormat="1" ht="16.5" customHeight="1">
      <c r="A446" s="39"/>
      <c r="B446" s="40"/>
      <c r="C446" s="219" t="s">
        <v>495</v>
      </c>
      <c r="D446" s="219" t="s">
        <v>170</v>
      </c>
      <c r="E446" s="220" t="s">
        <v>496</v>
      </c>
      <c r="F446" s="221" t="s">
        <v>497</v>
      </c>
      <c r="G446" s="222" t="s">
        <v>291</v>
      </c>
      <c r="H446" s="223">
        <v>2</v>
      </c>
      <c r="I446" s="224"/>
      <c r="J446" s="225">
        <f>ROUND(I446*H446,2)</f>
        <v>0</v>
      </c>
      <c r="K446" s="221" t="s">
        <v>174</v>
      </c>
      <c r="L446" s="45"/>
      <c r="M446" s="226" t="s">
        <v>40</v>
      </c>
      <c r="N446" s="227" t="s">
        <v>48</v>
      </c>
      <c r="O446" s="85"/>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301</v>
      </c>
      <c r="AT446" s="230" t="s">
        <v>170</v>
      </c>
      <c r="AU446" s="230" t="s">
        <v>87</v>
      </c>
      <c r="AY446" s="18" t="s">
        <v>167</v>
      </c>
      <c r="BE446" s="231">
        <f>IF(N446="základní",J446,0)</f>
        <v>0</v>
      </c>
      <c r="BF446" s="231">
        <f>IF(N446="snížená",J446,0)</f>
        <v>0</v>
      </c>
      <c r="BG446" s="231">
        <f>IF(N446="zákl. přenesená",J446,0)</f>
        <v>0</v>
      </c>
      <c r="BH446" s="231">
        <f>IF(N446="sníž. přenesená",J446,0)</f>
        <v>0</v>
      </c>
      <c r="BI446" s="231">
        <f>IF(N446="nulová",J446,0)</f>
        <v>0</v>
      </c>
      <c r="BJ446" s="18" t="s">
        <v>85</v>
      </c>
      <c r="BK446" s="231">
        <f>ROUND(I446*H446,2)</f>
        <v>0</v>
      </c>
      <c r="BL446" s="18" t="s">
        <v>301</v>
      </c>
      <c r="BM446" s="230" t="s">
        <v>498</v>
      </c>
    </row>
    <row r="447" s="2" customFormat="1">
      <c r="A447" s="39"/>
      <c r="B447" s="40"/>
      <c r="C447" s="41"/>
      <c r="D447" s="232" t="s">
        <v>177</v>
      </c>
      <c r="E447" s="41"/>
      <c r="F447" s="233" t="s">
        <v>499</v>
      </c>
      <c r="G447" s="41"/>
      <c r="H447" s="41"/>
      <c r="I447" s="137"/>
      <c r="J447" s="41"/>
      <c r="K447" s="41"/>
      <c r="L447" s="45"/>
      <c r="M447" s="234"/>
      <c r="N447" s="235"/>
      <c r="O447" s="85"/>
      <c r="P447" s="85"/>
      <c r="Q447" s="85"/>
      <c r="R447" s="85"/>
      <c r="S447" s="85"/>
      <c r="T447" s="86"/>
      <c r="U447" s="39"/>
      <c r="V447" s="39"/>
      <c r="W447" s="39"/>
      <c r="X447" s="39"/>
      <c r="Y447" s="39"/>
      <c r="Z447" s="39"/>
      <c r="AA447" s="39"/>
      <c r="AB447" s="39"/>
      <c r="AC447" s="39"/>
      <c r="AD447" s="39"/>
      <c r="AE447" s="39"/>
      <c r="AT447" s="18" t="s">
        <v>177</v>
      </c>
      <c r="AU447" s="18" t="s">
        <v>87</v>
      </c>
    </row>
    <row r="448" s="2" customFormat="1">
      <c r="A448" s="39"/>
      <c r="B448" s="40"/>
      <c r="C448" s="41"/>
      <c r="D448" s="232" t="s">
        <v>179</v>
      </c>
      <c r="E448" s="41"/>
      <c r="F448" s="236" t="s">
        <v>500</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179</v>
      </c>
      <c r="AU448" s="18" t="s">
        <v>87</v>
      </c>
    </row>
    <row r="449" s="14" customFormat="1">
      <c r="A449" s="14"/>
      <c r="B449" s="247"/>
      <c r="C449" s="248"/>
      <c r="D449" s="232" t="s">
        <v>181</v>
      </c>
      <c r="E449" s="249" t="s">
        <v>40</v>
      </c>
      <c r="F449" s="250" t="s">
        <v>87</v>
      </c>
      <c r="G449" s="248"/>
      <c r="H449" s="251">
        <v>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181</v>
      </c>
      <c r="AU449" s="257" t="s">
        <v>87</v>
      </c>
      <c r="AV449" s="14" t="s">
        <v>87</v>
      </c>
      <c r="AW449" s="14" t="s">
        <v>38</v>
      </c>
      <c r="AX449" s="14" t="s">
        <v>77</v>
      </c>
      <c r="AY449" s="257" t="s">
        <v>167</v>
      </c>
    </row>
    <row r="450" s="15" customFormat="1">
      <c r="A450" s="15"/>
      <c r="B450" s="258"/>
      <c r="C450" s="259"/>
      <c r="D450" s="232" t="s">
        <v>181</v>
      </c>
      <c r="E450" s="260" t="s">
        <v>40</v>
      </c>
      <c r="F450" s="261" t="s">
        <v>184</v>
      </c>
      <c r="G450" s="259"/>
      <c r="H450" s="262">
        <v>2</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181</v>
      </c>
      <c r="AU450" s="268" t="s">
        <v>87</v>
      </c>
      <c r="AV450" s="15" t="s">
        <v>175</v>
      </c>
      <c r="AW450" s="15" t="s">
        <v>38</v>
      </c>
      <c r="AX450" s="15" t="s">
        <v>85</v>
      </c>
      <c r="AY450" s="268" t="s">
        <v>167</v>
      </c>
    </row>
    <row r="451" s="2" customFormat="1" ht="16.5" customHeight="1">
      <c r="A451" s="39"/>
      <c r="B451" s="40"/>
      <c r="C451" s="219" t="s">
        <v>501</v>
      </c>
      <c r="D451" s="219" t="s">
        <v>170</v>
      </c>
      <c r="E451" s="220" t="s">
        <v>502</v>
      </c>
      <c r="F451" s="221" t="s">
        <v>503</v>
      </c>
      <c r="G451" s="222" t="s">
        <v>187</v>
      </c>
      <c r="H451" s="223">
        <v>8.6999999999999993</v>
      </c>
      <c r="I451" s="224"/>
      <c r="J451" s="225">
        <f>ROUND(I451*H451,2)</f>
        <v>0</v>
      </c>
      <c r="K451" s="221" t="s">
        <v>174</v>
      </c>
      <c r="L451" s="45"/>
      <c r="M451" s="226" t="s">
        <v>40</v>
      </c>
      <c r="N451" s="227" t="s">
        <v>48</v>
      </c>
      <c r="O451" s="85"/>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301</v>
      </c>
      <c r="AT451" s="230" t="s">
        <v>170</v>
      </c>
      <c r="AU451" s="230" t="s">
        <v>87</v>
      </c>
      <c r="AY451" s="18" t="s">
        <v>167</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301</v>
      </c>
      <c r="BM451" s="230" t="s">
        <v>504</v>
      </c>
    </row>
    <row r="452" s="2" customFormat="1">
      <c r="A452" s="39"/>
      <c r="B452" s="40"/>
      <c r="C452" s="41"/>
      <c r="D452" s="232" t="s">
        <v>177</v>
      </c>
      <c r="E452" s="41"/>
      <c r="F452" s="233" t="s">
        <v>505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177</v>
      </c>
      <c r="AU452" s="18" t="s">
        <v>87</v>
      </c>
    </row>
    <row r="453" s="2" customFormat="1">
      <c r="A453" s="39"/>
      <c r="B453" s="40"/>
      <c r="C453" s="41"/>
      <c r="D453" s="232" t="s">
        <v>179</v>
      </c>
      <c r="E453" s="41"/>
      <c r="F453" s="236" t="s">
        <v>506</v>
      </c>
      <c r="G453" s="41"/>
      <c r="H453" s="41"/>
      <c r="I453" s="137"/>
      <c r="J453" s="41"/>
      <c r="K453" s="41"/>
      <c r="L453" s="45"/>
      <c r="M453" s="234"/>
      <c r="N453" s="235"/>
      <c r="O453" s="85"/>
      <c r="P453" s="85"/>
      <c r="Q453" s="85"/>
      <c r="R453" s="85"/>
      <c r="S453" s="85"/>
      <c r="T453" s="86"/>
      <c r="U453" s="39"/>
      <c r="V453" s="39"/>
      <c r="W453" s="39"/>
      <c r="X453" s="39"/>
      <c r="Y453" s="39"/>
      <c r="Z453" s="39"/>
      <c r="AA453" s="39"/>
      <c r="AB453" s="39"/>
      <c r="AC453" s="39"/>
      <c r="AD453" s="39"/>
      <c r="AE453" s="39"/>
      <c r="AT453" s="18" t="s">
        <v>179</v>
      </c>
      <c r="AU453" s="18" t="s">
        <v>87</v>
      </c>
    </row>
    <row r="454" s="13" customFormat="1">
      <c r="A454" s="13"/>
      <c r="B454" s="237"/>
      <c r="C454" s="238"/>
      <c r="D454" s="232" t="s">
        <v>181</v>
      </c>
      <c r="E454" s="239" t="s">
        <v>40</v>
      </c>
      <c r="F454" s="240" t="s">
        <v>507</v>
      </c>
      <c r="G454" s="238"/>
      <c r="H454" s="239" t="s">
        <v>40</v>
      </c>
      <c r="I454" s="241"/>
      <c r="J454" s="238"/>
      <c r="K454" s="238"/>
      <c r="L454" s="242"/>
      <c r="M454" s="243"/>
      <c r="N454" s="244"/>
      <c r="O454" s="244"/>
      <c r="P454" s="244"/>
      <c r="Q454" s="244"/>
      <c r="R454" s="244"/>
      <c r="S454" s="244"/>
      <c r="T454" s="245"/>
      <c r="U454" s="13"/>
      <c r="V454" s="13"/>
      <c r="W454" s="13"/>
      <c r="X454" s="13"/>
      <c r="Y454" s="13"/>
      <c r="Z454" s="13"/>
      <c r="AA454" s="13"/>
      <c r="AB454" s="13"/>
      <c r="AC454" s="13"/>
      <c r="AD454" s="13"/>
      <c r="AE454" s="13"/>
      <c r="AT454" s="246" t="s">
        <v>181</v>
      </c>
      <c r="AU454" s="246" t="s">
        <v>87</v>
      </c>
      <c r="AV454" s="13" t="s">
        <v>85</v>
      </c>
      <c r="AW454" s="13" t="s">
        <v>38</v>
      </c>
      <c r="AX454" s="13" t="s">
        <v>77</v>
      </c>
      <c r="AY454" s="246" t="s">
        <v>167</v>
      </c>
    </row>
    <row r="455" s="14" customFormat="1">
      <c r="A455" s="14"/>
      <c r="B455" s="247"/>
      <c r="C455" s="248"/>
      <c r="D455" s="232" t="s">
        <v>181</v>
      </c>
      <c r="E455" s="249" t="s">
        <v>40</v>
      </c>
      <c r="F455" s="250" t="s">
        <v>481</v>
      </c>
      <c r="G455" s="248"/>
      <c r="H455" s="251">
        <v>0.65000000000000002</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181</v>
      </c>
      <c r="AU455" s="257" t="s">
        <v>87</v>
      </c>
      <c r="AV455" s="14" t="s">
        <v>87</v>
      </c>
      <c r="AW455" s="14" t="s">
        <v>38</v>
      </c>
      <c r="AX455" s="14" t="s">
        <v>77</v>
      </c>
      <c r="AY455" s="257" t="s">
        <v>167</v>
      </c>
    </row>
    <row r="456" s="14" customFormat="1">
      <c r="A456" s="14"/>
      <c r="B456" s="247"/>
      <c r="C456" s="248"/>
      <c r="D456" s="232" t="s">
        <v>181</v>
      </c>
      <c r="E456" s="249" t="s">
        <v>40</v>
      </c>
      <c r="F456" s="250" t="s">
        <v>508</v>
      </c>
      <c r="G456" s="248"/>
      <c r="H456" s="251">
        <v>1.6499999999999999</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181</v>
      </c>
      <c r="AU456" s="257" t="s">
        <v>87</v>
      </c>
      <c r="AV456" s="14" t="s">
        <v>87</v>
      </c>
      <c r="AW456" s="14" t="s">
        <v>38</v>
      </c>
      <c r="AX456" s="14" t="s">
        <v>77</v>
      </c>
      <c r="AY456" s="257" t="s">
        <v>167</v>
      </c>
    </row>
    <row r="457" s="13" customFormat="1">
      <c r="A457" s="13"/>
      <c r="B457" s="237"/>
      <c r="C457" s="238"/>
      <c r="D457" s="232" t="s">
        <v>181</v>
      </c>
      <c r="E457" s="239" t="s">
        <v>40</v>
      </c>
      <c r="F457" s="240" t="s">
        <v>509</v>
      </c>
      <c r="G457" s="238"/>
      <c r="H457" s="239" t="s">
        <v>40</v>
      </c>
      <c r="I457" s="241"/>
      <c r="J457" s="238"/>
      <c r="K457" s="238"/>
      <c r="L457" s="242"/>
      <c r="M457" s="243"/>
      <c r="N457" s="244"/>
      <c r="O457" s="244"/>
      <c r="P457" s="244"/>
      <c r="Q457" s="244"/>
      <c r="R457" s="244"/>
      <c r="S457" s="244"/>
      <c r="T457" s="245"/>
      <c r="U457" s="13"/>
      <c r="V457" s="13"/>
      <c r="W457" s="13"/>
      <c r="X457" s="13"/>
      <c r="Y457" s="13"/>
      <c r="Z457" s="13"/>
      <c r="AA457" s="13"/>
      <c r="AB457" s="13"/>
      <c r="AC457" s="13"/>
      <c r="AD457" s="13"/>
      <c r="AE457" s="13"/>
      <c r="AT457" s="246" t="s">
        <v>181</v>
      </c>
      <c r="AU457" s="246" t="s">
        <v>87</v>
      </c>
      <c r="AV457" s="13" t="s">
        <v>85</v>
      </c>
      <c r="AW457" s="13" t="s">
        <v>38</v>
      </c>
      <c r="AX457" s="13" t="s">
        <v>77</v>
      </c>
      <c r="AY457" s="246" t="s">
        <v>167</v>
      </c>
    </row>
    <row r="458" s="14" customFormat="1">
      <c r="A458" s="14"/>
      <c r="B458" s="247"/>
      <c r="C458" s="248"/>
      <c r="D458" s="232" t="s">
        <v>181</v>
      </c>
      <c r="E458" s="249" t="s">
        <v>40</v>
      </c>
      <c r="F458" s="250" t="s">
        <v>480</v>
      </c>
      <c r="G458" s="248"/>
      <c r="H458" s="251">
        <v>6.4000000000000004</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181</v>
      </c>
      <c r="AU458" s="257" t="s">
        <v>87</v>
      </c>
      <c r="AV458" s="14" t="s">
        <v>87</v>
      </c>
      <c r="AW458" s="14" t="s">
        <v>38</v>
      </c>
      <c r="AX458" s="14" t="s">
        <v>77</v>
      </c>
      <c r="AY458" s="257" t="s">
        <v>167</v>
      </c>
    </row>
    <row r="459" s="15" customFormat="1">
      <c r="A459" s="15"/>
      <c r="B459" s="258"/>
      <c r="C459" s="259"/>
      <c r="D459" s="232" t="s">
        <v>181</v>
      </c>
      <c r="E459" s="260" t="s">
        <v>40</v>
      </c>
      <c r="F459" s="261" t="s">
        <v>184</v>
      </c>
      <c r="G459" s="259"/>
      <c r="H459" s="262">
        <v>8.6999999999999993</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181</v>
      </c>
      <c r="AU459" s="268" t="s">
        <v>87</v>
      </c>
      <c r="AV459" s="15" t="s">
        <v>175</v>
      </c>
      <c r="AW459" s="15" t="s">
        <v>38</v>
      </c>
      <c r="AX459" s="15" t="s">
        <v>85</v>
      </c>
      <c r="AY459" s="268" t="s">
        <v>167</v>
      </c>
    </row>
    <row r="460" s="2" customFormat="1" ht="24" customHeight="1">
      <c r="A460" s="39"/>
      <c r="B460" s="40"/>
      <c r="C460" s="219" t="s">
        <v>510</v>
      </c>
      <c r="D460" s="219" t="s">
        <v>170</v>
      </c>
      <c r="E460" s="220" t="s">
        <v>511</v>
      </c>
      <c r="F460" s="221" t="s">
        <v>512</v>
      </c>
      <c r="G460" s="222" t="s">
        <v>398</v>
      </c>
      <c r="H460" s="223">
        <v>8.8379999999999992</v>
      </c>
      <c r="I460" s="224"/>
      <c r="J460" s="225">
        <f>ROUND(I460*H460,2)</f>
        <v>0</v>
      </c>
      <c r="K460" s="221" t="s">
        <v>174</v>
      </c>
      <c r="L460" s="45"/>
      <c r="M460" s="226" t="s">
        <v>40</v>
      </c>
      <c r="N460" s="227" t="s">
        <v>48</v>
      </c>
      <c r="O460" s="85"/>
      <c r="P460" s="228">
        <f>O460*H460</f>
        <v>0</v>
      </c>
      <c r="Q460" s="228">
        <v>0</v>
      </c>
      <c r="R460" s="228">
        <f>Q460*H460</f>
        <v>0</v>
      </c>
      <c r="S460" s="228">
        <v>0</v>
      </c>
      <c r="T460" s="229">
        <f>S460*H460</f>
        <v>0</v>
      </c>
      <c r="U460" s="39"/>
      <c r="V460" s="39"/>
      <c r="W460" s="39"/>
      <c r="X460" s="39"/>
      <c r="Y460" s="39"/>
      <c r="Z460" s="39"/>
      <c r="AA460" s="39"/>
      <c r="AB460" s="39"/>
      <c r="AC460" s="39"/>
      <c r="AD460" s="39"/>
      <c r="AE460" s="39"/>
      <c r="AR460" s="230" t="s">
        <v>301</v>
      </c>
      <c r="AT460" s="230" t="s">
        <v>170</v>
      </c>
      <c r="AU460" s="230" t="s">
        <v>87</v>
      </c>
      <c r="AY460" s="18" t="s">
        <v>167</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301</v>
      </c>
      <c r="BM460" s="230" t="s">
        <v>513</v>
      </c>
    </row>
    <row r="461" s="2" customFormat="1">
      <c r="A461" s="39"/>
      <c r="B461" s="40"/>
      <c r="C461" s="41"/>
      <c r="D461" s="232" t="s">
        <v>177</v>
      </c>
      <c r="E461" s="41"/>
      <c r="F461" s="233" t="s">
        <v>514</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177</v>
      </c>
      <c r="AU461" s="18" t="s">
        <v>87</v>
      </c>
    </row>
    <row r="462" s="2" customFormat="1" ht="24" customHeight="1">
      <c r="A462" s="39"/>
      <c r="B462" s="40"/>
      <c r="C462" s="219" t="s">
        <v>515</v>
      </c>
      <c r="D462" s="219" t="s">
        <v>170</v>
      </c>
      <c r="E462" s="220" t="s">
        <v>516</v>
      </c>
      <c r="F462" s="221" t="s">
        <v>517</v>
      </c>
      <c r="G462" s="222" t="s">
        <v>398</v>
      </c>
      <c r="H462" s="223">
        <v>0.089999999999999997</v>
      </c>
      <c r="I462" s="224"/>
      <c r="J462" s="225">
        <f>ROUND(I462*H462,2)</f>
        <v>0</v>
      </c>
      <c r="K462" s="221" t="s">
        <v>174</v>
      </c>
      <c r="L462" s="45"/>
      <c r="M462" s="226" t="s">
        <v>40</v>
      </c>
      <c r="N462" s="227" t="s">
        <v>48</v>
      </c>
      <c r="O462" s="85"/>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301</v>
      </c>
      <c r="AT462" s="230" t="s">
        <v>170</v>
      </c>
      <c r="AU462" s="230" t="s">
        <v>87</v>
      </c>
      <c r="AY462" s="18" t="s">
        <v>167</v>
      </c>
      <c r="BE462" s="231">
        <f>IF(N462="základní",J462,0)</f>
        <v>0</v>
      </c>
      <c r="BF462" s="231">
        <f>IF(N462="snížená",J462,0)</f>
        <v>0</v>
      </c>
      <c r="BG462" s="231">
        <f>IF(N462="zákl. přenesená",J462,0)</f>
        <v>0</v>
      </c>
      <c r="BH462" s="231">
        <f>IF(N462="sníž. přenesená",J462,0)</f>
        <v>0</v>
      </c>
      <c r="BI462" s="231">
        <f>IF(N462="nulová",J462,0)</f>
        <v>0</v>
      </c>
      <c r="BJ462" s="18" t="s">
        <v>85</v>
      </c>
      <c r="BK462" s="231">
        <f>ROUND(I462*H462,2)</f>
        <v>0</v>
      </c>
      <c r="BL462" s="18" t="s">
        <v>301</v>
      </c>
      <c r="BM462" s="230" t="s">
        <v>518</v>
      </c>
    </row>
    <row r="463" s="2" customFormat="1">
      <c r="A463" s="39"/>
      <c r="B463" s="40"/>
      <c r="C463" s="41"/>
      <c r="D463" s="232" t="s">
        <v>177</v>
      </c>
      <c r="E463" s="41"/>
      <c r="F463" s="233" t="s">
        <v>519</v>
      </c>
      <c r="G463" s="41"/>
      <c r="H463" s="41"/>
      <c r="I463" s="137"/>
      <c r="J463" s="41"/>
      <c r="K463" s="41"/>
      <c r="L463" s="45"/>
      <c r="M463" s="234"/>
      <c r="N463" s="235"/>
      <c r="O463" s="85"/>
      <c r="P463" s="85"/>
      <c r="Q463" s="85"/>
      <c r="R463" s="85"/>
      <c r="S463" s="85"/>
      <c r="T463" s="86"/>
      <c r="U463" s="39"/>
      <c r="V463" s="39"/>
      <c r="W463" s="39"/>
      <c r="X463" s="39"/>
      <c r="Y463" s="39"/>
      <c r="Z463" s="39"/>
      <c r="AA463" s="39"/>
      <c r="AB463" s="39"/>
      <c r="AC463" s="39"/>
      <c r="AD463" s="39"/>
      <c r="AE463" s="39"/>
      <c r="AT463" s="18" t="s">
        <v>177</v>
      </c>
      <c r="AU463" s="18" t="s">
        <v>87</v>
      </c>
    </row>
    <row r="464" s="2" customFormat="1">
      <c r="A464" s="39"/>
      <c r="B464" s="40"/>
      <c r="C464" s="41"/>
      <c r="D464" s="232" t="s">
        <v>179</v>
      </c>
      <c r="E464" s="41"/>
      <c r="F464" s="236" t="s">
        <v>452</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179</v>
      </c>
      <c r="AU464" s="18" t="s">
        <v>87</v>
      </c>
    </row>
    <row r="465" s="2" customFormat="1" ht="24" customHeight="1">
      <c r="A465" s="39"/>
      <c r="B465" s="40"/>
      <c r="C465" s="219" t="s">
        <v>520</v>
      </c>
      <c r="D465" s="219" t="s">
        <v>170</v>
      </c>
      <c r="E465" s="220" t="s">
        <v>521</v>
      </c>
      <c r="F465" s="221" t="s">
        <v>522</v>
      </c>
      <c r="G465" s="222" t="s">
        <v>398</v>
      </c>
      <c r="H465" s="223">
        <v>0.089999999999999997</v>
      </c>
      <c r="I465" s="224"/>
      <c r="J465" s="225">
        <f>ROUND(I465*H465,2)</f>
        <v>0</v>
      </c>
      <c r="K465" s="221" t="s">
        <v>174</v>
      </c>
      <c r="L465" s="45"/>
      <c r="M465" s="226" t="s">
        <v>40</v>
      </c>
      <c r="N465" s="227" t="s">
        <v>48</v>
      </c>
      <c r="O465" s="85"/>
      <c r="P465" s="228">
        <f>O465*H465</f>
        <v>0</v>
      </c>
      <c r="Q465" s="228">
        <v>0</v>
      </c>
      <c r="R465" s="228">
        <f>Q465*H465</f>
        <v>0</v>
      </c>
      <c r="S465" s="228">
        <v>0</v>
      </c>
      <c r="T465" s="229">
        <f>S465*H465</f>
        <v>0</v>
      </c>
      <c r="U465" s="39"/>
      <c r="V465" s="39"/>
      <c r="W465" s="39"/>
      <c r="X465" s="39"/>
      <c r="Y465" s="39"/>
      <c r="Z465" s="39"/>
      <c r="AA465" s="39"/>
      <c r="AB465" s="39"/>
      <c r="AC465" s="39"/>
      <c r="AD465" s="39"/>
      <c r="AE465" s="39"/>
      <c r="AR465" s="230" t="s">
        <v>301</v>
      </c>
      <c r="AT465" s="230" t="s">
        <v>170</v>
      </c>
      <c r="AU465" s="230" t="s">
        <v>87</v>
      </c>
      <c r="AY465" s="18" t="s">
        <v>167</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301</v>
      </c>
      <c r="BM465" s="230" t="s">
        <v>523</v>
      </c>
    </row>
    <row r="466" s="2" customFormat="1">
      <c r="A466" s="39"/>
      <c r="B466" s="40"/>
      <c r="C466" s="41"/>
      <c r="D466" s="232" t="s">
        <v>177</v>
      </c>
      <c r="E466" s="41"/>
      <c r="F466" s="233" t="s">
        <v>524</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177</v>
      </c>
      <c r="AU466" s="18" t="s">
        <v>87</v>
      </c>
    </row>
    <row r="467" s="2" customFormat="1">
      <c r="A467" s="39"/>
      <c r="B467" s="40"/>
      <c r="C467" s="41"/>
      <c r="D467" s="232" t="s">
        <v>179</v>
      </c>
      <c r="E467" s="41"/>
      <c r="F467" s="236" t="s">
        <v>452</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179</v>
      </c>
      <c r="AU467" s="18" t="s">
        <v>87</v>
      </c>
    </row>
    <row r="468" s="12" customFormat="1" ht="22.8" customHeight="1">
      <c r="A468" s="12"/>
      <c r="B468" s="203"/>
      <c r="C468" s="204"/>
      <c r="D468" s="205" t="s">
        <v>76</v>
      </c>
      <c r="E468" s="217" t="s">
        <v>525</v>
      </c>
      <c r="F468" s="217" t="s">
        <v>526</v>
      </c>
      <c r="G468" s="204"/>
      <c r="H468" s="204"/>
      <c r="I468" s="207"/>
      <c r="J468" s="218">
        <f>BK468</f>
        <v>0</v>
      </c>
      <c r="K468" s="204"/>
      <c r="L468" s="209"/>
      <c r="M468" s="210"/>
      <c r="N468" s="211"/>
      <c r="O468" s="211"/>
      <c r="P468" s="212">
        <f>SUM(P469:P543)</f>
        <v>0</v>
      </c>
      <c r="Q468" s="211"/>
      <c r="R468" s="212">
        <f>SUM(R469:R543)</f>
        <v>0.031801999999999997</v>
      </c>
      <c r="S468" s="211"/>
      <c r="T468" s="213">
        <f>SUM(T469:T543)</f>
        <v>0.041801999999999999</v>
      </c>
      <c r="U468" s="12"/>
      <c r="V468" s="12"/>
      <c r="W468" s="12"/>
      <c r="X468" s="12"/>
      <c r="Y468" s="12"/>
      <c r="Z468" s="12"/>
      <c r="AA468" s="12"/>
      <c r="AB468" s="12"/>
      <c r="AC468" s="12"/>
      <c r="AD468" s="12"/>
      <c r="AE468" s="12"/>
      <c r="AR468" s="214" t="s">
        <v>87</v>
      </c>
      <c r="AT468" s="215" t="s">
        <v>76</v>
      </c>
      <c r="AU468" s="215" t="s">
        <v>85</v>
      </c>
      <c r="AY468" s="214" t="s">
        <v>167</v>
      </c>
      <c r="BK468" s="216">
        <f>SUM(BK469:BK543)</f>
        <v>0</v>
      </c>
    </row>
    <row r="469" s="2" customFormat="1" ht="24" customHeight="1">
      <c r="A469" s="39"/>
      <c r="B469" s="40"/>
      <c r="C469" s="219" t="s">
        <v>527</v>
      </c>
      <c r="D469" s="219" t="s">
        <v>170</v>
      </c>
      <c r="E469" s="220" t="s">
        <v>528</v>
      </c>
      <c r="F469" s="221" t="s">
        <v>529</v>
      </c>
      <c r="G469" s="222" t="s">
        <v>187</v>
      </c>
      <c r="H469" s="223">
        <v>18.399999999999999</v>
      </c>
      <c r="I469" s="224"/>
      <c r="J469" s="225">
        <f>ROUND(I469*H469,2)</f>
        <v>0</v>
      </c>
      <c r="K469" s="221" t="s">
        <v>174</v>
      </c>
      <c r="L469" s="45"/>
      <c r="M469" s="226" t="s">
        <v>40</v>
      </c>
      <c r="N469" s="227" t="s">
        <v>48</v>
      </c>
      <c r="O469" s="85"/>
      <c r="P469" s="228">
        <f>O469*H469</f>
        <v>0</v>
      </c>
      <c r="Q469" s="228">
        <v>0</v>
      </c>
      <c r="R469" s="228">
        <f>Q469*H469</f>
        <v>0</v>
      </c>
      <c r="S469" s="228">
        <v>0.0021299999999999999</v>
      </c>
      <c r="T469" s="229">
        <f>S469*H469</f>
        <v>0.039191999999999998</v>
      </c>
      <c r="U469" s="39"/>
      <c r="V469" s="39"/>
      <c r="W469" s="39"/>
      <c r="X469" s="39"/>
      <c r="Y469" s="39"/>
      <c r="Z469" s="39"/>
      <c r="AA469" s="39"/>
      <c r="AB469" s="39"/>
      <c r="AC469" s="39"/>
      <c r="AD469" s="39"/>
      <c r="AE469" s="39"/>
      <c r="AR469" s="230" t="s">
        <v>301</v>
      </c>
      <c r="AT469" s="230" t="s">
        <v>170</v>
      </c>
      <c r="AU469" s="230" t="s">
        <v>87</v>
      </c>
      <c r="AY469" s="18" t="s">
        <v>167</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301</v>
      </c>
      <c r="BM469" s="230" t="s">
        <v>530</v>
      </c>
    </row>
    <row r="470" s="2" customFormat="1">
      <c r="A470" s="39"/>
      <c r="B470" s="40"/>
      <c r="C470" s="41"/>
      <c r="D470" s="232" t="s">
        <v>177</v>
      </c>
      <c r="E470" s="41"/>
      <c r="F470" s="233" t="s">
        <v>531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177</v>
      </c>
      <c r="AU470" s="18" t="s">
        <v>87</v>
      </c>
    </row>
    <row r="471" s="13" customFormat="1">
      <c r="A471" s="13"/>
      <c r="B471" s="237"/>
      <c r="C471" s="238"/>
      <c r="D471" s="232" t="s">
        <v>181</v>
      </c>
      <c r="E471" s="239" t="s">
        <v>40</v>
      </c>
      <c r="F471" s="240" t="s">
        <v>509</v>
      </c>
      <c r="G471" s="238"/>
      <c r="H471" s="239" t="s">
        <v>40</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181</v>
      </c>
      <c r="AU471" s="246" t="s">
        <v>87</v>
      </c>
      <c r="AV471" s="13" t="s">
        <v>85</v>
      </c>
      <c r="AW471" s="13" t="s">
        <v>38</v>
      </c>
      <c r="AX471" s="13" t="s">
        <v>77</v>
      </c>
      <c r="AY471" s="246" t="s">
        <v>167</v>
      </c>
    </row>
    <row r="472" s="14" customFormat="1">
      <c r="A472" s="14"/>
      <c r="B472" s="247"/>
      <c r="C472" s="248"/>
      <c r="D472" s="232" t="s">
        <v>181</v>
      </c>
      <c r="E472" s="249" t="s">
        <v>40</v>
      </c>
      <c r="F472" s="250" t="s">
        <v>532</v>
      </c>
      <c r="G472" s="248"/>
      <c r="H472" s="251">
        <v>9.5999999999999996</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181</v>
      </c>
      <c r="AU472" s="257" t="s">
        <v>87</v>
      </c>
      <c r="AV472" s="14" t="s">
        <v>87</v>
      </c>
      <c r="AW472" s="14" t="s">
        <v>38</v>
      </c>
      <c r="AX472" s="14" t="s">
        <v>77</v>
      </c>
      <c r="AY472" s="257" t="s">
        <v>167</v>
      </c>
    </row>
    <row r="473" s="13" customFormat="1">
      <c r="A473" s="13"/>
      <c r="B473" s="237"/>
      <c r="C473" s="238"/>
      <c r="D473" s="232" t="s">
        <v>181</v>
      </c>
      <c r="E473" s="239" t="s">
        <v>40</v>
      </c>
      <c r="F473" s="240" t="s">
        <v>533</v>
      </c>
      <c r="G473" s="238"/>
      <c r="H473" s="239" t="s">
        <v>40</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181</v>
      </c>
      <c r="AU473" s="246" t="s">
        <v>87</v>
      </c>
      <c r="AV473" s="13" t="s">
        <v>85</v>
      </c>
      <c r="AW473" s="13" t="s">
        <v>38</v>
      </c>
      <c r="AX473" s="13" t="s">
        <v>77</v>
      </c>
      <c r="AY473" s="246" t="s">
        <v>167</v>
      </c>
    </row>
    <row r="474" s="14" customFormat="1">
      <c r="A474" s="14"/>
      <c r="B474" s="247"/>
      <c r="C474" s="248"/>
      <c r="D474" s="232" t="s">
        <v>181</v>
      </c>
      <c r="E474" s="249" t="s">
        <v>40</v>
      </c>
      <c r="F474" s="250" t="s">
        <v>534</v>
      </c>
      <c r="G474" s="248"/>
      <c r="H474" s="251">
        <v>4.5999999999999996</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181</v>
      </c>
      <c r="AU474" s="257" t="s">
        <v>87</v>
      </c>
      <c r="AV474" s="14" t="s">
        <v>87</v>
      </c>
      <c r="AW474" s="14" t="s">
        <v>38</v>
      </c>
      <c r="AX474" s="14" t="s">
        <v>77</v>
      </c>
      <c r="AY474" s="257" t="s">
        <v>167</v>
      </c>
    </row>
    <row r="475" s="14" customFormat="1">
      <c r="A475" s="14"/>
      <c r="B475" s="247"/>
      <c r="C475" s="248"/>
      <c r="D475" s="232" t="s">
        <v>181</v>
      </c>
      <c r="E475" s="249" t="s">
        <v>40</v>
      </c>
      <c r="F475" s="250" t="s">
        <v>535</v>
      </c>
      <c r="G475" s="248"/>
      <c r="H475" s="251">
        <v>3.6000000000000001</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181</v>
      </c>
      <c r="AU475" s="257" t="s">
        <v>87</v>
      </c>
      <c r="AV475" s="14" t="s">
        <v>87</v>
      </c>
      <c r="AW475" s="14" t="s">
        <v>38</v>
      </c>
      <c r="AX475" s="14" t="s">
        <v>77</v>
      </c>
      <c r="AY475" s="257" t="s">
        <v>167</v>
      </c>
    </row>
    <row r="476" s="14" customFormat="1">
      <c r="A476" s="14"/>
      <c r="B476" s="247"/>
      <c r="C476" s="248"/>
      <c r="D476" s="232" t="s">
        <v>181</v>
      </c>
      <c r="E476" s="249" t="s">
        <v>40</v>
      </c>
      <c r="F476" s="250" t="s">
        <v>536</v>
      </c>
      <c r="G476" s="248"/>
      <c r="H476" s="251">
        <v>0.59999999999999998</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181</v>
      </c>
      <c r="AU476" s="257" t="s">
        <v>87</v>
      </c>
      <c r="AV476" s="14" t="s">
        <v>87</v>
      </c>
      <c r="AW476" s="14" t="s">
        <v>38</v>
      </c>
      <c r="AX476" s="14" t="s">
        <v>77</v>
      </c>
      <c r="AY476" s="257" t="s">
        <v>167</v>
      </c>
    </row>
    <row r="477" s="15" customFormat="1">
      <c r="A477" s="15"/>
      <c r="B477" s="258"/>
      <c r="C477" s="259"/>
      <c r="D477" s="232" t="s">
        <v>181</v>
      </c>
      <c r="E477" s="260" t="s">
        <v>40</v>
      </c>
      <c r="F477" s="261" t="s">
        <v>184</v>
      </c>
      <c r="G477" s="259"/>
      <c r="H477" s="262">
        <v>18.399999999999999</v>
      </c>
      <c r="I477" s="263"/>
      <c r="J477" s="259"/>
      <c r="K477" s="259"/>
      <c r="L477" s="264"/>
      <c r="M477" s="265"/>
      <c r="N477" s="266"/>
      <c r="O477" s="266"/>
      <c r="P477" s="266"/>
      <c r="Q477" s="266"/>
      <c r="R477" s="266"/>
      <c r="S477" s="266"/>
      <c r="T477" s="267"/>
      <c r="U477" s="15"/>
      <c r="V477" s="15"/>
      <c r="W477" s="15"/>
      <c r="X477" s="15"/>
      <c r="Y477" s="15"/>
      <c r="Z477" s="15"/>
      <c r="AA477" s="15"/>
      <c r="AB477" s="15"/>
      <c r="AC477" s="15"/>
      <c r="AD477" s="15"/>
      <c r="AE477" s="15"/>
      <c r="AT477" s="268" t="s">
        <v>181</v>
      </c>
      <c r="AU477" s="268" t="s">
        <v>87</v>
      </c>
      <c r="AV477" s="15" t="s">
        <v>175</v>
      </c>
      <c r="AW477" s="15" t="s">
        <v>38</v>
      </c>
      <c r="AX477" s="15" t="s">
        <v>85</v>
      </c>
      <c r="AY477" s="268" t="s">
        <v>167</v>
      </c>
    </row>
    <row r="478" s="2" customFormat="1" ht="16.5" customHeight="1">
      <c r="A478" s="39"/>
      <c r="B478" s="40"/>
      <c r="C478" s="219" t="s">
        <v>537</v>
      </c>
      <c r="D478" s="219" t="s">
        <v>170</v>
      </c>
      <c r="E478" s="220" t="s">
        <v>538</v>
      </c>
      <c r="F478" s="221" t="s">
        <v>539</v>
      </c>
      <c r="G478" s="222" t="s">
        <v>291</v>
      </c>
      <c r="H478" s="223">
        <v>3</v>
      </c>
      <c r="I478" s="224"/>
      <c r="J478" s="225">
        <f>ROUND(I478*H478,2)</f>
        <v>0</v>
      </c>
      <c r="K478" s="221" t="s">
        <v>174</v>
      </c>
      <c r="L478" s="45"/>
      <c r="M478" s="226" t="s">
        <v>40</v>
      </c>
      <c r="N478" s="227" t="s">
        <v>48</v>
      </c>
      <c r="O478" s="85"/>
      <c r="P478" s="228">
        <f>O478*H478</f>
        <v>0</v>
      </c>
      <c r="Q478" s="228">
        <v>0</v>
      </c>
      <c r="R478" s="228">
        <f>Q478*H478</f>
        <v>0</v>
      </c>
      <c r="S478" s="228">
        <v>0.00087000000000000001</v>
      </c>
      <c r="T478" s="229">
        <f>S478*H478</f>
        <v>0.0026099999999999999</v>
      </c>
      <c r="U478" s="39"/>
      <c r="V478" s="39"/>
      <c r="W478" s="39"/>
      <c r="X478" s="39"/>
      <c r="Y478" s="39"/>
      <c r="Z478" s="39"/>
      <c r="AA478" s="39"/>
      <c r="AB478" s="39"/>
      <c r="AC478" s="39"/>
      <c r="AD478" s="39"/>
      <c r="AE478" s="39"/>
      <c r="AR478" s="230" t="s">
        <v>301</v>
      </c>
      <c r="AT478" s="230" t="s">
        <v>170</v>
      </c>
      <c r="AU478" s="230" t="s">
        <v>87</v>
      </c>
      <c r="AY478" s="18" t="s">
        <v>167</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301</v>
      </c>
      <c r="BM478" s="230" t="s">
        <v>540</v>
      </c>
    </row>
    <row r="479" s="2" customFormat="1">
      <c r="A479" s="39"/>
      <c r="B479" s="40"/>
      <c r="C479" s="41"/>
      <c r="D479" s="232" t="s">
        <v>177</v>
      </c>
      <c r="E479" s="41"/>
      <c r="F479" s="233" t="s">
        <v>541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177</v>
      </c>
      <c r="AU479" s="18" t="s">
        <v>87</v>
      </c>
    </row>
    <row r="480" s="2" customFormat="1" ht="24" customHeight="1">
      <c r="A480" s="39"/>
      <c r="B480" s="40"/>
      <c r="C480" s="219" t="s">
        <v>542</v>
      </c>
      <c r="D480" s="219" t="s">
        <v>170</v>
      </c>
      <c r="E480" s="220" t="s">
        <v>543</v>
      </c>
      <c r="F480" s="221" t="s">
        <v>544</v>
      </c>
      <c r="G480" s="222" t="s">
        <v>291</v>
      </c>
      <c r="H480" s="223">
        <v>3</v>
      </c>
      <c r="I480" s="224"/>
      <c r="J480" s="225">
        <f>ROUND(I480*H480,2)</f>
        <v>0</v>
      </c>
      <c r="K480" s="221" t="s">
        <v>174</v>
      </c>
      <c r="L480" s="45"/>
      <c r="M480" s="226" t="s">
        <v>40</v>
      </c>
      <c r="N480" s="227" t="s">
        <v>48</v>
      </c>
      <c r="O480" s="85"/>
      <c r="P480" s="228">
        <f>O480*H480</f>
        <v>0</v>
      </c>
      <c r="Q480" s="228">
        <v>4.0000000000000003E-05</v>
      </c>
      <c r="R480" s="228">
        <f>Q480*H480</f>
        <v>0.00012000000000000002</v>
      </c>
      <c r="S480" s="228">
        <v>0</v>
      </c>
      <c r="T480" s="229">
        <f>S480*H480</f>
        <v>0</v>
      </c>
      <c r="U480" s="39"/>
      <c r="V480" s="39"/>
      <c r="W480" s="39"/>
      <c r="X480" s="39"/>
      <c r="Y480" s="39"/>
      <c r="Z480" s="39"/>
      <c r="AA480" s="39"/>
      <c r="AB480" s="39"/>
      <c r="AC480" s="39"/>
      <c r="AD480" s="39"/>
      <c r="AE480" s="39"/>
      <c r="AR480" s="230" t="s">
        <v>301</v>
      </c>
      <c r="AT480" s="230" t="s">
        <v>170</v>
      </c>
      <c r="AU480" s="230" t="s">
        <v>87</v>
      </c>
      <c r="AY480" s="18" t="s">
        <v>167</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301</v>
      </c>
      <c r="BM480" s="230" t="s">
        <v>545</v>
      </c>
    </row>
    <row r="481" s="2" customFormat="1">
      <c r="A481" s="39"/>
      <c r="B481" s="40"/>
      <c r="C481" s="41"/>
      <c r="D481" s="232" t="s">
        <v>177</v>
      </c>
      <c r="E481" s="41"/>
      <c r="F481" s="233" t="s">
        <v>546</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177</v>
      </c>
      <c r="AU481" s="18" t="s">
        <v>87</v>
      </c>
    </row>
    <row r="482" s="2" customFormat="1">
      <c r="A482" s="39"/>
      <c r="B482" s="40"/>
      <c r="C482" s="41"/>
      <c r="D482" s="232" t="s">
        <v>179</v>
      </c>
      <c r="E482" s="41"/>
      <c r="F482" s="236" t="s">
        <v>547</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179</v>
      </c>
      <c r="AU482" s="18" t="s">
        <v>87</v>
      </c>
    </row>
    <row r="483" s="2" customFormat="1" ht="24" customHeight="1">
      <c r="A483" s="39"/>
      <c r="B483" s="40"/>
      <c r="C483" s="269" t="s">
        <v>548</v>
      </c>
      <c r="D483" s="269" t="s">
        <v>297</v>
      </c>
      <c r="E483" s="270" t="s">
        <v>549</v>
      </c>
      <c r="F483" s="271" t="s">
        <v>550</v>
      </c>
      <c r="G483" s="272" t="s">
        <v>187</v>
      </c>
      <c r="H483" s="273">
        <v>3</v>
      </c>
      <c r="I483" s="274"/>
      <c r="J483" s="275">
        <f>ROUND(I483*H483,2)</f>
        <v>0</v>
      </c>
      <c r="K483" s="271" t="s">
        <v>174</v>
      </c>
      <c r="L483" s="276"/>
      <c r="M483" s="277" t="s">
        <v>40</v>
      </c>
      <c r="N483" s="278" t="s">
        <v>48</v>
      </c>
      <c r="O483" s="85"/>
      <c r="P483" s="228">
        <f>O483*H483</f>
        <v>0</v>
      </c>
      <c r="Q483" s="228">
        <v>0.00042999999999999999</v>
      </c>
      <c r="R483" s="228">
        <f>Q483*H483</f>
        <v>0.0012899999999999999</v>
      </c>
      <c r="S483" s="228">
        <v>0</v>
      </c>
      <c r="T483" s="229">
        <f>S483*H483</f>
        <v>0</v>
      </c>
      <c r="U483" s="39"/>
      <c r="V483" s="39"/>
      <c r="W483" s="39"/>
      <c r="X483" s="39"/>
      <c r="Y483" s="39"/>
      <c r="Z483" s="39"/>
      <c r="AA483" s="39"/>
      <c r="AB483" s="39"/>
      <c r="AC483" s="39"/>
      <c r="AD483" s="39"/>
      <c r="AE483" s="39"/>
      <c r="AR483" s="230" t="s">
        <v>407</v>
      </c>
      <c r="AT483" s="230" t="s">
        <v>297</v>
      </c>
      <c r="AU483" s="230" t="s">
        <v>87</v>
      </c>
      <c r="AY483" s="18" t="s">
        <v>167</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301</v>
      </c>
      <c r="BM483" s="230" t="s">
        <v>551</v>
      </c>
    </row>
    <row r="484" s="2" customFormat="1">
      <c r="A484" s="39"/>
      <c r="B484" s="40"/>
      <c r="C484" s="41"/>
      <c r="D484" s="232" t="s">
        <v>177</v>
      </c>
      <c r="E484" s="41"/>
      <c r="F484" s="233" t="s">
        <v>550</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177</v>
      </c>
      <c r="AU484" s="18" t="s">
        <v>87</v>
      </c>
    </row>
    <row r="485" s="2" customFormat="1" ht="24" customHeight="1">
      <c r="A485" s="39"/>
      <c r="B485" s="40"/>
      <c r="C485" s="219" t="s">
        <v>552</v>
      </c>
      <c r="D485" s="219" t="s">
        <v>170</v>
      </c>
      <c r="E485" s="220" t="s">
        <v>553</v>
      </c>
      <c r="F485" s="221" t="s">
        <v>554</v>
      </c>
      <c r="G485" s="222" t="s">
        <v>187</v>
      </c>
      <c r="H485" s="223">
        <v>18.399999999999999</v>
      </c>
      <c r="I485" s="224"/>
      <c r="J485" s="225">
        <f>ROUND(I485*H485,2)</f>
        <v>0</v>
      </c>
      <c r="K485" s="221" t="s">
        <v>174</v>
      </c>
      <c r="L485" s="45"/>
      <c r="M485" s="226" t="s">
        <v>40</v>
      </c>
      <c r="N485" s="227" t="s">
        <v>48</v>
      </c>
      <c r="O485" s="85"/>
      <c r="P485" s="228">
        <f>O485*H485</f>
        <v>0</v>
      </c>
      <c r="Q485" s="228">
        <v>0.00077999999999999999</v>
      </c>
      <c r="R485" s="228">
        <f>Q485*H485</f>
        <v>0.014351999999999998</v>
      </c>
      <c r="S485" s="228">
        <v>0</v>
      </c>
      <c r="T485" s="229">
        <f>S485*H485</f>
        <v>0</v>
      </c>
      <c r="U485" s="39"/>
      <c r="V485" s="39"/>
      <c r="W485" s="39"/>
      <c r="X485" s="39"/>
      <c r="Y485" s="39"/>
      <c r="Z485" s="39"/>
      <c r="AA485" s="39"/>
      <c r="AB485" s="39"/>
      <c r="AC485" s="39"/>
      <c r="AD485" s="39"/>
      <c r="AE485" s="39"/>
      <c r="AR485" s="230" t="s">
        <v>301</v>
      </c>
      <c r="AT485" s="230" t="s">
        <v>170</v>
      </c>
      <c r="AU485" s="230" t="s">
        <v>87</v>
      </c>
      <c r="AY485" s="18" t="s">
        <v>167</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301</v>
      </c>
      <c r="BM485" s="230" t="s">
        <v>555</v>
      </c>
    </row>
    <row r="486" s="2" customFormat="1">
      <c r="A486" s="39"/>
      <c r="B486" s="40"/>
      <c r="C486" s="41"/>
      <c r="D486" s="232" t="s">
        <v>177</v>
      </c>
      <c r="E486" s="41"/>
      <c r="F486" s="233" t="s">
        <v>556</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177</v>
      </c>
      <c r="AU486" s="18" t="s">
        <v>87</v>
      </c>
    </row>
    <row r="487" s="2" customFormat="1">
      <c r="A487" s="39"/>
      <c r="B487" s="40"/>
      <c r="C487" s="41"/>
      <c r="D487" s="232" t="s">
        <v>179</v>
      </c>
      <c r="E487" s="41"/>
      <c r="F487" s="236" t="s">
        <v>557</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179</v>
      </c>
      <c r="AU487" s="18" t="s">
        <v>87</v>
      </c>
    </row>
    <row r="488" s="13" customFormat="1">
      <c r="A488" s="13"/>
      <c r="B488" s="237"/>
      <c r="C488" s="238"/>
      <c r="D488" s="232" t="s">
        <v>181</v>
      </c>
      <c r="E488" s="239" t="s">
        <v>40</v>
      </c>
      <c r="F488" s="240" t="s">
        <v>509</v>
      </c>
      <c r="G488" s="238"/>
      <c r="H488" s="239" t="s">
        <v>40</v>
      </c>
      <c r="I488" s="241"/>
      <c r="J488" s="238"/>
      <c r="K488" s="238"/>
      <c r="L488" s="242"/>
      <c r="M488" s="243"/>
      <c r="N488" s="244"/>
      <c r="O488" s="244"/>
      <c r="P488" s="244"/>
      <c r="Q488" s="244"/>
      <c r="R488" s="244"/>
      <c r="S488" s="244"/>
      <c r="T488" s="245"/>
      <c r="U488" s="13"/>
      <c r="V488" s="13"/>
      <c r="W488" s="13"/>
      <c r="X488" s="13"/>
      <c r="Y488" s="13"/>
      <c r="Z488" s="13"/>
      <c r="AA488" s="13"/>
      <c r="AB488" s="13"/>
      <c r="AC488" s="13"/>
      <c r="AD488" s="13"/>
      <c r="AE488" s="13"/>
      <c r="AT488" s="246" t="s">
        <v>181</v>
      </c>
      <c r="AU488" s="246" t="s">
        <v>87</v>
      </c>
      <c r="AV488" s="13" t="s">
        <v>85</v>
      </c>
      <c r="AW488" s="13" t="s">
        <v>38</v>
      </c>
      <c r="AX488" s="13" t="s">
        <v>77</v>
      </c>
      <c r="AY488" s="246" t="s">
        <v>167</v>
      </c>
    </row>
    <row r="489" s="14" customFormat="1">
      <c r="A489" s="14"/>
      <c r="B489" s="247"/>
      <c r="C489" s="248"/>
      <c r="D489" s="232" t="s">
        <v>181</v>
      </c>
      <c r="E489" s="249" t="s">
        <v>40</v>
      </c>
      <c r="F489" s="250" t="s">
        <v>532</v>
      </c>
      <c r="G489" s="248"/>
      <c r="H489" s="251">
        <v>9.5999999999999996</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181</v>
      </c>
      <c r="AU489" s="257" t="s">
        <v>87</v>
      </c>
      <c r="AV489" s="14" t="s">
        <v>87</v>
      </c>
      <c r="AW489" s="14" t="s">
        <v>38</v>
      </c>
      <c r="AX489" s="14" t="s">
        <v>77</v>
      </c>
      <c r="AY489" s="257" t="s">
        <v>167</v>
      </c>
    </row>
    <row r="490" s="13" customFormat="1">
      <c r="A490" s="13"/>
      <c r="B490" s="237"/>
      <c r="C490" s="238"/>
      <c r="D490" s="232" t="s">
        <v>181</v>
      </c>
      <c r="E490" s="239" t="s">
        <v>40</v>
      </c>
      <c r="F490" s="240" t="s">
        <v>533</v>
      </c>
      <c r="G490" s="238"/>
      <c r="H490" s="239" t="s">
        <v>40</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181</v>
      </c>
      <c r="AU490" s="246" t="s">
        <v>87</v>
      </c>
      <c r="AV490" s="13" t="s">
        <v>85</v>
      </c>
      <c r="AW490" s="13" t="s">
        <v>38</v>
      </c>
      <c r="AX490" s="13" t="s">
        <v>77</v>
      </c>
      <c r="AY490" s="246" t="s">
        <v>167</v>
      </c>
    </row>
    <row r="491" s="14" customFormat="1">
      <c r="A491" s="14"/>
      <c r="B491" s="247"/>
      <c r="C491" s="248"/>
      <c r="D491" s="232" t="s">
        <v>181</v>
      </c>
      <c r="E491" s="249" t="s">
        <v>40</v>
      </c>
      <c r="F491" s="250" t="s">
        <v>534</v>
      </c>
      <c r="G491" s="248"/>
      <c r="H491" s="251">
        <v>4.5999999999999996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181</v>
      </c>
      <c r="AU491" s="257" t="s">
        <v>87</v>
      </c>
      <c r="AV491" s="14" t="s">
        <v>87</v>
      </c>
      <c r="AW491" s="14" t="s">
        <v>38</v>
      </c>
      <c r="AX491" s="14" t="s">
        <v>77</v>
      </c>
      <c r="AY491" s="257" t="s">
        <v>167</v>
      </c>
    </row>
    <row r="492" s="14" customFormat="1">
      <c r="A492" s="14"/>
      <c r="B492" s="247"/>
      <c r="C492" s="248"/>
      <c r="D492" s="232" t="s">
        <v>181</v>
      </c>
      <c r="E492" s="249" t="s">
        <v>40</v>
      </c>
      <c r="F492" s="250" t="s">
        <v>535</v>
      </c>
      <c r="G492" s="248"/>
      <c r="H492" s="251">
        <v>3.6000000000000001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181</v>
      </c>
      <c r="AU492" s="257" t="s">
        <v>87</v>
      </c>
      <c r="AV492" s="14" t="s">
        <v>87</v>
      </c>
      <c r="AW492" s="14" t="s">
        <v>38</v>
      </c>
      <c r="AX492" s="14" t="s">
        <v>77</v>
      </c>
      <c r="AY492" s="257" t="s">
        <v>167</v>
      </c>
    </row>
    <row r="493" s="14" customFormat="1">
      <c r="A493" s="14"/>
      <c r="B493" s="247"/>
      <c r="C493" s="248"/>
      <c r="D493" s="232" t="s">
        <v>181</v>
      </c>
      <c r="E493" s="249" t="s">
        <v>40</v>
      </c>
      <c r="F493" s="250" t="s">
        <v>536</v>
      </c>
      <c r="G493" s="248"/>
      <c r="H493" s="251">
        <v>0.59999999999999998</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181</v>
      </c>
      <c r="AU493" s="257" t="s">
        <v>87</v>
      </c>
      <c r="AV493" s="14" t="s">
        <v>87</v>
      </c>
      <c r="AW493" s="14" t="s">
        <v>38</v>
      </c>
      <c r="AX493" s="14" t="s">
        <v>77</v>
      </c>
      <c r="AY493" s="257" t="s">
        <v>167</v>
      </c>
    </row>
    <row r="494" s="15" customFormat="1">
      <c r="A494" s="15"/>
      <c r="B494" s="258"/>
      <c r="C494" s="259"/>
      <c r="D494" s="232" t="s">
        <v>181</v>
      </c>
      <c r="E494" s="260" t="s">
        <v>40</v>
      </c>
      <c r="F494" s="261" t="s">
        <v>184</v>
      </c>
      <c r="G494" s="259"/>
      <c r="H494" s="262">
        <v>18.399999999999999</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181</v>
      </c>
      <c r="AU494" s="268" t="s">
        <v>87</v>
      </c>
      <c r="AV494" s="15" t="s">
        <v>175</v>
      </c>
      <c r="AW494" s="15" t="s">
        <v>38</v>
      </c>
      <c r="AX494" s="15" t="s">
        <v>85</v>
      </c>
      <c r="AY494" s="268" t="s">
        <v>167</v>
      </c>
    </row>
    <row r="495" s="2" customFormat="1" ht="24" customHeight="1">
      <c r="A495" s="39"/>
      <c r="B495" s="40"/>
      <c r="C495" s="219" t="s">
        <v>558</v>
      </c>
      <c r="D495" s="219" t="s">
        <v>170</v>
      </c>
      <c r="E495" s="220" t="s">
        <v>559</v>
      </c>
      <c r="F495" s="221" t="s">
        <v>560</v>
      </c>
      <c r="G495" s="222" t="s">
        <v>561</v>
      </c>
      <c r="H495" s="223">
        <v>1</v>
      </c>
      <c r="I495" s="224"/>
      <c r="J495" s="225">
        <f>ROUND(I495*H495,2)</f>
        <v>0</v>
      </c>
      <c r="K495" s="221" t="s">
        <v>174</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301</v>
      </c>
      <c r="AT495" s="230" t="s">
        <v>170</v>
      </c>
      <c r="AU495" s="230" t="s">
        <v>87</v>
      </c>
      <c r="AY495" s="18" t="s">
        <v>167</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301</v>
      </c>
      <c r="BM495" s="230" t="s">
        <v>562</v>
      </c>
    </row>
    <row r="496" s="2" customFormat="1">
      <c r="A496" s="39"/>
      <c r="B496" s="40"/>
      <c r="C496" s="41"/>
      <c r="D496" s="232" t="s">
        <v>177</v>
      </c>
      <c r="E496" s="41"/>
      <c r="F496" s="233" t="s">
        <v>563</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177</v>
      </c>
      <c r="AU496" s="18" t="s">
        <v>87</v>
      </c>
    </row>
    <row r="497" s="2" customFormat="1">
      <c r="A497" s="39"/>
      <c r="B497" s="40"/>
      <c r="C497" s="41"/>
      <c r="D497" s="232" t="s">
        <v>179</v>
      </c>
      <c r="E497" s="41"/>
      <c r="F497" s="236" t="s">
        <v>564</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179</v>
      </c>
      <c r="AU497" s="18" t="s">
        <v>87</v>
      </c>
    </row>
    <row r="498" s="2" customFormat="1" ht="36" customHeight="1">
      <c r="A498" s="39"/>
      <c r="B498" s="40"/>
      <c r="C498" s="219" t="s">
        <v>565</v>
      </c>
      <c r="D498" s="219" t="s">
        <v>170</v>
      </c>
      <c r="E498" s="220" t="s">
        <v>566</v>
      </c>
      <c r="F498" s="221" t="s">
        <v>567</v>
      </c>
      <c r="G498" s="222" t="s">
        <v>187</v>
      </c>
      <c r="H498" s="223">
        <v>18.399999999999999</v>
      </c>
      <c r="I498" s="224"/>
      <c r="J498" s="225">
        <f>ROUND(I498*H498,2)</f>
        <v>0</v>
      </c>
      <c r="K498" s="221" t="s">
        <v>174</v>
      </c>
      <c r="L498" s="45"/>
      <c r="M498" s="226" t="s">
        <v>40</v>
      </c>
      <c r="N498" s="227" t="s">
        <v>48</v>
      </c>
      <c r="O498" s="85"/>
      <c r="P498" s="228">
        <f>O498*H498</f>
        <v>0</v>
      </c>
      <c r="Q498" s="228">
        <v>0.00024000000000000001</v>
      </c>
      <c r="R498" s="228">
        <f>Q498*H498</f>
        <v>0.0044159999999999998</v>
      </c>
      <c r="S498" s="228">
        <v>0</v>
      </c>
      <c r="T498" s="229">
        <f>S498*H498</f>
        <v>0</v>
      </c>
      <c r="U498" s="39"/>
      <c r="V498" s="39"/>
      <c r="W498" s="39"/>
      <c r="X498" s="39"/>
      <c r="Y498" s="39"/>
      <c r="Z498" s="39"/>
      <c r="AA498" s="39"/>
      <c r="AB498" s="39"/>
      <c r="AC498" s="39"/>
      <c r="AD498" s="39"/>
      <c r="AE498" s="39"/>
      <c r="AR498" s="230" t="s">
        <v>301</v>
      </c>
      <c r="AT498" s="230" t="s">
        <v>170</v>
      </c>
      <c r="AU498" s="230" t="s">
        <v>87</v>
      </c>
      <c r="AY498" s="18" t="s">
        <v>167</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301</v>
      </c>
      <c r="BM498" s="230" t="s">
        <v>568</v>
      </c>
    </row>
    <row r="499" s="2" customFormat="1">
      <c r="A499" s="39"/>
      <c r="B499" s="40"/>
      <c r="C499" s="41"/>
      <c r="D499" s="232" t="s">
        <v>177</v>
      </c>
      <c r="E499" s="41"/>
      <c r="F499" s="233" t="s">
        <v>569</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177</v>
      </c>
      <c r="AU499" s="18" t="s">
        <v>87</v>
      </c>
    </row>
    <row r="500" s="2" customFormat="1">
      <c r="A500" s="39"/>
      <c r="B500" s="40"/>
      <c r="C500" s="41"/>
      <c r="D500" s="232" t="s">
        <v>179</v>
      </c>
      <c r="E500" s="41"/>
      <c r="F500" s="236" t="s">
        <v>570</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179</v>
      </c>
      <c r="AU500" s="18" t="s">
        <v>87</v>
      </c>
    </row>
    <row r="501" s="13" customFormat="1">
      <c r="A501" s="13"/>
      <c r="B501" s="237"/>
      <c r="C501" s="238"/>
      <c r="D501" s="232" t="s">
        <v>181</v>
      </c>
      <c r="E501" s="239" t="s">
        <v>40</v>
      </c>
      <c r="F501" s="240" t="s">
        <v>509</v>
      </c>
      <c r="G501" s="238"/>
      <c r="H501" s="239" t="s">
        <v>40</v>
      </c>
      <c r="I501" s="241"/>
      <c r="J501" s="238"/>
      <c r="K501" s="238"/>
      <c r="L501" s="242"/>
      <c r="M501" s="243"/>
      <c r="N501" s="244"/>
      <c r="O501" s="244"/>
      <c r="P501" s="244"/>
      <c r="Q501" s="244"/>
      <c r="R501" s="244"/>
      <c r="S501" s="244"/>
      <c r="T501" s="245"/>
      <c r="U501" s="13"/>
      <c r="V501" s="13"/>
      <c r="W501" s="13"/>
      <c r="X501" s="13"/>
      <c r="Y501" s="13"/>
      <c r="Z501" s="13"/>
      <c r="AA501" s="13"/>
      <c r="AB501" s="13"/>
      <c r="AC501" s="13"/>
      <c r="AD501" s="13"/>
      <c r="AE501" s="13"/>
      <c r="AT501" s="246" t="s">
        <v>181</v>
      </c>
      <c r="AU501" s="246" t="s">
        <v>87</v>
      </c>
      <c r="AV501" s="13" t="s">
        <v>85</v>
      </c>
      <c r="AW501" s="13" t="s">
        <v>38</v>
      </c>
      <c r="AX501" s="13" t="s">
        <v>77</v>
      </c>
      <c r="AY501" s="246" t="s">
        <v>167</v>
      </c>
    </row>
    <row r="502" s="14" customFormat="1">
      <c r="A502" s="14"/>
      <c r="B502" s="247"/>
      <c r="C502" s="248"/>
      <c r="D502" s="232" t="s">
        <v>181</v>
      </c>
      <c r="E502" s="249" t="s">
        <v>40</v>
      </c>
      <c r="F502" s="250" t="s">
        <v>532</v>
      </c>
      <c r="G502" s="248"/>
      <c r="H502" s="251">
        <v>9.5999999999999996</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181</v>
      </c>
      <c r="AU502" s="257" t="s">
        <v>87</v>
      </c>
      <c r="AV502" s="14" t="s">
        <v>87</v>
      </c>
      <c r="AW502" s="14" t="s">
        <v>38</v>
      </c>
      <c r="AX502" s="14" t="s">
        <v>77</v>
      </c>
      <c r="AY502" s="257" t="s">
        <v>167</v>
      </c>
    </row>
    <row r="503" s="13" customFormat="1">
      <c r="A503" s="13"/>
      <c r="B503" s="237"/>
      <c r="C503" s="238"/>
      <c r="D503" s="232" t="s">
        <v>181</v>
      </c>
      <c r="E503" s="239" t="s">
        <v>40</v>
      </c>
      <c r="F503" s="240" t="s">
        <v>533</v>
      </c>
      <c r="G503" s="238"/>
      <c r="H503" s="239" t="s">
        <v>40</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181</v>
      </c>
      <c r="AU503" s="246" t="s">
        <v>87</v>
      </c>
      <c r="AV503" s="13" t="s">
        <v>85</v>
      </c>
      <c r="AW503" s="13" t="s">
        <v>38</v>
      </c>
      <c r="AX503" s="13" t="s">
        <v>77</v>
      </c>
      <c r="AY503" s="246" t="s">
        <v>167</v>
      </c>
    </row>
    <row r="504" s="14" customFormat="1">
      <c r="A504" s="14"/>
      <c r="B504" s="247"/>
      <c r="C504" s="248"/>
      <c r="D504" s="232" t="s">
        <v>181</v>
      </c>
      <c r="E504" s="249" t="s">
        <v>40</v>
      </c>
      <c r="F504" s="250" t="s">
        <v>534</v>
      </c>
      <c r="G504" s="248"/>
      <c r="H504" s="251">
        <v>4.5999999999999996</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181</v>
      </c>
      <c r="AU504" s="257" t="s">
        <v>87</v>
      </c>
      <c r="AV504" s="14" t="s">
        <v>87</v>
      </c>
      <c r="AW504" s="14" t="s">
        <v>38</v>
      </c>
      <c r="AX504" s="14" t="s">
        <v>77</v>
      </c>
      <c r="AY504" s="257" t="s">
        <v>167</v>
      </c>
    </row>
    <row r="505" s="14" customFormat="1">
      <c r="A505" s="14"/>
      <c r="B505" s="247"/>
      <c r="C505" s="248"/>
      <c r="D505" s="232" t="s">
        <v>181</v>
      </c>
      <c r="E505" s="249" t="s">
        <v>40</v>
      </c>
      <c r="F505" s="250" t="s">
        <v>535</v>
      </c>
      <c r="G505" s="248"/>
      <c r="H505" s="251">
        <v>3.6000000000000001</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181</v>
      </c>
      <c r="AU505" s="257" t="s">
        <v>87</v>
      </c>
      <c r="AV505" s="14" t="s">
        <v>87</v>
      </c>
      <c r="AW505" s="14" t="s">
        <v>38</v>
      </c>
      <c r="AX505" s="14" t="s">
        <v>77</v>
      </c>
      <c r="AY505" s="257" t="s">
        <v>167</v>
      </c>
    </row>
    <row r="506" s="14" customFormat="1">
      <c r="A506" s="14"/>
      <c r="B506" s="247"/>
      <c r="C506" s="248"/>
      <c r="D506" s="232" t="s">
        <v>181</v>
      </c>
      <c r="E506" s="249" t="s">
        <v>40</v>
      </c>
      <c r="F506" s="250" t="s">
        <v>536</v>
      </c>
      <c r="G506" s="248"/>
      <c r="H506" s="251">
        <v>0.59999999999999998</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181</v>
      </c>
      <c r="AU506" s="257" t="s">
        <v>87</v>
      </c>
      <c r="AV506" s="14" t="s">
        <v>87</v>
      </c>
      <c r="AW506" s="14" t="s">
        <v>38</v>
      </c>
      <c r="AX506" s="14" t="s">
        <v>77</v>
      </c>
      <c r="AY506" s="257" t="s">
        <v>167</v>
      </c>
    </row>
    <row r="507" s="15" customFormat="1">
      <c r="A507" s="15"/>
      <c r="B507" s="258"/>
      <c r="C507" s="259"/>
      <c r="D507" s="232" t="s">
        <v>181</v>
      </c>
      <c r="E507" s="260" t="s">
        <v>40</v>
      </c>
      <c r="F507" s="261" t="s">
        <v>184</v>
      </c>
      <c r="G507" s="259"/>
      <c r="H507" s="262">
        <v>18.399999999999999</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181</v>
      </c>
      <c r="AU507" s="268" t="s">
        <v>87</v>
      </c>
      <c r="AV507" s="15" t="s">
        <v>175</v>
      </c>
      <c r="AW507" s="15" t="s">
        <v>38</v>
      </c>
      <c r="AX507" s="15" t="s">
        <v>85</v>
      </c>
      <c r="AY507" s="268" t="s">
        <v>167</v>
      </c>
    </row>
    <row r="508" s="2" customFormat="1" ht="16.5" customHeight="1">
      <c r="A508" s="39"/>
      <c r="B508" s="40"/>
      <c r="C508" s="219" t="s">
        <v>571</v>
      </c>
      <c r="D508" s="219" t="s">
        <v>170</v>
      </c>
      <c r="E508" s="220" t="s">
        <v>572</v>
      </c>
      <c r="F508" s="221" t="s">
        <v>573</v>
      </c>
      <c r="G508" s="222" t="s">
        <v>291</v>
      </c>
      <c r="H508" s="223">
        <v>7</v>
      </c>
      <c r="I508" s="224"/>
      <c r="J508" s="225">
        <f>ROUND(I508*H508,2)</f>
        <v>0</v>
      </c>
      <c r="K508" s="221" t="s">
        <v>174</v>
      </c>
      <c r="L508" s="45"/>
      <c r="M508" s="226" t="s">
        <v>40</v>
      </c>
      <c r="N508" s="227" t="s">
        <v>48</v>
      </c>
      <c r="O508" s="85"/>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301</v>
      </c>
      <c r="AT508" s="230" t="s">
        <v>170</v>
      </c>
      <c r="AU508" s="230" t="s">
        <v>87</v>
      </c>
      <c r="AY508" s="18" t="s">
        <v>167</v>
      </c>
      <c r="BE508" s="231">
        <f>IF(N508="základní",J508,0)</f>
        <v>0</v>
      </c>
      <c r="BF508" s="231">
        <f>IF(N508="snížená",J508,0)</f>
        <v>0</v>
      </c>
      <c r="BG508" s="231">
        <f>IF(N508="zákl. přenesená",J508,0)</f>
        <v>0</v>
      </c>
      <c r="BH508" s="231">
        <f>IF(N508="sníž. přenesená",J508,0)</f>
        <v>0</v>
      </c>
      <c r="BI508" s="231">
        <f>IF(N508="nulová",J508,0)</f>
        <v>0</v>
      </c>
      <c r="BJ508" s="18" t="s">
        <v>85</v>
      </c>
      <c r="BK508" s="231">
        <f>ROUND(I508*H508,2)</f>
        <v>0</v>
      </c>
      <c r="BL508" s="18" t="s">
        <v>301</v>
      </c>
      <c r="BM508" s="230" t="s">
        <v>574</v>
      </c>
    </row>
    <row r="509" s="2" customFormat="1">
      <c r="A509" s="39"/>
      <c r="B509" s="40"/>
      <c r="C509" s="41"/>
      <c r="D509" s="232" t="s">
        <v>177</v>
      </c>
      <c r="E509" s="41"/>
      <c r="F509" s="233" t="s">
        <v>575</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177</v>
      </c>
      <c r="AU509" s="18" t="s">
        <v>87</v>
      </c>
    </row>
    <row r="510" s="2" customFormat="1">
      <c r="A510" s="39"/>
      <c r="B510" s="40"/>
      <c r="C510" s="41"/>
      <c r="D510" s="232" t="s">
        <v>179</v>
      </c>
      <c r="E510" s="41"/>
      <c r="F510" s="236" t="s">
        <v>576</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179</v>
      </c>
      <c r="AU510" s="18" t="s">
        <v>87</v>
      </c>
    </row>
    <row r="511" s="2" customFormat="1" ht="24" customHeight="1">
      <c r="A511" s="39"/>
      <c r="B511" s="40"/>
      <c r="C511" s="219" t="s">
        <v>577</v>
      </c>
      <c r="D511" s="219" t="s">
        <v>170</v>
      </c>
      <c r="E511" s="220" t="s">
        <v>578</v>
      </c>
      <c r="F511" s="221" t="s">
        <v>579</v>
      </c>
      <c r="G511" s="222" t="s">
        <v>291</v>
      </c>
      <c r="H511" s="223">
        <v>2</v>
      </c>
      <c r="I511" s="224"/>
      <c r="J511" s="225">
        <f>ROUND(I511*H511,2)</f>
        <v>0</v>
      </c>
      <c r="K511" s="221" t="s">
        <v>174</v>
      </c>
      <c r="L511" s="45"/>
      <c r="M511" s="226" t="s">
        <v>40</v>
      </c>
      <c r="N511" s="227" t="s">
        <v>48</v>
      </c>
      <c r="O511" s="85"/>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301</v>
      </c>
      <c r="AT511" s="230" t="s">
        <v>170</v>
      </c>
      <c r="AU511" s="230" t="s">
        <v>87</v>
      </c>
      <c r="AY511" s="18" t="s">
        <v>167</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301</v>
      </c>
      <c r="BM511" s="230" t="s">
        <v>580</v>
      </c>
    </row>
    <row r="512" s="2" customFormat="1">
      <c r="A512" s="39"/>
      <c r="B512" s="40"/>
      <c r="C512" s="41"/>
      <c r="D512" s="232" t="s">
        <v>177</v>
      </c>
      <c r="E512" s="41"/>
      <c r="F512" s="233" t="s">
        <v>581</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177</v>
      </c>
      <c r="AU512" s="18" t="s">
        <v>87</v>
      </c>
    </row>
    <row r="513" s="2" customFormat="1">
      <c r="A513" s="39"/>
      <c r="B513" s="40"/>
      <c r="C513" s="41"/>
      <c r="D513" s="232" t="s">
        <v>179</v>
      </c>
      <c r="E513" s="41"/>
      <c r="F513" s="236" t="s">
        <v>582</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179</v>
      </c>
      <c r="AU513" s="18" t="s">
        <v>87</v>
      </c>
    </row>
    <row r="514" s="2" customFormat="1" ht="16.5" customHeight="1">
      <c r="A514" s="39"/>
      <c r="B514" s="40"/>
      <c r="C514" s="219" t="s">
        <v>583</v>
      </c>
      <c r="D514" s="219" t="s">
        <v>170</v>
      </c>
      <c r="E514" s="220" t="s">
        <v>584</v>
      </c>
      <c r="F514" s="221" t="s">
        <v>585</v>
      </c>
      <c r="G514" s="222" t="s">
        <v>291</v>
      </c>
      <c r="H514" s="223">
        <v>3</v>
      </c>
      <c r="I514" s="224"/>
      <c r="J514" s="225">
        <f>ROUND(I514*H514,2)</f>
        <v>0</v>
      </c>
      <c r="K514" s="221" t="s">
        <v>174</v>
      </c>
      <c r="L514" s="45"/>
      <c r="M514" s="226" t="s">
        <v>40</v>
      </c>
      <c r="N514" s="227" t="s">
        <v>48</v>
      </c>
      <c r="O514" s="85"/>
      <c r="P514" s="228">
        <f>O514*H514</f>
        <v>0</v>
      </c>
      <c r="Q514" s="228">
        <v>0.0013600000000000001</v>
      </c>
      <c r="R514" s="228">
        <f>Q514*H514</f>
        <v>0.0040800000000000003</v>
      </c>
      <c r="S514" s="228">
        <v>0</v>
      </c>
      <c r="T514" s="229">
        <f>S514*H514</f>
        <v>0</v>
      </c>
      <c r="U514" s="39"/>
      <c r="V514" s="39"/>
      <c r="W514" s="39"/>
      <c r="X514" s="39"/>
      <c r="Y514" s="39"/>
      <c r="Z514" s="39"/>
      <c r="AA514" s="39"/>
      <c r="AB514" s="39"/>
      <c r="AC514" s="39"/>
      <c r="AD514" s="39"/>
      <c r="AE514" s="39"/>
      <c r="AR514" s="230" t="s">
        <v>301</v>
      </c>
      <c r="AT514" s="230" t="s">
        <v>170</v>
      </c>
      <c r="AU514" s="230" t="s">
        <v>87</v>
      </c>
      <c r="AY514" s="18" t="s">
        <v>167</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301</v>
      </c>
      <c r="BM514" s="230" t="s">
        <v>586</v>
      </c>
    </row>
    <row r="515" s="2" customFormat="1">
      <c r="A515" s="39"/>
      <c r="B515" s="40"/>
      <c r="C515" s="41"/>
      <c r="D515" s="232" t="s">
        <v>177</v>
      </c>
      <c r="E515" s="41"/>
      <c r="F515" s="233" t="s">
        <v>587</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177</v>
      </c>
      <c r="AU515" s="18" t="s">
        <v>87</v>
      </c>
    </row>
    <row r="516" s="2" customFormat="1" ht="24" customHeight="1">
      <c r="A516" s="39"/>
      <c r="B516" s="40"/>
      <c r="C516" s="219" t="s">
        <v>588</v>
      </c>
      <c r="D516" s="219" t="s">
        <v>170</v>
      </c>
      <c r="E516" s="220" t="s">
        <v>589</v>
      </c>
      <c r="F516" s="221" t="s">
        <v>590</v>
      </c>
      <c r="G516" s="222" t="s">
        <v>187</v>
      </c>
      <c r="H516" s="223">
        <v>18.399999999999999</v>
      </c>
      <c r="I516" s="224"/>
      <c r="J516" s="225">
        <f>ROUND(I516*H516,2)</f>
        <v>0</v>
      </c>
      <c r="K516" s="221" t="s">
        <v>174</v>
      </c>
      <c r="L516" s="45"/>
      <c r="M516" s="226" t="s">
        <v>40</v>
      </c>
      <c r="N516" s="227" t="s">
        <v>48</v>
      </c>
      <c r="O516" s="85"/>
      <c r="P516" s="228">
        <f>O516*H516</f>
        <v>0</v>
      </c>
      <c r="Q516" s="228">
        <v>0.00040000000000000002</v>
      </c>
      <c r="R516" s="228">
        <f>Q516*H516</f>
        <v>0.0073599999999999994</v>
      </c>
      <c r="S516" s="228">
        <v>0</v>
      </c>
      <c r="T516" s="229">
        <f>S516*H516</f>
        <v>0</v>
      </c>
      <c r="U516" s="39"/>
      <c r="V516" s="39"/>
      <c r="W516" s="39"/>
      <c r="X516" s="39"/>
      <c r="Y516" s="39"/>
      <c r="Z516" s="39"/>
      <c r="AA516" s="39"/>
      <c r="AB516" s="39"/>
      <c r="AC516" s="39"/>
      <c r="AD516" s="39"/>
      <c r="AE516" s="39"/>
      <c r="AR516" s="230" t="s">
        <v>301</v>
      </c>
      <c r="AT516" s="230" t="s">
        <v>170</v>
      </c>
      <c r="AU516" s="230" t="s">
        <v>87</v>
      </c>
      <c r="AY516" s="18" t="s">
        <v>167</v>
      </c>
      <c r="BE516" s="231">
        <f>IF(N516="základní",J516,0)</f>
        <v>0</v>
      </c>
      <c r="BF516" s="231">
        <f>IF(N516="snížená",J516,0)</f>
        <v>0</v>
      </c>
      <c r="BG516" s="231">
        <f>IF(N516="zákl. přenesená",J516,0)</f>
        <v>0</v>
      </c>
      <c r="BH516" s="231">
        <f>IF(N516="sníž. přenesená",J516,0)</f>
        <v>0</v>
      </c>
      <c r="BI516" s="231">
        <f>IF(N516="nulová",J516,0)</f>
        <v>0</v>
      </c>
      <c r="BJ516" s="18" t="s">
        <v>85</v>
      </c>
      <c r="BK516" s="231">
        <f>ROUND(I516*H516,2)</f>
        <v>0</v>
      </c>
      <c r="BL516" s="18" t="s">
        <v>301</v>
      </c>
      <c r="BM516" s="230" t="s">
        <v>591</v>
      </c>
    </row>
    <row r="517" s="2" customFormat="1">
      <c r="A517" s="39"/>
      <c r="B517" s="40"/>
      <c r="C517" s="41"/>
      <c r="D517" s="232" t="s">
        <v>177</v>
      </c>
      <c r="E517" s="41"/>
      <c r="F517" s="233" t="s">
        <v>592</v>
      </c>
      <c r="G517" s="41"/>
      <c r="H517" s="41"/>
      <c r="I517" s="137"/>
      <c r="J517" s="41"/>
      <c r="K517" s="41"/>
      <c r="L517" s="45"/>
      <c r="M517" s="234"/>
      <c r="N517" s="235"/>
      <c r="O517" s="85"/>
      <c r="P517" s="85"/>
      <c r="Q517" s="85"/>
      <c r="R517" s="85"/>
      <c r="S517" s="85"/>
      <c r="T517" s="86"/>
      <c r="U517" s="39"/>
      <c r="V517" s="39"/>
      <c r="W517" s="39"/>
      <c r="X517" s="39"/>
      <c r="Y517" s="39"/>
      <c r="Z517" s="39"/>
      <c r="AA517" s="39"/>
      <c r="AB517" s="39"/>
      <c r="AC517" s="39"/>
      <c r="AD517" s="39"/>
      <c r="AE517" s="39"/>
      <c r="AT517" s="18" t="s">
        <v>177</v>
      </c>
      <c r="AU517" s="18" t="s">
        <v>87</v>
      </c>
    </row>
    <row r="518" s="2" customFormat="1">
      <c r="A518" s="39"/>
      <c r="B518" s="40"/>
      <c r="C518" s="41"/>
      <c r="D518" s="232" t="s">
        <v>179</v>
      </c>
      <c r="E518" s="41"/>
      <c r="F518" s="236" t="s">
        <v>593</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179</v>
      </c>
      <c r="AU518" s="18" t="s">
        <v>87</v>
      </c>
    </row>
    <row r="519" s="13" customFormat="1">
      <c r="A519" s="13"/>
      <c r="B519" s="237"/>
      <c r="C519" s="238"/>
      <c r="D519" s="232" t="s">
        <v>181</v>
      </c>
      <c r="E519" s="239" t="s">
        <v>40</v>
      </c>
      <c r="F519" s="240" t="s">
        <v>509</v>
      </c>
      <c r="G519" s="238"/>
      <c r="H519" s="239" t="s">
        <v>40</v>
      </c>
      <c r="I519" s="241"/>
      <c r="J519" s="238"/>
      <c r="K519" s="238"/>
      <c r="L519" s="242"/>
      <c r="M519" s="243"/>
      <c r="N519" s="244"/>
      <c r="O519" s="244"/>
      <c r="P519" s="244"/>
      <c r="Q519" s="244"/>
      <c r="R519" s="244"/>
      <c r="S519" s="244"/>
      <c r="T519" s="245"/>
      <c r="U519" s="13"/>
      <c r="V519" s="13"/>
      <c r="W519" s="13"/>
      <c r="X519" s="13"/>
      <c r="Y519" s="13"/>
      <c r="Z519" s="13"/>
      <c r="AA519" s="13"/>
      <c r="AB519" s="13"/>
      <c r="AC519" s="13"/>
      <c r="AD519" s="13"/>
      <c r="AE519" s="13"/>
      <c r="AT519" s="246" t="s">
        <v>181</v>
      </c>
      <c r="AU519" s="246" t="s">
        <v>87</v>
      </c>
      <c r="AV519" s="13" t="s">
        <v>85</v>
      </c>
      <c r="AW519" s="13" t="s">
        <v>38</v>
      </c>
      <c r="AX519" s="13" t="s">
        <v>77</v>
      </c>
      <c r="AY519" s="246" t="s">
        <v>167</v>
      </c>
    </row>
    <row r="520" s="14" customFormat="1">
      <c r="A520" s="14"/>
      <c r="B520" s="247"/>
      <c r="C520" s="248"/>
      <c r="D520" s="232" t="s">
        <v>181</v>
      </c>
      <c r="E520" s="249" t="s">
        <v>40</v>
      </c>
      <c r="F520" s="250" t="s">
        <v>532</v>
      </c>
      <c r="G520" s="248"/>
      <c r="H520" s="251">
        <v>9.5999999999999996</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181</v>
      </c>
      <c r="AU520" s="257" t="s">
        <v>87</v>
      </c>
      <c r="AV520" s="14" t="s">
        <v>87</v>
      </c>
      <c r="AW520" s="14" t="s">
        <v>38</v>
      </c>
      <c r="AX520" s="14" t="s">
        <v>77</v>
      </c>
      <c r="AY520" s="257" t="s">
        <v>167</v>
      </c>
    </row>
    <row r="521" s="13" customFormat="1">
      <c r="A521" s="13"/>
      <c r="B521" s="237"/>
      <c r="C521" s="238"/>
      <c r="D521" s="232" t="s">
        <v>181</v>
      </c>
      <c r="E521" s="239" t="s">
        <v>40</v>
      </c>
      <c r="F521" s="240" t="s">
        <v>533</v>
      </c>
      <c r="G521" s="238"/>
      <c r="H521" s="239" t="s">
        <v>40</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181</v>
      </c>
      <c r="AU521" s="246" t="s">
        <v>87</v>
      </c>
      <c r="AV521" s="13" t="s">
        <v>85</v>
      </c>
      <c r="AW521" s="13" t="s">
        <v>38</v>
      </c>
      <c r="AX521" s="13" t="s">
        <v>77</v>
      </c>
      <c r="AY521" s="246" t="s">
        <v>167</v>
      </c>
    </row>
    <row r="522" s="14" customFormat="1">
      <c r="A522" s="14"/>
      <c r="B522" s="247"/>
      <c r="C522" s="248"/>
      <c r="D522" s="232" t="s">
        <v>181</v>
      </c>
      <c r="E522" s="249" t="s">
        <v>40</v>
      </c>
      <c r="F522" s="250" t="s">
        <v>534</v>
      </c>
      <c r="G522" s="248"/>
      <c r="H522" s="251">
        <v>4.5999999999999996</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181</v>
      </c>
      <c r="AU522" s="257" t="s">
        <v>87</v>
      </c>
      <c r="AV522" s="14" t="s">
        <v>87</v>
      </c>
      <c r="AW522" s="14" t="s">
        <v>38</v>
      </c>
      <c r="AX522" s="14" t="s">
        <v>77</v>
      </c>
      <c r="AY522" s="257" t="s">
        <v>167</v>
      </c>
    </row>
    <row r="523" s="14" customFormat="1">
      <c r="A523" s="14"/>
      <c r="B523" s="247"/>
      <c r="C523" s="248"/>
      <c r="D523" s="232" t="s">
        <v>181</v>
      </c>
      <c r="E523" s="249" t="s">
        <v>40</v>
      </c>
      <c r="F523" s="250" t="s">
        <v>535</v>
      </c>
      <c r="G523" s="248"/>
      <c r="H523" s="251">
        <v>3.6000000000000001</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181</v>
      </c>
      <c r="AU523" s="257" t="s">
        <v>87</v>
      </c>
      <c r="AV523" s="14" t="s">
        <v>87</v>
      </c>
      <c r="AW523" s="14" t="s">
        <v>38</v>
      </c>
      <c r="AX523" s="14" t="s">
        <v>77</v>
      </c>
      <c r="AY523" s="257" t="s">
        <v>167</v>
      </c>
    </row>
    <row r="524" s="14" customFormat="1">
      <c r="A524" s="14"/>
      <c r="B524" s="247"/>
      <c r="C524" s="248"/>
      <c r="D524" s="232" t="s">
        <v>181</v>
      </c>
      <c r="E524" s="249" t="s">
        <v>40</v>
      </c>
      <c r="F524" s="250" t="s">
        <v>536</v>
      </c>
      <c r="G524" s="248"/>
      <c r="H524" s="251">
        <v>0.59999999999999998</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181</v>
      </c>
      <c r="AU524" s="257" t="s">
        <v>87</v>
      </c>
      <c r="AV524" s="14" t="s">
        <v>87</v>
      </c>
      <c r="AW524" s="14" t="s">
        <v>38</v>
      </c>
      <c r="AX524" s="14" t="s">
        <v>77</v>
      </c>
      <c r="AY524" s="257" t="s">
        <v>167</v>
      </c>
    </row>
    <row r="525" s="15" customFormat="1">
      <c r="A525" s="15"/>
      <c r="B525" s="258"/>
      <c r="C525" s="259"/>
      <c r="D525" s="232" t="s">
        <v>181</v>
      </c>
      <c r="E525" s="260" t="s">
        <v>40</v>
      </c>
      <c r="F525" s="261" t="s">
        <v>184</v>
      </c>
      <c r="G525" s="259"/>
      <c r="H525" s="262">
        <v>18.399999999999999</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181</v>
      </c>
      <c r="AU525" s="268" t="s">
        <v>87</v>
      </c>
      <c r="AV525" s="15" t="s">
        <v>175</v>
      </c>
      <c r="AW525" s="15" t="s">
        <v>38</v>
      </c>
      <c r="AX525" s="15" t="s">
        <v>85</v>
      </c>
      <c r="AY525" s="268" t="s">
        <v>167</v>
      </c>
    </row>
    <row r="526" s="2" customFormat="1" ht="16.5" customHeight="1">
      <c r="A526" s="39"/>
      <c r="B526" s="40"/>
      <c r="C526" s="219" t="s">
        <v>594</v>
      </c>
      <c r="D526" s="219" t="s">
        <v>170</v>
      </c>
      <c r="E526" s="220" t="s">
        <v>595</v>
      </c>
      <c r="F526" s="221" t="s">
        <v>596</v>
      </c>
      <c r="G526" s="222" t="s">
        <v>187</v>
      </c>
      <c r="H526" s="223">
        <v>18.399999999999999</v>
      </c>
      <c r="I526" s="224"/>
      <c r="J526" s="225">
        <f>ROUND(I526*H526,2)</f>
        <v>0</v>
      </c>
      <c r="K526" s="221" t="s">
        <v>174</v>
      </c>
      <c r="L526" s="45"/>
      <c r="M526" s="226" t="s">
        <v>40</v>
      </c>
      <c r="N526" s="227" t="s">
        <v>48</v>
      </c>
      <c r="O526" s="85"/>
      <c r="P526" s="228">
        <f>O526*H526</f>
        <v>0</v>
      </c>
      <c r="Q526" s="228">
        <v>1.0000000000000001E-05</v>
      </c>
      <c r="R526" s="228">
        <f>Q526*H526</f>
        <v>0.000184</v>
      </c>
      <c r="S526" s="228">
        <v>0</v>
      </c>
      <c r="T526" s="229">
        <f>S526*H526</f>
        <v>0</v>
      </c>
      <c r="U526" s="39"/>
      <c r="V526" s="39"/>
      <c r="W526" s="39"/>
      <c r="X526" s="39"/>
      <c r="Y526" s="39"/>
      <c r="Z526" s="39"/>
      <c r="AA526" s="39"/>
      <c r="AB526" s="39"/>
      <c r="AC526" s="39"/>
      <c r="AD526" s="39"/>
      <c r="AE526" s="39"/>
      <c r="AR526" s="230" t="s">
        <v>301</v>
      </c>
      <c r="AT526" s="230" t="s">
        <v>170</v>
      </c>
      <c r="AU526" s="230" t="s">
        <v>87</v>
      </c>
      <c r="AY526" s="18" t="s">
        <v>167</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301</v>
      </c>
      <c r="BM526" s="230" t="s">
        <v>597</v>
      </c>
    </row>
    <row r="527" s="2" customFormat="1">
      <c r="A527" s="39"/>
      <c r="B527" s="40"/>
      <c r="C527" s="41"/>
      <c r="D527" s="232" t="s">
        <v>177</v>
      </c>
      <c r="E527" s="41"/>
      <c r="F527" s="233" t="s">
        <v>598</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177</v>
      </c>
      <c r="AU527" s="18" t="s">
        <v>87</v>
      </c>
    </row>
    <row r="528" s="2" customFormat="1">
      <c r="A528" s="39"/>
      <c r="B528" s="40"/>
      <c r="C528" s="41"/>
      <c r="D528" s="232" t="s">
        <v>179</v>
      </c>
      <c r="E528" s="41"/>
      <c r="F528" s="236" t="s">
        <v>593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179</v>
      </c>
      <c r="AU528" s="18" t="s">
        <v>87</v>
      </c>
    </row>
    <row r="529" s="13" customFormat="1">
      <c r="A529" s="13"/>
      <c r="B529" s="237"/>
      <c r="C529" s="238"/>
      <c r="D529" s="232" t="s">
        <v>181</v>
      </c>
      <c r="E529" s="239" t="s">
        <v>40</v>
      </c>
      <c r="F529" s="240" t="s">
        <v>509</v>
      </c>
      <c r="G529" s="238"/>
      <c r="H529" s="239" t="s">
        <v>40</v>
      </c>
      <c r="I529" s="241"/>
      <c r="J529" s="238"/>
      <c r="K529" s="238"/>
      <c r="L529" s="242"/>
      <c r="M529" s="243"/>
      <c r="N529" s="244"/>
      <c r="O529" s="244"/>
      <c r="P529" s="244"/>
      <c r="Q529" s="244"/>
      <c r="R529" s="244"/>
      <c r="S529" s="244"/>
      <c r="T529" s="245"/>
      <c r="U529" s="13"/>
      <c r="V529" s="13"/>
      <c r="W529" s="13"/>
      <c r="X529" s="13"/>
      <c r="Y529" s="13"/>
      <c r="Z529" s="13"/>
      <c r="AA529" s="13"/>
      <c r="AB529" s="13"/>
      <c r="AC529" s="13"/>
      <c r="AD529" s="13"/>
      <c r="AE529" s="13"/>
      <c r="AT529" s="246" t="s">
        <v>181</v>
      </c>
      <c r="AU529" s="246" t="s">
        <v>87</v>
      </c>
      <c r="AV529" s="13" t="s">
        <v>85</v>
      </c>
      <c r="AW529" s="13" t="s">
        <v>38</v>
      </c>
      <c r="AX529" s="13" t="s">
        <v>77</v>
      </c>
      <c r="AY529" s="246" t="s">
        <v>167</v>
      </c>
    </row>
    <row r="530" s="14" customFormat="1">
      <c r="A530" s="14"/>
      <c r="B530" s="247"/>
      <c r="C530" s="248"/>
      <c r="D530" s="232" t="s">
        <v>181</v>
      </c>
      <c r="E530" s="249" t="s">
        <v>40</v>
      </c>
      <c r="F530" s="250" t="s">
        <v>532</v>
      </c>
      <c r="G530" s="248"/>
      <c r="H530" s="251">
        <v>9.5999999999999996</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181</v>
      </c>
      <c r="AU530" s="257" t="s">
        <v>87</v>
      </c>
      <c r="AV530" s="14" t="s">
        <v>87</v>
      </c>
      <c r="AW530" s="14" t="s">
        <v>38</v>
      </c>
      <c r="AX530" s="14" t="s">
        <v>77</v>
      </c>
      <c r="AY530" s="257" t="s">
        <v>167</v>
      </c>
    </row>
    <row r="531" s="13" customFormat="1">
      <c r="A531" s="13"/>
      <c r="B531" s="237"/>
      <c r="C531" s="238"/>
      <c r="D531" s="232" t="s">
        <v>181</v>
      </c>
      <c r="E531" s="239" t="s">
        <v>40</v>
      </c>
      <c r="F531" s="240" t="s">
        <v>533</v>
      </c>
      <c r="G531" s="238"/>
      <c r="H531" s="239" t="s">
        <v>40</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181</v>
      </c>
      <c r="AU531" s="246" t="s">
        <v>87</v>
      </c>
      <c r="AV531" s="13" t="s">
        <v>85</v>
      </c>
      <c r="AW531" s="13" t="s">
        <v>38</v>
      </c>
      <c r="AX531" s="13" t="s">
        <v>77</v>
      </c>
      <c r="AY531" s="246" t="s">
        <v>167</v>
      </c>
    </row>
    <row r="532" s="14" customFormat="1">
      <c r="A532" s="14"/>
      <c r="B532" s="247"/>
      <c r="C532" s="248"/>
      <c r="D532" s="232" t="s">
        <v>181</v>
      </c>
      <c r="E532" s="249" t="s">
        <v>40</v>
      </c>
      <c r="F532" s="250" t="s">
        <v>534</v>
      </c>
      <c r="G532" s="248"/>
      <c r="H532" s="251">
        <v>4.5999999999999996</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181</v>
      </c>
      <c r="AU532" s="257" t="s">
        <v>87</v>
      </c>
      <c r="AV532" s="14" t="s">
        <v>87</v>
      </c>
      <c r="AW532" s="14" t="s">
        <v>38</v>
      </c>
      <c r="AX532" s="14" t="s">
        <v>77</v>
      </c>
      <c r="AY532" s="257" t="s">
        <v>167</v>
      </c>
    </row>
    <row r="533" s="14" customFormat="1">
      <c r="A533" s="14"/>
      <c r="B533" s="247"/>
      <c r="C533" s="248"/>
      <c r="D533" s="232" t="s">
        <v>181</v>
      </c>
      <c r="E533" s="249" t="s">
        <v>40</v>
      </c>
      <c r="F533" s="250" t="s">
        <v>535</v>
      </c>
      <c r="G533" s="248"/>
      <c r="H533" s="251">
        <v>3.6000000000000001</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181</v>
      </c>
      <c r="AU533" s="257" t="s">
        <v>87</v>
      </c>
      <c r="AV533" s="14" t="s">
        <v>87</v>
      </c>
      <c r="AW533" s="14" t="s">
        <v>38</v>
      </c>
      <c r="AX533" s="14" t="s">
        <v>77</v>
      </c>
      <c r="AY533" s="257" t="s">
        <v>167</v>
      </c>
    </row>
    <row r="534" s="14" customFormat="1">
      <c r="A534" s="14"/>
      <c r="B534" s="247"/>
      <c r="C534" s="248"/>
      <c r="D534" s="232" t="s">
        <v>181</v>
      </c>
      <c r="E534" s="249" t="s">
        <v>40</v>
      </c>
      <c r="F534" s="250" t="s">
        <v>536</v>
      </c>
      <c r="G534" s="248"/>
      <c r="H534" s="251">
        <v>0.59999999999999998</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181</v>
      </c>
      <c r="AU534" s="257" t="s">
        <v>87</v>
      </c>
      <c r="AV534" s="14" t="s">
        <v>87</v>
      </c>
      <c r="AW534" s="14" t="s">
        <v>38</v>
      </c>
      <c r="AX534" s="14" t="s">
        <v>77</v>
      </c>
      <c r="AY534" s="257" t="s">
        <v>167</v>
      </c>
    </row>
    <row r="535" s="15" customFormat="1">
      <c r="A535" s="15"/>
      <c r="B535" s="258"/>
      <c r="C535" s="259"/>
      <c r="D535" s="232" t="s">
        <v>181</v>
      </c>
      <c r="E535" s="260" t="s">
        <v>40</v>
      </c>
      <c r="F535" s="261" t="s">
        <v>184</v>
      </c>
      <c r="G535" s="259"/>
      <c r="H535" s="262">
        <v>18.399999999999999</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181</v>
      </c>
      <c r="AU535" s="268" t="s">
        <v>87</v>
      </c>
      <c r="AV535" s="15" t="s">
        <v>175</v>
      </c>
      <c r="AW535" s="15" t="s">
        <v>38</v>
      </c>
      <c r="AX535" s="15" t="s">
        <v>85</v>
      </c>
      <c r="AY535" s="268" t="s">
        <v>167</v>
      </c>
    </row>
    <row r="536" s="2" customFormat="1" ht="24" customHeight="1">
      <c r="A536" s="39"/>
      <c r="B536" s="40"/>
      <c r="C536" s="219" t="s">
        <v>599</v>
      </c>
      <c r="D536" s="219" t="s">
        <v>170</v>
      </c>
      <c r="E536" s="220" t="s">
        <v>600</v>
      </c>
      <c r="F536" s="221" t="s">
        <v>601</v>
      </c>
      <c r="G536" s="222" t="s">
        <v>398</v>
      </c>
      <c r="H536" s="223">
        <v>8.8379999999999992</v>
      </c>
      <c r="I536" s="224"/>
      <c r="J536" s="225">
        <f>ROUND(I536*H536,2)</f>
        <v>0</v>
      </c>
      <c r="K536" s="221" t="s">
        <v>174</v>
      </c>
      <c r="L536" s="45"/>
      <c r="M536" s="226" t="s">
        <v>40</v>
      </c>
      <c r="N536" s="227" t="s">
        <v>48</v>
      </c>
      <c r="O536" s="85"/>
      <c r="P536" s="228">
        <f>O536*H536</f>
        <v>0</v>
      </c>
      <c r="Q536" s="228">
        <v>0</v>
      </c>
      <c r="R536" s="228">
        <f>Q536*H536</f>
        <v>0</v>
      </c>
      <c r="S536" s="228">
        <v>0</v>
      </c>
      <c r="T536" s="229">
        <f>S536*H536</f>
        <v>0</v>
      </c>
      <c r="U536" s="39"/>
      <c r="V536" s="39"/>
      <c r="W536" s="39"/>
      <c r="X536" s="39"/>
      <c r="Y536" s="39"/>
      <c r="Z536" s="39"/>
      <c r="AA536" s="39"/>
      <c r="AB536" s="39"/>
      <c r="AC536" s="39"/>
      <c r="AD536" s="39"/>
      <c r="AE536" s="39"/>
      <c r="AR536" s="230" t="s">
        <v>301</v>
      </c>
      <c r="AT536" s="230" t="s">
        <v>170</v>
      </c>
      <c r="AU536" s="230" t="s">
        <v>87</v>
      </c>
      <c r="AY536" s="18" t="s">
        <v>167</v>
      </c>
      <c r="BE536" s="231">
        <f>IF(N536="základní",J536,0)</f>
        <v>0</v>
      </c>
      <c r="BF536" s="231">
        <f>IF(N536="snížená",J536,0)</f>
        <v>0</v>
      </c>
      <c r="BG536" s="231">
        <f>IF(N536="zákl. přenesená",J536,0)</f>
        <v>0</v>
      </c>
      <c r="BH536" s="231">
        <f>IF(N536="sníž. přenesená",J536,0)</f>
        <v>0</v>
      </c>
      <c r="BI536" s="231">
        <f>IF(N536="nulová",J536,0)</f>
        <v>0</v>
      </c>
      <c r="BJ536" s="18" t="s">
        <v>85</v>
      </c>
      <c r="BK536" s="231">
        <f>ROUND(I536*H536,2)</f>
        <v>0</v>
      </c>
      <c r="BL536" s="18" t="s">
        <v>301</v>
      </c>
      <c r="BM536" s="230" t="s">
        <v>602</v>
      </c>
    </row>
    <row r="537" s="2" customFormat="1">
      <c r="A537" s="39"/>
      <c r="B537" s="40"/>
      <c r="C537" s="41"/>
      <c r="D537" s="232" t="s">
        <v>177</v>
      </c>
      <c r="E537" s="41"/>
      <c r="F537" s="233" t="s">
        <v>603</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177</v>
      </c>
      <c r="AU537" s="18" t="s">
        <v>87</v>
      </c>
    </row>
    <row r="538" s="2" customFormat="1" ht="24" customHeight="1">
      <c r="A538" s="39"/>
      <c r="B538" s="40"/>
      <c r="C538" s="219" t="s">
        <v>604</v>
      </c>
      <c r="D538" s="219" t="s">
        <v>170</v>
      </c>
      <c r="E538" s="220" t="s">
        <v>605</v>
      </c>
      <c r="F538" s="221" t="s">
        <v>606</v>
      </c>
      <c r="G538" s="222" t="s">
        <v>398</v>
      </c>
      <c r="H538" s="223">
        <v>0.032000000000000001</v>
      </c>
      <c r="I538" s="224"/>
      <c r="J538" s="225">
        <f>ROUND(I538*H538,2)</f>
        <v>0</v>
      </c>
      <c r="K538" s="221" t="s">
        <v>174</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301</v>
      </c>
      <c r="AT538" s="230" t="s">
        <v>170</v>
      </c>
      <c r="AU538" s="230" t="s">
        <v>87</v>
      </c>
      <c r="AY538" s="18" t="s">
        <v>167</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301</v>
      </c>
      <c r="BM538" s="230" t="s">
        <v>607</v>
      </c>
    </row>
    <row r="539" s="2" customFormat="1">
      <c r="A539" s="39"/>
      <c r="B539" s="40"/>
      <c r="C539" s="41"/>
      <c r="D539" s="232" t="s">
        <v>177</v>
      </c>
      <c r="E539" s="41"/>
      <c r="F539" s="233" t="s">
        <v>608</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177</v>
      </c>
      <c r="AU539" s="18" t="s">
        <v>87</v>
      </c>
    </row>
    <row r="540" s="2" customFormat="1">
      <c r="A540" s="39"/>
      <c r="B540" s="40"/>
      <c r="C540" s="41"/>
      <c r="D540" s="232" t="s">
        <v>179</v>
      </c>
      <c r="E540" s="41"/>
      <c r="F540" s="236" t="s">
        <v>609</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179</v>
      </c>
      <c r="AU540" s="18" t="s">
        <v>87</v>
      </c>
    </row>
    <row r="541" s="2" customFormat="1" ht="24" customHeight="1">
      <c r="A541" s="39"/>
      <c r="B541" s="40"/>
      <c r="C541" s="219" t="s">
        <v>610</v>
      </c>
      <c r="D541" s="219" t="s">
        <v>170</v>
      </c>
      <c r="E541" s="220" t="s">
        <v>611</v>
      </c>
      <c r="F541" s="221" t="s">
        <v>612</v>
      </c>
      <c r="G541" s="222" t="s">
        <v>398</v>
      </c>
      <c r="H541" s="223">
        <v>0.032000000000000001</v>
      </c>
      <c r="I541" s="224"/>
      <c r="J541" s="225">
        <f>ROUND(I541*H541,2)</f>
        <v>0</v>
      </c>
      <c r="K541" s="221" t="s">
        <v>174</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301</v>
      </c>
      <c r="AT541" s="230" t="s">
        <v>170</v>
      </c>
      <c r="AU541" s="230" t="s">
        <v>87</v>
      </c>
      <c r="AY541" s="18" t="s">
        <v>167</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301</v>
      </c>
      <c r="BM541" s="230" t="s">
        <v>613</v>
      </c>
    </row>
    <row r="542" s="2" customFormat="1">
      <c r="A542" s="39"/>
      <c r="B542" s="40"/>
      <c r="C542" s="41"/>
      <c r="D542" s="232" t="s">
        <v>177</v>
      </c>
      <c r="E542" s="41"/>
      <c r="F542" s="233" t="s">
        <v>614</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177</v>
      </c>
      <c r="AU542" s="18" t="s">
        <v>87</v>
      </c>
    </row>
    <row r="543" s="2" customFormat="1">
      <c r="A543" s="39"/>
      <c r="B543" s="40"/>
      <c r="C543" s="41"/>
      <c r="D543" s="232" t="s">
        <v>179</v>
      </c>
      <c r="E543" s="41"/>
      <c r="F543" s="236" t="s">
        <v>609</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179</v>
      </c>
      <c r="AU543" s="18" t="s">
        <v>87</v>
      </c>
    </row>
    <row r="544" s="12" customFormat="1" ht="22.8" customHeight="1">
      <c r="A544" s="12"/>
      <c r="B544" s="203"/>
      <c r="C544" s="204"/>
      <c r="D544" s="205" t="s">
        <v>76</v>
      </c>
      <c r="E544" s="217" t="s">
        <v>615</v>
      </c>
      <c r="F544" s="217" t="s">
        <v>616</v>
      </c>
      <c r="G544" s="204"/>
      <c r="H544" s="204"/>
      <c r="I544" s="207"/>
      <c r="J544" s="218">
        <f>BK544</f>
        <v>0</v>
      </c>
      <c r="K544" s="204"/>
      <c r="L544" s="209"/>
      <c r="M544" s="210"/>
      <c r="N544" s="211"/>
      <c r="O544" s="211"/>
      <c r="P544" s="212">
        <f>SUM(P545:P591)</f>
        <v>0</v>
      </c>
      <c r="Q544" s="211"/>
      <c r="R544" s="212">
        <f>SUM(R545:R591)</f>
        <v>0.11957000000000002</v>
      </c>
      <c r="S544" s="211"/>
      <c r="T544" s="213">
        <f>SUM(T545:T591)</f>
        <v>0.038790000000000005</v>
      </c>
      <c r="U544" s="12"/>
      <c r="V544" s="12"/>
      <c r="W544" s="12"/>
      <c r="X544" s="12"/>
      <c r="Y544" s="12"/>
      <c r="Z544" s="12"/>
      <c r="AA544" s="12"/>
      <c r="AB544" s="12"/>
      <c r="AC544" s="12"/>
      <c r="AD544" s="12"/>
      <c r="AE544" s="12"/>
      <c r="AR544" s="214" t="s">
        <v>87</v>
      </c>
      <c r="AT544" s="215" t="s">
        <v>76</v>
      </c>
      <c r="AU544" s="215" t="s">
        <v>85</v>
      </c>
      <c r="AY544" s="214" t="s">
        <v>167</v>
      </c>
      <c r="BK544" s="216">
        <f>SUM(BK545:BK591)</f>
        <v>0</v>
      </c>
    </row>
    <row r="545" s="2" customFormat="1" ht="16.5" customHeight="1">
      <c r="A545" s="39"/>
      <c r="B545" s="40"/>
      <c r="C545" s="219" t="s">
        <v>617</v>
      </c>
      <c r="D545" s="219" t="s">
        <v>170</v>
      </c>
      <c r="E545" s="220" t="s">
        <v>618</v>
      </c>
      <c r="F545" s="221" t="s">
        <v>619</v>
      </c>
      <c r="G545" s="222" t="s">
        <v>561</v>
      </c>
      <c r="H545" s="223">
        <v>1</v>
      </c>
      <c r="I545" s="224"/>
      <c r="J545" s="225">
        <f>ROUND(I545*H545,2)</f>
        <v>0</v>
      </c>
      <c r="K545" s="221" t="s">
        <v>174</v>
      </c>
      <c r="L545" s="45"/>
      <c r="M545" s="226" t="s">
        <v>40</v>
      </c>
      <c r="N545" s="227" t="s">
        <v>48</v>
      </c>
      <c r="O545" s="85"/>
      <c r="P545" s="228">
        <f>O545*H545</f>
        <v>0</v>
      </c>
      <c r="Q545" s="228">
        <v>0</v>
      </c>
      <c r="R545" s="228">
        <f>Q545*H545</f>
        <v>0</v>
      </c>
      <c r="S545" s="228">
        <v>0.01933</v>
      </c>
      <c r="T545" s="229">
        <f>S545*H545</f>
        <v>0.01933</v>
      </c>
      <c r="U545" s="39"/>
      <c r="V545" s="39"/>
      <c r="W545" s="39"/>
      <c r="X545" s="39"/>
      <c r="Y545" s="39"/>
      <c r="Z545" s="39"/>
      <c r="AA545" s="39"/>
      <c r="AB545" s="39"/>
      <c r="AC545" s="39"/>
      <c r="AD545" s="39"/>
      <c r="AE545" s="39"/>
      <c r="AR545" s="230" t="s">
        <v>301</v>
      </c>
      <c r="AT545" s="230" t="s">
        <v>170</v>
      </c>
      <c r="AU545" s="230" t="s">
        <v>87</v>
      </c>
      <c r="AY545" s="18" t="s">
        <v>167</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301</v>
      </c>
      <c r="BM545" s="230" t="s">
        <v>620</v>
      </c>
    </row>
    <row r="546" s="2" customFormat="1">
      <c r="A546" s="39"/>
      <c r="B546" s="40"/>
      <c r="C546" s="41"/>
      <c r="D546" s="232" t="s">
        <v>177</v>
      </c>
      <c r="E546" s="41"/>
      <c r="F546" s="233" t="s">
        <v>621</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177</v>
      </c>
      <c r="AU546" s="18" t="s">
        <v>87</v>
      </c>
    </row>
    <row r="547" s="2" customFormat="1" ht="24" customHeight="1">
      <c r="A547" s="39"/>
      <c r="B547" s="40"/>
      <c r="C547" s="219" t="s">
        <v>622</v>
      </c>
      <c r="D547" s="219" t="s">
        <v>170</v>
      </c>
      <c r="E547" s="220" t="s">
        <v>623</v>
      </c>
      <c r="F547" s="221" t="s">
        <v>624</v>
      </c>
      <c r="G547" s="222" t="s">
        <v>561</v>
      </c>
      <c r="H547" s="223">
        <v>1</v>
      </c>
      <c r="I547" s="224"/>
      <c r="J547" s="225">
        <f>ROUND(I547*H547,2)</f>
        <v>0</v>
      </c>
      <c r="K547" s="221" t="s">
        <v>174</v>
      </c>
      <c r="L547" s="45"/>
      <c r="M547" s="226" t="s">
        <v>40</v>
      </c>
      <c r="N547" s="227" t="s">
        <v>48</v>
      </c>
      <c r="O547" s="85"/>
      <c r="P547" s="228">
        <f>O547*H547</f>
        <v>0</v>
      </c>
      <c r="Q547" s="228">
        <v>0.023199999999999998</v>
      </c>
      <c r="R547" s="228">
        <f>Q547*H547</f>
        <v>0.023199999999999998</v>
      </c>
      <c r="S547" s="228">
        <v>0</v>
      </c>
      <c r="T547" s="229">
        <f>S547*H547</f>
        <v>0</v>
      </c>
      <c r="U547" s="39"/>
      <c r="V547" s="39"/>
      <c r="W547" s="39"/>
      <c r="X547" s="39"/>
      <c r="Y547" s="39"/>
      <c r="Z547" s="39"/>
      <c r="AA547" s="39"/>
      <c r="AB547" s="39"/>
      <c r="AC547" s="39"/>
      <c r="AD547" s="39"/>
      <c r="AE547" s="39"/>
      <c r="AR547" s="230" t="s">
        <v>301</v>
      </c>
      <c r="AT547" s="230" t="s">
        <v>170</v>
      </c>
      <c r="AU547" s="230" t="s">
        <v>87</v>
      </c>
      <c r="AY547" s="18" t="s">
        <v>167</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301</v>
      </c>
      <c r="BM547" s="230" t="s">
        <v>625</v>
      </c>
    </row>
    <row r="548" s="2" customFormat="1">
      <c r="A548" s="39"/>
      <c r="B548" s="40"/>
      <c r="C548" s="41"/>
      <c r="D548" s="232" t="s">
        <v>177</v>
      </c>
      <c r="E548" s="41"/>
      <c r="F548" s="233" t="s">
        <v>626</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177</v>
      </c>
      <c r="AU548" s="18" t="s">
        <v>87</v>
      </c>
    </row>
    <row r="549" s="2" customFormat="1">
      <c r="A549" s="39"/>
      <c r="B549" s="40"/>
      <c r="C549" s="41"/>
      <c r="D549" s="232" t="s">
        <v>179</v>
      </c>
      <c r="E549" s="41"/>
      <c r="F549" s="236" t="s">
        <v>627</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179</v>
      </c>
      <c r="AU549" s="18" t="s">
        <v>87</v>
      </c>
    </row>
    <row r="550" s="2" customFormat="1" ht="16.5" customHeight="1">
      <c r="A550" s="39"/>
      <c r="B550" s="40"/>
      <c r="C550" s="219" t="s">
        <v>628</v>
      </c>
      <c r="D550" s="219" t="s">
        <v>170</v>
      </c>
      <c r="E550" s="220" t="s">
        <v>629</v>
      </c>
      <c r="F550" s="221" t="s">
        <v>630</v>
      </c>
      <c r="G550" s="222" t="s">
        <v>561</v>
      </c>
      <c r="H550" s="223">
        <v>1</v>
      </c>
      <c r="I550" s="224"/>
      <c r="J550" s="225">
        <f>ROUND(I550*H550,2)</f>
        <v>0</v>
      </c>
      <c r="K550" s="221" t="s">
        <v>174</v>
      </c>
      <c r="L550" s="45"/>
      <c r="M550" s="226" t="s">
        <v>40</v>
      </c>
      <c r="N550" s="227" t="s">
        <v>48</v>
      </c>
      <c r="O550" s="85"/>
      <c r="P550" s="228">
        <f>O550*H550</f>
        <v>0</v>
      </c>
      <c r="Q550" s="228">
        <v>0</v>
      </c>
      <c r="R550" s="228">
        <f>Q550*H550</f>
        <v>0</v>
      </c>
      <c r="S550" s="228">
        <v>0.019460000000000002</v>
      </c>
      <c r="T550" s="229">
        <f>S550*H550</f>
        <v>0.019460000000000002</v>
      </c>
      <c r="U550" s="39"/>
      <c r="V550" s="39"/>
      <c r="W550" s="39"/>
      <c r="X550" s="39"/>
      <c r="Y550" s="39"/>
      <c r="Z550" s="39"/>
      <c r="AA550" s="39"/>
      <c r="AB550" s="39"/>
      <c r="AC550" s="39"/>
      <c r="AD550" s="39"/>
      <c r="AE550" s="39"/>
      <c r="AR550" s="230" t="s">
        <v>301</v>
      </c>
      <c r="AT550" s="230" t="s">
        <v>170</v>
      </c>
      <c r="AU550" s="230" t="s">
        <v>87</v>
      </c>
      <c r="AY550" s="18" t="s">
        <v>167</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301</v>
      </c>
      <c r="BM550" s="230" t="s">
        <v>631</v>
      </c>
    </row>
    <row r="551" s="2" customFormat="1">
      <c r="A551" s="39"/>
      <c r="B551" s="40"/>
      <c r="C551" s="41"/>
      <c r="D551" s="232" t="s">
        <v>177</v>
      </c>
      <c r="E551" s="41"/>
      <c r="F551" s="233" t="s">
        <v>632</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177</v>
      </c>
      <c r="AU551" s="18" t="s">
        <v>87</v>
      </c>
    </row>
    <row r="552" s="2" customFormat="1" ht="24" customHeight="1">
      <c r="A552" s="39"/>
      <c r="B552" s="40"/>
      <c r="C552" s="219" t="s">
        <v>633</v>
      </c>
      <c r="D552" s="219" t="s">
        <v>170</v>
      </c>
      <c r="E552" s="220" t="s">
        <v>634</v>
      </c>
      <c r="F552" s="221" t="s">
        <v>635</v>
      </c>
      <c r="G552" s="222" t="s">
        <v>561</v>
      </c>
      <c r="H552" s="223">
        <v>1</v>
      </c>
      <c r="I552" s="224"/>
      <c r="J552" s="225">
        <f>ROUND(I552*H552,2)</f>
        <v>0</v>
      </c>
      <c r="K552" s="221" t="s">
        <v>174</v>
      </c>
      <c r="L552" s="45"/>
      <c r="M552" s="226" t="s">
        <v>40</v>
      </c>
      <c r="N552" s="227" t="s">
        <v>48</v>
      </c>
      <c r="O552" s="85"/>
      <c r="P552" s="228">
        <f>O552*H552</f>
        <v>0</v>
      </c>
      <c r="Q552" s="228">
        <v>0.02775</v>
      </c>
      <c r="R552" s="228">
        <f>Q552*H552</f>
        <v>0.02775</v>
      </c>
      <c r="S552" s="228">
        <v>0</v>
      </c>
      <c r="T552" s="229">
        <f>S552*H552</f>
        <v>0</v>
      </c>
      <c r="U552" s="39"/>
      <c r="V552" s="39"/>
      <c r="W552" s="39"/>
      <c r="X552" s="39"/>
      <c r="Y552" s="39"/>
      <c r="Z552" s="39"/>
      <c r="AA552" s="39"/>
      <c r="AB552" s="39"/>
      <c r="AC552" s="39"/>
      <c r="AD552" s="39"/>
      <c r="AE552" s="39"/>
      <c r="AR552" s="230" t="s">
        <v>301</v>
      </c>
      <c r="AT552" s="230" t="s">
        <v>170</v>
      </c>
      <c r="AU552" s="230" t="s">
        <v>87</v>
      </c>
      <c r="AY552" s="18" t="s">
        <v>167</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301</v>
      </c>
      <c r="BM552" s="230" t="s">
        <v>636</v>
      </c>
    </row>
    <row r="553" s="2" customFormat="1">
      <c r="A553" s="39"/>
      <c r="B553" s="40"/>
      <c r="C553" s="41"/>
      <c r="D553" s="232" t="s">
        <v>177</v>
      </c>
      <c r="E553" s="41"/>
      <c r="F553" s="233" t="s">
        <v>637</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177</v>
      </c>
      <c r="AU553" s="18" t="s">
        <v>87</v>
      </c>
    </row>
    <row r="554" s="2" customFormat="1">
      <c r="A554" s="39"/>
      <c r="B554" s="40"/>
      <c r="C554" s="41"/>
      <c r="D554" s="232" t="s">
        <v>179</v>
      </c>
      <c r="E554" s="41"/>
      <c r="F554" s="236" t="s">
        <v>638</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179</v>
      </c>
      <c r="AU554" s="18" t="s">
        <v>87</v>
      </c>
    </row>
    <row r="555" s="2" customFormat="1" ht="16.5" customHeight="1">
      <c r="A555" s="39"/>
      <c r="B555" s="40"/>
      <c r="C555" s="219" t="s">
        <v>639</v>
      </c>
      <c r="D555" s="219" t="s">
        <v>170</v>
      </c>
      <c r="E555" s="220" t="s">
        <v>640</v>
      </c>
      <c r="F555" s="221" t="s">
        <v>641</v>
      </c>
      <c r="G555" s="222" t="s">
        <v>561</v>
      </c>
      <c r="H555" s="223">
        <v>1</v>
      </c>
      <c r="I555" s="224"/>
      <c r="J555" s="225">
        <f>ROUND(I555*H555,2)</f>
        <v>0</v>
      </c>
      <c r="K555" s="221" t="s">
        <v>174</v>
      </c>
      <c r="L555" s="45"/>
      <c r="M555" s="226" t="s">
        <v>40</v>
      </c>
      <c r="N555" s="227" t="s">
        <v>48</v>
      </c>
      <c r="O555" s="85"/>
      <c r="P555" s="228">
        <f>O555*H555</f>
        <v>0</v>
      </c>
      <c r="Q555" s="228">
        <v>0.01452</v>
      </c>
      <c r="R555" s="228">
        <f>Q555*H555</f>
        <v>0.01452</v>
      </c>
      <c r="S555" s="228">
        <v>0</v>
      </c>
      <c r="T555" s="229">
        <f>S555*H555</f>
        <v>0</v>
      </c>
      <c r="U555" s="39"/>
      <c r="V555" s="39"/>
      <c r="W555" s="39"/>
      <c r="X555" s="39"/>
      <c r="Y555" s="39"/>
      <c r="Z555" s="39"/>
      <c r="AA555" s="39"/>
      <c r="AB555" s="39"/>
      <c r="AC555" s="39"/>
      <c r="AD555" s="39"/>
      <c r="AE555" s="39"/>
      <c r="AR555" s="230" t="s">
        <v>301</v>
      </c>
      <c r="AT555" s="230" t="s">
        <v>170</v>
      </c>
      <c r="AU555" s="230" t="s">
        <v>87</v>
      </c>
      <c r="AY555" s="18" t="s">
        <v>167</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301</v>
      </c>
      <c r="BM555" s="230" t="s">
        <v>642</v>
      </c>
    </row>
    <row r="556" s="2" customFormat="1">
      <c r="A556" s="39"/>
      <c r="B556" s="40"/>
      <c r="C556" s="41"/>
      <c r="D556" s="232" t="s">
        <v>177</v>
      </c>
      <c r="E556" s="41"/>
      <c r="F556" s="233" t="s">
        <v>643</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177</v>
      </c>
      <c r="AU556" s="18" t="s">
        <v>87</v>
      </c>
    </row>
    <row r="557" s="2" customFormat="1">
      <c r="A557" s="39"/>
      <c r="B557" s="40"/>
      <c r="C557" s="41"/>
      <c r="D557" s="232" t="s">
        <v>179</v>
      </c>
      <c r="E557" s="41"/>
      <c r="F557" s="236" t="s">
        <v>644</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179</v>
      </c>
      <c r="AU557" s="18" t="s">
        <v>87</v>
      </c>
    </row>
    <row r="558" s="2" customFormat="1" ht="24" customHeight="1">
      <c r="A558" s="39"/>
      <c r="B558" s="40"/>
      <c r="C558" s="219" t="s">
        <v>645</v>
      </c>
      <c r="D558" s="219" t="s">
        <v>170</v>
      </c>
      <c r="E558" s="220" t="s">
        <v>646</v>
      </c>
      <c r="F558" s="221" t="s">
        <v>647</v>
      </c>
      <c r="G558" s="222" t="s">
        <v>561</v>
      </c>
      <c r="H558" s="223">
        <v>1</v>
      </c>
      <c r="I558" s="224"/>
      <c r="J558" s="225">
        <f>ROUND(I558*H558,2)</f>
        <v>0</v>
      </c>
      <c r="K558" s="221" t="s">
        <v>174</v>
      </c>
      <c r="L558" s="45"/>
      <c r="M558" s="226" t="s">
        <v>40</v>
      </c>
      <c r="N558" s="227" t="s">
        <v>48</v>
      </c>
      <c r="O558" s="85"/>
      <c r="P558" s="228">
        <f>O558*H558</f>
        <v>0</v>
      </c>
      <c r="Q558" s="228">
        <v>0.034209999999999997</v>
      </c>
      <c r="R558" s="228">
        <f>Q558*H558</f>
        <v>0.034209999999999997</v>
      </c>
      <c r="S558" s="228">
        <v>0</v>
      </c>
      <c r="T558" s="229">
        <f>S558*H558</f>
        <v>0</v>
      </c>
      <c r="U558" s="39"/>
      <c r="V558" s="39"/>
      <c r="W558" s="39"/>
      <c r="X558" s="39"/>
      <c r="Y558" s="39"/>
      <c r="Z558" s="39"/>
      <c r="AA558" s="39"/>
      <c r="AB558" s="39"/>
      <c r="AC558" s="39"/>
      <c r="AD558" s="39"/>
      <c r="AE558" s="39"/>
      <c r="AR558" s="230" t="s">
        <v>301</v>
      </c>
      <c r="AT558" s="230" t="s">
        <v>170</v>
      </c>
      <c r="AU558" s="230" t="s">
        <v>87</v>
      </c>
      <c r="AY558" s="18" t="s">
        <v>167</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301</v>
      </c>
      <c r="BM558" s="230" t="s">
        <v>648</v>
      </c>
    </row>
    <row r="559" s="2" customFormat="1">
      <c r="A559" s="39"/>
      <c r="B559" s="40"/>
      <c r="C559" s="41"/>
      <c r="D559" s="232" t="s">
        <v>177</v>
      </c>
      <c r="E559" s="41"/>
      <c r="F559" s="233" t="s">
        <v>649</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177</v>
      </c>
      <c r="AU559" s="18" t="s">
        <v>87</v>
      </c>
    </row>
    <row r="560" s="2" customFormat="1">
      <c r="A560" s="39"/>
      <c r="B560" s="40"/>
      <c r="C560" s="41"/>
      <c r="D560" s="232" t="s">
        <v>179</v>
      </c>
      <c r="E560" s="41"/>
      <c r="F560" s="236" t="s">
        <v>650</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179</v>
      </c>
      <c r="AU560" s="18" t="s">
        <v>87</v>
      </c>
    </row>
    <row r="561" s="2" customFormat="1" ht="24" customHeight="1">
      <c r="A561" s="39"/>
      <c r="B561" s="40"/>
      <c r="C561" s="219" t="s">
        <v>651</v>
      </c>
      <c r="D561" s="219" t="s">
        <v>170</v>
      </c>
      <c r="E561" s="220" t="s">
        <v>652</v>
      </c>
      <c r="F561" s="221" t="s">
        <v>653</v>
      </c>
      <c r="G561" s="222" t="s">
        <v>561</v>
      </c>
      <c r="H561" s="223">
        <v>1</v>
      </c>
      <c r="I561" s="224"/>
      <c r="J561" s="225">
        <f>ROUND(I561*H561,2)</f>
        <v>0</v>
      </c>
      <c r="K561" s="221" t="s">
        <v>174</v>
      </c>
      <c r="L561" s="45"/>
      <c r="M561" s="226" t="s">
        <v>40</v>
      </c>
      <c r="N561" s="227" t="s">
        <v>48</v>
      </c>
      <c r="O561" s="85"/>
      <c r="P561" s="228">
        <f>O561*H561</f>
        <v>0</v>
      </c>
      <c r="Q561" s="228">
        <v>0.0024199999999999998</v>
      </c>
      <c r="R561" s="228">
        <f>Q561*H561</f>
        <v>0.0024199999999999998</v>
      </c>
      <c r="S561" s="228">
        <v>0</v>
      </c>
      <c r="T561" s="229">
        <f>S561*H561</f>
        <v>0</v>
      </c>
      <c r="U561" s="39"/>
      <c r="V561" s="39"/>
      <c r="W561" s="39"/>
      <c r="X561" s="39"/>
      <c r="Y561" s="39"/>
      <c r="Z561" s="39"/>
      <c r="AA561" s="39"/>
      <c r="AB561" s="39"/>
      <c r="AC561" s="39"/>
      <c r="AD561" s="39"/>
      <c r="AE561" s="39"/>
      <c r="AR561" s="230" t="s">
        <v>301</v>
      </c>
      <c r="AT561" s="230" t="s">
        <v>170</v>
      </c>
      <c r="AU561" s="230" t="s">
        <v>87</v>
      </c>
      <c r="AY561" s="18" t="s">
        <v>167</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301</v>
      </c>
      <c r="BM561" s="230" t="s">
        <v>654</v>
      </c>
    </row>
    <row r="562" s="2" customFormat="1">
      <c r="A562" s="39"/>
      <c r="B562" s="40"/>
      <c r="C562" s="41"/>
      <c r="D562" s="232" t="s">
        <v>177</v>
      </c>
      <c r="E562" s="41"/>
      <c r="F562" s="233" t="s">
        <v>653</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177</v>
      </c>
      <c r="AU562" s="18" t="s">
        <v>87</v>
      </c>
    </row>
    <row r="563" s="2" customFormat="1" ht="24" customHeight="1">
      <c r="A563" s="39"/>
      <c r="B563" s="40"/>
      <c r="C563" s="219" t="s">
        <v>655</v>
      </c>
      <c r="D563" s="219" t="s">
        <v>170</v>
      </c>
      <c r="E563" s="220" t="s">
        <v>656</v>
      </c>
      <c r="F563" s="221" t="s">
        <v>657</v>
      </c>
      <c r="G563" s="222" t="s">
        <v>561</v>
      </c>
      <c r="H563" s="223">
        <v>1</v>
      </c>
      <c r="I563" s="224"/>
      <c r="J563" s="225">
        <f>ROUND(I563*H563,2)</f>
        <v>0</v>
      </c>
      <c r="K563" s="221" t="s">
        <v>174</v>
      </c>
      <c r="L563" s="45"/>
      <c r="M563" s="226" t="s">
        <v>40</v>
      </c>
      <c r="N563" s="227" t="s">
        <v>48</v>
      </c>
      <c r="O563" s="85"/>
      <c r="P563" s="228">
        <f>O563*H563</f>
        <v>0</v>
      </c>
      <c r="Q563" s="228">
        <v>0.00051999999999999995</v>
      </c>
      <c r="R563" s="228">
        <f>Q563*H563</f>
        <v>0.00051999999999999995</v>
      </c>
      <c r="S563" s="228">
        <v>0</v>
      </c>
      <c r="T563" s="229">
        <f>S563*H563</f>
        <v>0</v>
      </c>
      <c r="U563" s="39"/>
      <c r="V563" s="39"/>
      <c r="W563" s="39"/>
      <c r="X563" s="39"/>
      <c r="Y563" s="39"/>
      <c r="Z563" s="39"/>
      <c r="AA563" s="39"/>
      <c r="AB563" s="39"/>
      <c r="AC563" s="39"/>
      <c r="AD563" s="39"/>
      <c r="AE563" s="39"/>
      <c r="AR563" s="230" t="s">
        <v>301</v>
      </c>
      <c r="AT563" s="230" t="s">
        <v>170</v>
      </c>
      <c r="AU563" s="230" t="s">
        <v>87</v>
      </c>
      <c r="AY563" s="18" t="s">
        <v>167</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301</v>
      </c>
      <c r="BM563" s="230" t="s">
        <v>658</v>
      </c>
    </row>
    <row r="564" s="2" customFormat="1">
      <c r="A564" s="39"/>
      <c r="B564" s="40"/>
      <c r="C564" s="41"/>
      <c r="D564" s="232" t="s">
        <v>177</v>
      </c>
      <c r="E564" s="41"/>
      <c r="F564" s="233" t="s">
        <v>659</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177</v>
      </c>
      <c r="AU564" s="18" t="s">
        <v>87</v>
      </c>
    </row>
    <row r="565" s="2" customFormat="1" ht="24" customHeight="1">
      <c r="A565" s="39"/>
      <c r="B565" s="40"/>
      <c r="C565" s="219" t="s">
        <v>660</v>
      </c>
      <c r="D565" s="219" t="s">
        <v>170</v>
      </c>
      <c r="E565" s="220" t="s">
        <v>661</v>
      </c>
      <c r="F565" s="221" t="s">
        <v>662</v>
      </c>
      <c r="G565" s="222" t="s">
        <v>561</v>
      </c>
      <c r="H565" s="223">
        <v>1</v>
      </c>
      <c r="I565" s="224"/>
      <c r="J565" s="225">
        <f>ROUND(I565*H565,2)</f>
        <v>0</v>
      </c>
      <c r="K565" s="221" t="s">
        <v>174</v>
      </c>
      <c r="L565" s="45"/>
      <c r="M565" s="226" t="s">
        <v>40</v>
      </c>
      <c r="N565" s="227" t="s">
        <v>48</v>
      </c>
      <c r="O565" s="85"/>
      <c r="P565" s="228">
        <f>O565*H565</f>
        <v>0</v>
      </c>
      <c r="Q565" s="228">
        <v>0.0011000000000000001</v>
      </c>
      <c r="R565" s="228">
        <f>Q565*H565</f>
        <v>0.0011000000000000001</v>
      </c>
      <c r="S565" s="228">
        <v>0</v>
      </c>
      <c r="T565" s="229">
        <f>S565*H565</f>
        <v>0</v>
      </c>
      <c r="U565" s="39"/>
      <c r="V565" s="39"/>
      <c r="W565" s="39"/>
      <c r="X565" s="39"/>
      <c r="Y565" s="39"/>
      <c r="Z565" s="39"/>
      <c r="AA565" s="39"/>
      <c r="AB565" s="39"/>
      <c r="AC565" s="39"/>
      <c r="AD565" s="39"/>
      <c r="AE565" s="39"/>
      <c r="AR565" s="230" t="s">
        <v>301</v>
      </c>
      <c r="AT565" s="230" t="s">
        <v>170</v>
      </c>
      <c r="AU565" s="230" t="s">
        <v>87</v>
      </c>
      <c r="AY565" s="18" t="s">
        <v>167</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301</v>
      </c>
      <c r="BM565" s="230" t="s">
        <v>663</v>
      </c>
    </row>
    <row r="566" s="2" customFormat="1">
      <c r="A566" s="39"/>
      <c r="B566" s="40"/>
      <c r="C566" s="41"/>
      <c r="D566" s="232" t="s">
        <v>177</v>
      </c>
      <c r="E566" s="41"/>
      <c r="F566" s="233" t="s">
        <v>662</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177</v>
      </c>
      <c r="AU566" s="18" t="s">
        <v>87</v>
      </c>
    </row>
    <row r="567" s="2" customFormat="1" ht="16.5" customHeight="1">
      <c r="A567" s="39"/>
      <c r="B567" s="40"/>
      <c r="C567" s="219" t="s">
        <v>664</v>
      </c>
      <c r="D567" s="219" t="s">
        <v>170</v>
      </c>
      <c r="E567" s="220" t="s">
        <v>665</v>
      </c>
      <c r="F567" s="221" t="s">
        <v>666</v>
      </c>
      <c r="G567" s="222" t="s">
        <v>561</v>
      </c>
      <c r="H567" s="223">
        <v>2</v>
      </c>
      <c r="I567" s="224"/>
      <c r="J567" s="225">
        <f>ROUND(I567*H567,2)</f>
        <v>0</v>
      </c>
      <c r="K567" s="221" t="s">
        <v>174</v>
      </c>
      <c r="L567" s="45"/>
      <c r="M567" s="226" t="s">
        <v>40</v>
      </c>
      <c r="N567" s="227" t="s">
        <v>48</v>
      </c>
      <c r="O567" s="85"/>
      <c r="P567" s="228">
        <f>O567*H567</f>
        <v>0</v>
      </c>
      <c r="Q567" s="228">
        <v>0.00189</v>
      </c>
      <c r="R567" s="228">
        <f>Q567*H567</f>
        <v>0.0037799999999999999</v>
      </c>
      <c r="S567" s="228">
        <v>0</v>
      </c>
      <c r="T567" s="229">
        <f>S567*H567</f>
        <v>0</v>
      </c>
      <c r="U567" s="39"/>
      <c r="V567" s="39"/>
      <c r="W567" s="39"/>
      <c r="X567" s="39"/>
      <c r="Y567" s="39"/>
      <c r="Z567" s="39"/>
      <c r="AA567" s="39"/>
      <c r="AB567" s="39"/>
      <c r="AC567" s="39"/>
      <c r="AD567" s="39"/>
      <c r="AE567" s="39"/>
      <c r="AR567" s="230" t="s">
        <v>301</v>
      </c>
      <c r="AT567" s="230" t="s">
        <v>170</v>
      </c>
      <c r="AU567" s="230" t="s">
        <v>87</v>
      </c>
      <c r="AY567" s="18" t="s">
        <v>167</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301</v>
      </c>
      <c r="BM567" s="230" t="s">
        <v>667</v>
      </c>
    </row>
    <row r="568" s="2" customFormat="1">
      <c r="A568" s="39"/>
      <c r="B568" s="40"/>
      <c r="C568" s="41"/>
      <c r="D568" s="232" t="s">
        <v>177</v>
      </c>
      <c r="E568" s="41"/>
      <c r="F568" s="233" t="s">
        <v>668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177</v>
      </c>
      <c r="AU568" s="18" t="s">
        <v>87</v>
      </c>
    </row>
    <row r="569" s="14" customFormat="1">
      <c r="A569" s="14"/>
      <c r="B569" s="247"/>
      <c r="C569" s="248"/>
      <c r="D569" s="232" t="s">
        <v>181</v>
      </c>
      <c r="E569" s="249" t="s">
        <v>40</v>
      </c>
      <c r="F569" s="250" t="s">
        <v>87</v>
      </c>
      <c r="G569" s="248"/>
      <c r="H569" s="251">
        <v>2</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181</v>
      </c>
      <c r="AU569" s="257" t="s">
        <v>87</v>
      </c>
      <c r="AV569" s="14" t="s">
        <v>87</v>
      </c>
      <c r="AW569" s="14" t="s">
        <v>38</v>
      </c>
      <c r="AX569" s="14" t="s">
        <v>77</v>
      </c>
      <c r="AY569" s="257" t="s">
        <v>167</v>
      </c>
    </row>
    <row r="570" s="15" customFormat="1">
      <c r="A570" s="15"/>
      <c r="B570" s="258"/>
      <c r="C570" s="259"/>
      <c r="D570" s="232" t="s">
        <v>181</v>
      </c>
      <c r="E570" s="260" t="s">
        <v>40</v>
      </c>
      <c r="F570" s="261" t="s">
        <v>184</v>
      </c>
      <c r="G570" s="259"/>
      <c r="H570" s="262">
        <v>2</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181</v>
      </c>
      <c r="AU570" s="268" t="s">
        <v>87</v>
      </c>
      <c r="AV570" s="15" t="s">
        <v>175</v>
      </c>
      <c r="AW570" s="15" t="s">
        <v>38</v>
      </c>
      <c r="AX570" s="15" t="s">
        <v>85</v>
      </c>
      <c r="AY570" s="268" t="s">
        <v>167</v>
      </c>
    </row>
    <row r="571" s="2" customFormat="1" ht="24" customHeight="1">
      <c r="A571" s="39"/>
      <c r="B571" s="40"/>
      <c r="C571" s="219" t="s">
        <v>669</v>
      </c>
      <c r="D571" s="219" t="s">
        <v>170</v>
      </c>
      <c r="E571" s="220" t="s">
        <v>670</v>
      </c>
      <c r="F571" s="221" t="s">
        <v>671</v>
      </c>
      <c r="G571" s="222" t="s">
        <v>561</v>
      </c>
      <c r="H571" s="223">
        <v>1</v>
      </c>
      <c r="I571" s="224"/>
      <c r="J571" s="225">
        <f>ROUND(I571*H571,2)</f>
        <v>0</v>
      </c>
      <c r="K571" s="221" t="s">
        <v>174</v>
      </c>
      <c r="L571" s="45"/>
      <c r="M571" s="226" t="s">
        <v>40</v>
      </c>
      <c r="N571" s="227" t="s">
        <v>48</v>
      </c>
      <c r="O571" s="85"/>
      <c r="P571" s="228">
        <f>O571*H571</f>
        <v>0</v>
      </c>
      <c r="Q571" s="228">
        <v>0.0019599999999999999</v>
      </c>
      <c r="R571" s="228">
        <f>Q571*H571</f>
        <v>0.0019599999999999999</v>
      </c>
      <c r="S571" s="228">
        <v>0</v>
      </c>
      <c r="T571" s="229">
        <f>S571*H571</f>
        <v>0</v>
      </c>
      <c r="U571" s="39"/>
      <c r="V571" s="39"/>
      <c r="W571" s="39"/>
      <c r="X571" s="39"/>
      <c r="Y571" s="39"/>
      <c r="Z571" s="39"/>
      <c r="AA571" s="39"/>
      <c r="AB571" s="39"/>
      <c r="AC571" s="39"/>
      <c r="AD571" s="39"/>
      <c r="AE571" s="39"/>
      <c r="AR571" s="230" t="s">
        <v>301</v>
      </c>
      <c r="AT571" s="230" t="s">
        <v>170</v>
      </c>
      <c r="AU571" s="230" t="s">
        <v>87</v>
      </c>
      <c r="AY571" s="18" t="s">
        <v>167</v>
      </c>
      <c r="BE571" s="231">
        <f>IF(N571="základní",J571,0)</f>
        <v>0</v>
      </c>
      <c r="BF571" s="231">
        <f>IF(N571="snížená",J571,0)</f>
        <v>0</v>
      </c>
      <c r="BG571" s="231">
        <f>IF(N571="zákl. přenesená",J571,0)</f>
        <v>0</v>
      </c>
      <c r="BH571" s="231">
        <f>IF(N571="sníž. přenesená",J571,0)</f>
        <v>0</v>
      </c>
      <c r="BI571" s="231">
        <f>IF(N571="nulová",J571,0)</f>
        <v>0</v>
      </c>
      <c r="BJ571" s="18" t="s">
        <v>85</v>
      </c>
      <c r="BK571" s="231">
        <f>ROUND(I571*H571,2)</f>
        <v>0</v>
      </c>
      <c r="BL571" s="18" t="s">
        <v>301</v>
      </c>
      <c r="BM571" s="230" t="s">
        <v>672</v>
      </c>
    </row>
    <row r="572" s="2" customFormat="1">
      <c r="A572" s="39"/>
      <c r="B572" s="40"/>
      <c r="C572" s="41"/>
      <c r="D572" s="232" t="s">
        <v>177</v>
      </c>
      <c r="E572" s="41"/>
      <c r="F572" s="233" t="s">
        <v>673</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177</v>
      </c>
      <c r="AU572" s="18" t="s">
        <v>87</v>
      </c>
    </row>
    <row r="573" s="2" customFormat="1">
      <c r="A573" s="39"/>
      <c r="B573" s="40"/>
      <c r="C573" s="41"/>
      <c r="D573" s="232" t="s">
        <v>179</v>
      </c>
      <c r="E573" s="41"/>
      <c r="F573" s="236" t="s">
        <v>674</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179</v>
      </c>
      <c r="AU573" s="18" t="s">
        <v>87</v>
      </c>
    </row>
    <row r="574" s="2" customFormat="1" ht="16.5" customHeight="1">
      <c r="A574" s="39"/>
      <c r="B574" s="40"/>
      <c r="C574" s="219" t="s">
        <v>675</v>
      </c>
      <c r="D574" s="219" t="s">
        <v>170</v>
      </c>
      <c r="E574" s="220" t="s">
        <v>676</v>
      </c>
      <c r="F574" s="221" t="s">
        <v>677</v>
      </c>
      <c r="G574" s="222" t="s">
        <v>561</v>
      </c>
      <c r="H574" s="223">
        <v>1</v>
      </c>
      <c r="I574" s="224"/>
      <c r="J574" s="225">
        <f>ROUND(I574*H574,2)</f>
        <v>0</v>
      </c>
      <c r="K574" s="221" t="s">
        <v>174</v>
      </c>
      <c r="L574" s="45"/>
      <c r="M574" s="226" t="s">
        <v>40</v>
      </c>
      <c r="N574" s="227" t="s">
        <v>48</v>
      </c>
      <c r="O574" s="85"/>
      <c r="P574" s="228">
        <f>O574*H574</f>
        <v>0</v>
      </c>
      <c r="Q574" s="228">
        <v>0.0018400000000000001</v>
      </c>
      <c r="R574" s="228">
        <f>Q574*H574</f>
        <v>0.0018400000000000001</v>
      </c>
      <c r="S574" s="228">
        <v>0</v>
      </c>
      <c r="T574" s="229">
        <f>S574*H574</f>
        <v>0</v>
      </c>
      <c r="U574" s="39"/>
      <c r="V574" s="39"/>
      <c r="W574" s="39"/>
      <c r="X574" s="39"/>
      <c r="Y574" s="39"/>
      <c r="Z574" s="39"/>
      <c r="AA574" s="39"/>
      <c r="AB574" s="39"/>
      <c r="AC574" s="39"/>
      <c r="AD574" s="39"/>
      <c r="AE574" s="39"/>
      <c r="AR574" s="230" t="s">
        <v>301</v>
      </c>
      <c r="AT574" s="230" t="s">
        <v>170</v>
      </c>
      <c r="AU574" s="230" t="s">
        <v>87</v>
      </c>
      <c r="AY574" s="18" t="s">
        <v>167</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301</v>
      </c>
      <c r="BM574" s="230" t="s">
        <v>678</v>
      </c>
    </row>
    <row r="575" s="2" customFormat="1">
      <c r="A575" s="39"/>
      <c r="B575" s="40"/>
      <c r="C575" s="41"/>
      <c r="D575" s="232" t="s">
        <v>177</v>
      </c>
      <c r="E575" s="41"/>
      <c r="F575" s="233" t="s">
        <v>679</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177</v>
      </c>
      <c r="AU575" s="18" t="s">
        <v>87</v>
      </c>
    </row>
    <row r="576" s="2" customFormat="1">
      <c r="A576" s="39"/>
      <c r="B576" s="40"/>
      <c r="C576" s="41"/>
      <c r="D576" s="232" t="s">
        <v>179</v>
      </c>
      <c r="E576" s="41"/>
      <c r="F576" s="236" t="s">
        <v>680</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179</v>
      </c>
      <c r="AU576" s="18" t="s">
        <v>87</v>
      </c>
    </row>
    <row r="577" s="2" customFormat="1" ht="24" customHeight="1">
      <c r="A577" s="39"/>
      <c r="B577" s="40"/>
      <c r="C577" s="219" t="s">
        <v>681</v>
      </c>
      <c r="D577" s="219" t="s">
        <v>170</v>
      </c>
      <c r="E577" s="220" t="s">
        <v>682</v>
      </c>
      <c r="F577" s="221" t="s">
        <v>683</v>
      </c>
      <c r="G577" s="222" t="s">
        <v>561</v>
      </c>
      <c r="H577" s="223">
        <v>1</v>
      </c>
      <c r="I577" s="224"/>
      <c r="J577" s="225">
        <f>ROUND(I577*H577,2)</f>
        <v>0</v>
      </c>
      <c r="K577" s="221" t="s">
        <v>174</v>
      </c>
      <c r="L577" s="45"/>
      <c r="M577" s="226" t="s">
        <v>40</v>
      </c>
      <c r="N577" s="227" t="s">
        <v>48</v>
      </c>
      <c r="O577" s="85"/>
      <c r="P577" s="228">
        <f>O577*H577</f>
        <v>0</v>
      </c>
      <c r="Q577" s="228">
        <v>0.0019599999999999999</v>
      </c>
      <c r="R577" s="228">
        <f>Q577*H577</f>
        <v>0.0019599999999999999</v>
      </c>
      <c r="S577" s="228">
        <v>0</v>
      </c>
      <c r="T577" s="229">
        <f>S577*H577</f>
        <v>0</v>
      </c>
      <c r="U577" s="39"/>
      <c r="V577" s="39"/>
      <c r="W577" s="39"/>
      <c r="X577" s="39"/>
      <c r="Y577" s="39"/>
      <c r="Z577" s="39"/>
      <c r="AA577" s="39"/>
      <c r="AB577" s="39"/>
      <c r="AC577" s="39"/>
      <c r="AD577" s="39"/>
      <c r="AE577" s="39"/>
      <c r="AR577" s="230" t="s">
        <v>301</v>
      </c>
      <c r="AT577" s="230" t="s">
        <v>170</v>
      </c>
      <c r="AU577" s="230" t="s">
        <v>87</v>
      </c>
      <c r="AY577" s="18" t="s">
        <v>167</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301</v>
      </c>
      <c r="BM577" s="230" t="s">
        <v>684</v>
      </c>
    </row>
    <row r="578" s="2" customFormat="1">
      <c r="A578" s="39"/>
      <c r="B578" s="40"/>
      <c r="C578" s="41"/>
      <c r="D578" s="232" t="s">
        <v>177</v>
      </c>
      <c r="E578" s="41"/>
      <c r="F578" s="233" t="s">
        <v>685</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177</v>
      </c>
      <c r="AU578" s="18" t="s">
        <v>87</v>
      </c>
    </row>
    <row r="579" s="2" customFormat="1" ht="16.5" customHeight="1">
      <c r="A579" s="39"/>
      <c r="B579" s="40"/>
      <c r="C579" s="219" t="s">
        <v>686</v>
      </c>
      <c r="D579" s="219" t="s">
        <v>170</v>
      </c>
      <c r="E579" s="220" t="s">
        <v>687</v>
      </c>
      <c r="F579" s="221" t="s">
        <v>688</v>
      </c>
      <c r="G579" s="222" t="s">
        <v>291</v>
      </c>
      <c r="H579" s="223">
        <v>1</v>
      </c>
      <c r="I579" s="224"/>
      <c r="J579" s="225">
        <f>ROUND(I579*H579,2)</f>
        <v>0</v>
      </c>
      <c r="K579" s="221" t="s">
        <v>174</v>
      </c>
      <c r="L579" s="45"/>
      <c r="M579" s="226" t="s">
        <v>40</v>
      </c>
      <c r="N579" s="227" t="s">
        <v>48</v>
      </c>
      <c r="O579" s="85"/>
      <c r="P579" s="228">
        <f>O579*H579</f>
        <v>0</v>
      </c>
      <c r="Q579" s="228">
        <v>0.00031</v>
      </c>
      <c r="R579" s="228">
        <f>Q579*H579</f>
        <v>0.00031</v>
      </c>
      <c r="S579" s="228">
        <v>0</v>
      </c>
      <c r="T579" s="229">
        <f>S579*H579</f>
        <v>0</v>
      </c>
      <c r="U579" s="39"/>
      <c r="V579" s="39"/>
      <c r="W579" s="39"/>
      <c r="X579" s="39"/>
      <c r="Y579" s="39"/>
      <c r="Z579" s="39"/>
      <c r="AA579" s="39"/>
      <c r="AB579" s="39"/>
      <c r="AC579" s="39"/>
      <c r="AD579" s="39"/>
      <c r="AE579" s="39"/>
      <c r="AR579" s="230" t="s">
        <v>301</v>
      </c>
      <c r="AT579" s="230" t="s">
        <v>170</v>
      </c>
      <c r="AU579" s="230" t="s">
        <v>87</v>
      </c>
      <c r="AY579" s="18" t="s">
        <v>167</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301</v>
      </c>
      <c r="BM579" s="230" t="s">
        <v>689</v>
      </c>
    </row>
    <row r="580" s="2" customFormat="1">
      <c r="A580" s="39"/>
      <c r="B580" s="40"/>
      <c r="C580" s="41"/>
      <c r="D580" s="232" t="s">
        <v>177</v>
      </c>
      <c r="E580" s="41"/>
      <c r="F580" s="233" t="s">
        <v>688</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177</v>
      </c>
      <c r="AU580" s="18" t="s">
        <v>87</v>
      </c>
    </row>
    <row r="581" s="2" customFormat="1" ht="24" customHeight="1">
      <c r="A581" s="39"/>
      <c r="B581" s="40"/>
      <c r="C581" s="269" t="s">
        <v>690</v>
      </c>
      <c r="D581" s="269" t="s">
        <v>297</v>
      </c>
      <c r="E581" s="270" t="s">
        <v>691</v>
      </c>
      <c r="F581" s="271" t="s">
        <v>692</v>
      </c>
      <c r="G581" s="272" t="s">
        <v>291</v>
      </c>
      <c r="H581" s="273">
        <v>1</v>
      </c>
      <c r="I581" s="274"/>
      <c r="J581" s="275">
        <f>ROUND(I581*H581,2)</f>
        <v>0</v>
      </c>
      <c r="K581" s="271" t="s">
        <v>174</v>
      </c>
      <c r="L581" s="276"/>
      <c r="M581" s="277" t="s">
        <v>40</v>
      </c>
      <c r="N581" s="278" t="s">
        <v>48</v>
      </c>
      <c r="O581" s="85"/>
      <c r="P581" s="228">
        <f>O581*H581</f>
        <v>0</v>
      </c>
      <c r="Q581" s="228">
        <v>0.0060000000000000001</v>
      </c>
      <c r="R581" s="228">
        <f>Q581*H581</f>
        <v>0.0060000000000000001</v>
      </c>
      <c r="S581" s="228">
        <v>0</v>
      </c>
      <c r="T581" s="229">
        <f>S581*H581</f>
        <v>0</v>
      </c>
      <c r="U581" s="39"/>
      <c r="V581" s="39"/>
      <c r="W581" s="39"/>
      <c r="X581" s="39"/>
      <c r="Y581" s="39"/>
      <c r="Z581" s="39"/>
      <c r="AA581" s="39"/>
      <c r="AB581" s="39"/>
      <c r="AC581" s="39"/>
      <c r="AD581" s="39"/>
      <c r="AE581" s="39"/>
      <c r="AR581" s="230" t="s">
        <v>407</v>
      </c>
      <c r="AT581" s="230" t="s">
        <v>297</v>
      </c>
      <c r="AU581" s="230" t="s">
        <v>87</v>
      </c>
      <c r="AY581" s="18" t="s">
        <v>167</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301</v>
      </c>
      <c r="BM581" s="230" t="s">
        <v>693</v>
      </c>
    </row>
    <row r="582" s="2" customFormat="1">
      <c r="A582" s="39"/>
      <c r="B582" s="40"/>
      <c r="C582" s="41"/>
      <c r="D582" s="232" t="s">
        <v>177</v>
      </c>
      <c r="E582" s="41"/>
      <c r="F582" s="233" t="s">
        <v>692</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177</v>
      </c>
      <c r="AU582" s="18" t="s">
        <v>87</v>
      </c>
    </row>
    <row r="583" s="2" customFormat="1" ht="24" customHeight="1">
      <c r="A583" s="39"/>
      <c r="B583" s="40"/>
      <c r="C583" s="219" t="s">
        <v>694</v>
      </c>
      <c r="D583" s="219" t="s">
        <v>170</v>
      </c>
      <c r="E583" s="220" t="s">
        <v>695</v>
      </c>
      <c r="F583" s="221" t="s">
        <v>696</v>
      </c>
      <c r="G583" s="222" t="s">
        <v>398</v>
      </c>
      <c r="H583" s="223">
        <v>0.12</v>
      </c>
      <c r="I583" s="224"/>
      <c r="J583" s="225">
        <f>ROUND(I583*H583,2)</f>
        <v>0</v>
      </c>
      <c r="K583" s="221" t="s">
        <v>174</v>
      </c>
      <c r="L583" s="45"/>
      <c r="M583" s="226" t="s">
        <v>40</v>
      </c>
      <c r="N583" s="227" t="s">
        <v>48</v>
      </c>
      <c r="O583" s="85"/>
      <c r="P583" s="228">
        <f>O583*H583</f>
        <v>0</v>
      </c>
      <c r="Q583" s="228">
        <v>0</v>
      </c>
      <c r="R583" s="228">
        <f>Q583*H583</f>
        <v>0</v>
      </c>
      <c r="S583" s="228">
        <v>0</v>
      </c>
      <c r="T583" s="229">
        <f>S583*H583</f>
        <v>0</v>
      </c>
      <c r="U583" s="39"/>
      <c r="V583" s="39"/>
      <c r="W583" s="39"/>
      <c r="X583" s="39"/>
      <c r="Y583" s="39"/>
      <c r="Z583" s="39"/>
      <c r="AA583" s="39"/>
      <c r="AB583" s="39"/>
      <c r="AC583" s="39"/>
      <c r="AD583" s="39"/>
      <c r="AE583" s="39"/>
      <c r="AR583" s="230" t="s">
        <v>301</v>
      </c>
      <c r="AT583" s="230" t="s">
        <v>170</v>
      </c>
      <c r="AU583" s="230" t="s">
        <v>87</v>
      </c>
      <c r="AY583" s="18" t="s">
        <v>167</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301</v>
      </c>
      <c r="BM583" s="230" t="s">
        <v>697</v>
      </c>
    </row>
    <row r="584" s="2" customFormat="1">
      <c r="A584" s="39"/>
      <c r="B584" s="40"/>
      <c r="C584" s="41"/>
      <c r="D584" s="232" t="s">
        <v>177</v>
      </c>
      <c r="E584" s="41"/>
      <c r="F584" s="233" t="s">
        <v>698</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177</v>
      </c>
      <c r="AU584" s="18" t="s">
        <v>87</v>
      </c>
    </row>
    <row r="585" s="2" customFormat="1">
      <c r="A585" s="39"/>
      <c r="B585" s="40"/>
      <c r="C585" s="41"/>
      <c r="D585" s="232" t="s">
        <v>179</v>
      </c>
      <c r="E585" s="41"/>
      <c r="F585" s="236" t="s">
        <v>699</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179</v>
      </c>
      <c r="AU585" s="18" t="s">
        <v>87</v>
      </c>
    </row>
    <row r="586" s="2" customFormat="1" ht="24" customHeight="1">
      <c r="A586" s="39"/>
      <c r="B586" s="40"/>
      <c r="C586" s="219" t="s">
        <v>700</v>
      </c>
      <c r="D586" s="219" t="s">
        <v>170</v>
      </c>
      <c r="E586" s="220" t="s">
        <v>701</v>
      </c>
      <c r="F586" s="221" t="s">
        <v>702</v>
      </c>
      <c r="G586" s="222" t="s">
        <v>398</v>
      </c>
      <c r="H586" s="223">
        <v>0.12</v>
      </c>
      <c r="I586" s="224"/>
      <c r="J586" s="225">
        <f>ROUND(I586*H586,2)</f>
        <v>0</v>
      </c>
      <c r="K586" s="221" t="s">
        <v>174</v>
      </c>
      <c r="L586" s="45"/>
      <c r="M586" s="226" t="s">
        <v>40</v>
      </c>
      <c r="N586" s="227" t="s">
        <v>48</v>
      </c>
      <c r="O586" s="85"/>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301</v>
      </c>
      <c r="AT586" s="230" t="s">
        <v>170</v>
      </c>
      <c r="AU586" s="230" t="s">
        <v>87</v>
      </c>
      <c r="AY586" s="18" t="s">
        <v>167</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301</v>
      </c>
      <c r="BM586" s="230" t="s">
        <v>703</v>
      </c>
    </row>
    <row r="587" s="2" customFormat="1">
      <c r="A587" s="39"/>
      <c r="B587" s="40"/>
      <c r="C587" s="41"/>
      <c r="D587" s="232" t="s">
        <v>177</v>
      </c>
      <c r="E587" s="41"/>
      <c r="F587" s="233" t="s">
        <v>704</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177</v>
      </c>
      <c r="AU587" s="18" t="s">
        <v>87</v>
      </c>
    </row>
    <row r="588" s="2" customFormat="1">
      <c r="A588" s="39"/>
      <c r="B588" s="40"/>
      <c r="C588" s="41"/>
      <c r="D588" s="232" t="s">
        <v>179</v>
      </c>
      <c r="E588" s="41"/>
      <c r="F588" s="236" t="s">
        <v>699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179</v>
      </c>
      <c r="AU588" s="18" t="s">
        <v>87</v>
      </c>
    </row>
    <row r="589" s="2" customFormat="1" ht="24" customHeight="1">
      <c r="A589" s="39"/>
      <c r="B589" s="40"/>
      <c r="C589" s="219" t="s">
        <v>705</v>
      </c>
      <c r="D589" s="219" t="s">
        <v>170</v>
      </c>
      <c r="E589" s="220" t="s">
        <v>706</v>
      </c>
      <c r="F589" s="221" t="s">
        <v>707</v>
      </c>
      <c r="G589" s="222" t="s">
        <v>398</v>
      </c>
      <c r="H589" s="223">
        <v>0.12</v>
      </c>
      <c r="I589" s="224"/>
      <c r="J589" s="225">
        <f>ROUND(I589*H589,2)</f>
        <v>0</v>
      </c>
      <c r="K589" s="221" t="s">
        <v>174</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301</v>
      </c>
      <c r="AT589" s="230" t="s">
        <v>170</v>
      </c>
      <c r="AU589" s="230" t="s">
        <v>87</v>
      </c>
      <c r="AY589" s="18" t="s">
        <v>167</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301</v>
      </c>
      <c r="BM589" s="230" t="s">
        <v>708</v>
      </c>
    </row>
    <row r="590" s="2" customFormat="1">
      <c r="A590" s="39"/>
      <c r="B590" s="40"/>
      <c r="C590" s="41"/>
      <c r="D590" s="232" t="s">
        <v>177</v>
      </c>
      <c r="E590" s="41"/>
      <c r="F590" s="233" t="s">
        <v>709</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177</v>
      </c>
      <c r="AU590" s="18" t="s">
        <v>87</v>
      </c>
    </row>
    <row r="591" s="2" customFormat="1">
      <c r="A591" s="39"/>
      <c r="B591" s="40"/>
      <c r="C591" s="41"/>
      <c r="D591" s="232" t="s">
        <v>179</v>
      </c>
      <c r="E591" s="41"/>
      <c r="F591" s="236" t="s">
        <v>699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179</v>
      </c>
      <c r="AU591" s="18" t="s">
        <v>87</v>
      </c>
    </row>
    <row r="592" s="12" customFormat="1" ht="22.8" customHeight="1">
      <c r="A592" s="12"/>
      <c r="B592" s="203"/>
      <c r="C592" s="204"/>
      <c r="D592" s="205" t="s">
        <v>76</v>
      </c>
      <c r="E592" s="217" t="s">
        <v>710</v>
      </c>
      <c r="F592" s="217" t="s">
        <v>711</v>
      </c>
      <c r="G592" s="204"/>
      <c r="H592" s="204"/>
      <c r="I592" s="207"/>
      <c r="J592" s="218">
        <f>BK592</f>
        <v>0</v>
      </c>
      <c r="K592" s="204"/>
      <c r="L592" s="209"/>
      <c r="M592" s="210"/>
      <c r="N592" s="211"/>
      <c r="O592" s="211"/>
      <c r="P592" s="212">
        <f>SUM(P593:P619)</f>
        <v>0</v>
      </c>
      <c r="Q592" s="211"/>
      <c r="R592" s="212">
        <f>SUM(R593:R619)</f>
        <v>0.013397999999999999</v>
      </c>
      <c r="S592" s="211"/>
      <c r="T592" s="213">
        <f>SUM(T593:T619)</f>
        <v>0.044195999999999999</v>
      </c>
      <c r="U592" s="12"/>
      <c r="V592" s="12"/>
      <c r="W592" s="12"/>
      <c r="X592" s="12"/>
      <c r="Y592" s="12"/>
      <c r="Z592" s="12"/>
      <c r="AA592" s="12"/>
      <c r="AB592" s="12"/>
      <c r="AC592" s="12"/>
      <c r="AD592" s="12"/>
      <c r="AE592" s="12"/>
      <c r="AR592" s="214" t="s">
        <v>87</v>
      </c>
      <c r="AT592" s="215" t="s">
        <v>76</v>
      </c>
      <c r="AU592" s="215" t="s">
        <v>85</v>
      </c>
      <c r="AY592" s="214" t="s">
        <v>167</v>
      </c>
      <c r="BK592" s="216">
        <f>SUM(BK593:BK619)</f>
        <v>0</v>
      </c>
    </row>
    <row r="593" s="2" customFormat="1" ht="16.5" customHeight="1">
      <c r="A593" s="39"/>
      <c r="B593" s="40"/>
      <c r="C593" s="219" t="s">
        <v>712</v>
      </c>
      <c r="D593" s="219" t="s">
        <v>170</v>
      </c>
      <c r="E593" s="220" t="s">
        <v>713</v>
      </c>
      <c r="F593" s="221" t="s">
        <v>714</v>
      </c>
      <c r="G593" s="222" t="s">
        <v>187</v>
      </c>
      <c r="H593" s="223">
        <v>17.399999999999999</v>
      </c>
      <c r="I593" s="224"/>
      <c r="J593" s="225">
        <f>ROUND(I593*H593,2)</f>
        <v>0</v>
      </c>
      <c r="K593" s="221" t="s">
        <v>174</v>
      </c>
      <c r="L593" s="45"/>
      <c r="M593" s="226" t="s">
        <v>40</v>
      </c>
      <c r="N593" s="227" t="s">
        <v>48</v>
      </c>
      <c r="O593" s="85"/>
      <c r="P593" s="228">
        <f>O593*H593</f>
        <v>0</v>
      </c>
      <c r="Q593" s="228">
        <v>4.0000000000000003E-05</v>
      </c>
      <c r="R593" s="228">
        <f>Q593*H593</f>
        <v>0.000696</v>
      </c>
      <c r="S593" s="228">
        <v>0.0025400000000000002</v>
      </c>
      <c r="T593" s="229">
        <f>S593*H593</f>
        <v>0.044195999999999999</v>
      </c>
      <c r="U593" s="39"/>
      <c r="V593" s="39"/>
      <c r="W593" s="39"/>
      <c r="X593" s="39"/>
      <c r="Y593" s="39"/>
      <c r="Z593" s="39"/>
      <c r="AA593" s="39"/>
      <c r="AB593" s="39"/>
      <c r="AC593" s="39"/>
      <c r="AD593" s="39"/>
      <c r="AE593" s="39"/>
      <c r="AR593" s="230" t="s">
        <v>301</v>
      </c>
      <c r="AT593" s="230" t="s">
        <v>170</v>
      </c>
      <c r="AU593" s="230" t="s">
        <v>87</v>
      </c>
      <c r="AY593" s="18" t="s">
        <v>167</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301</v>
      </c>
      <c r="BM593" s="230" t="s">
        <v>715</v>
      </c>
    </row>
    <row r="594" s="2" customFormat="1">
      <c r="A594" s="39"/>
      <c r="B594" s="40"/>
      <c r="C594" s="41"/>
      <c r="D594" s="232" t="s">
        <v>177</v>
      </c>
      <c r="E594" s="41"/>
      <c r="F594" s="233" t="s">
        <v>716</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177</v>
      </c>
      <c r="AU594" s="18" t="s">
        <v>87</v>
      </c>
    </row>
    <row r="595" s="14" customFormat="1">
      <c r="A595" s="14"/>
      <c r="B595" s="247"/>
      <c r="C595" s="248"/>
      <c r="D595" s="232" t="s">
        <v>181</v>
      </c>
      <c r="E595" s="249" t="s">
        <v>40</v>
      </c>
      <c r="F595" s="250" t="s">
        <v>717</v>
      </c>
      <c r="G595" s="248"/>
      <c r="H595" s="251">
        <v>11</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181</v>
      </c>
      <c r="AU595" s="257" t="s">
        <v>87</v>
      </c>
      <c r="AV595" s="14" t="s">
        <v>87</v>
      </c>
      <c r="AW595" s="14" t="s">
        <v>38</v>
      </c>
      <c r="AX595" s="14" t="s">
        <v>77</v>
      </c>
      <c r="AY595" s="257" t="s">
        <v>167</v>
      </c>
    </row>
    <row r="596" s="14" customFormat="1">
      <c r="A596" s="14"/>
      <c r="B596" s="247"/>
      <c r="C596" s="248"/>
      <c r="D596" s="232" t="s">
        <v>181</v>
      </c>
      <c r="E596" s="249" t="s">
        <v>40</v>
      </c>
      <c r="F596" s="250" t="s">
        <v>480</v>
      </c>
      <c r="G596" s="248"/>
      <c r="H596" s="251">
        <v>6.4000000000000004</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181</v>
      </c>
      <c r="AU596" s="257" t="s">
        <v>87</v>
      </c>
      <c r="AV596" s="14" t="s">
        <v>87</v>
      </c>
      <c r="AW596" s="14" t="s">
        <v>38</v>
      </c>
      <c r="AX596" s="14" t="s">
        <v>77</v>
      </c>
      <c r="AY596" s="257" t="s">
        <v>167</v>
      </c>
    </row>
    <row r="597" s="15" customFormat="1">
      <c r="A597" s="15"/>
      <c r="B597" s="258"/>
      <c r="C597" s="259"/>
      <c r="D597" s="232" t="s">
        <v>181</v>
      </c>
      <c r="E597" s="260" t="s">
        <v>40</v>
      </c>
      <c r="F597" s="261" t="s">
        <v>184</v>
      </c>
      <c r="G597" s="259"/>
      <c r="H597" s="262">
        <v>17.399999999999999</v>
      </c>
      <c r="I597" s="263"/>
      <c r="J597" s="259"/>
      <c r="K597" s="259"/>
      <c r="L597" s="264"/>
      <c r="M597" s="265"/>
      <c r="N597" s="266"/>
      <c r="O597" s="266"/>
      <c r="P597" s="266"/>
      <c r="Q597" s="266"/>
      <c r="R597" s="266"/>
      <c r="S597" s="266"/>
      <c r="T597" s="267"/>
      <c r="U597" s="15"/>
      <c r="V597" s="15"/>
      <c r="W597" s="15"/>
      <c r="X597" s="15"/>
      <c r="Y597" s="15"/>
      <c r="Z597" s="15"/>
      <c r="AA597" s="15"/>
      <c r="AB597" s="15"/>
      <c r="AC597" s="15"/>
      <c r="AD597" s="15"/>
      <c r="AE597" s="15"/>
      <c r="AT597" s="268" t="s">
        <v>181</v>
      </c>
      <c r="AU597" s="268" t="s">
        <v>87</v>
      </c>
      <c r="AV597" s="15" t="s">
        <v>175</v>
      </c>
      <c r="AW597" s="15" t="s">
        <v>38</v>
      </c>
      <c r="AX597" s="15" t="s">
        <v>85</v>
      </c>
      <c r="AY597" s="268" t="s">
        <v>167</v>
      </c>
    </row>
    <row r="598" s="2" customFormat="1" ht="24" customHeight="1">
      <c r="A598" s="39"/>
      <c r="B598" s="40"/>
      <c r="C598" s="219" t="s">
        <v>718</v>
      </c>
      <c r="D598" s="219" t="s">
        <v>170</v>
      </c>
      <c r="E598" s="220" t="s">
        <v>719</v>
      </c>
      <c r="F598" s="221" t="s">
        <v>720</v>
      </c>
      <c r="G598" s="222" t="s">
        <v>187</v>
      </c>
      <c r="H598" s="223">
        <v>17.399999999999999</v>
      </c>
      <c r="I598" s="224"/>
      <c r="J598" s="225">
        <f>ROUND(I598*H598,2)</f>
        <v>0</v>
      </c>
      <c r="K598" s="221" t="s">
        <v>174</v>
      </c>
      <c r="L598" s="45"/>
      <c r="M598" s="226" t="s">
        <v>40</v>
      </c>
      <c r="N598" s="227" t="s">
        <v>48</v>
      </c>
      <c r="O598" s="85"/>
      <c r="P598" s="228">
        <f>O598*H598</f>
        <v>0</v>
      </c>
      <c r="Q598" s="228">
        <v>0.00056999999999999998</v>
      </c>
      <c r="R598" s="228">
        <f>Q598*H598</f>
        <v>0.009917999999999998</v>
      </c>
      <c r="S598" s="228">
        <v>0</v>
      </c>
      <c r="T598" s="229">
        <f>S598*H598</f>
        <v>0</v>
      </c>
      <c r="U598" s="39"/>
      <c r="V598" s="39"/>
      <c r="W598" s="39"/>
      <c r="X598" s="39"/>
      <c r="Y598" s="39"/>
      <c r="Z598" s="39"/>
      <c r="AA598" s="39"/>
      <c r="AB598" s="39"/>
      <c r="AC598" s="39"/>
      <c r="AD598" s="39"/>
      <c r="AE598" s="39"/>
      <c r="AR598" s="230" t="s">
        <v>301</v>
      </c>
      <c r="AT598" s="230" t="s">
        <v>170</v>
      </c>
      <c r="AU598" s="230" t="s">
        <v>87</v>
      </c>
      <c r="AY598" s="18" t="s">
        <v>167</v>
      </c>
      <c r="BE598" s="231">
        <f>IF(N598="základní",J598,0)</f>
        <v>0</v>
      </c>
      <c r="BF598" s="231">
        <f>IF(N598="snížená",J598,0)</f>
        <v>0</v>
      </c>
      <c r="BG598" s="231">
        <f>IF(N598="zákl. přenesená",J598,0)</f>
        <v>0</v>
      </c>
      <c r="BH598" s="231">
        <f>IF(N598="sníž. přenesená",J598,0)</f>
        <v>0</v>
      </c>
      <c r="BI598" s="231">
        <f>IF(N598="nulová",J598,0)</f>
        <v>0</v>
      </c>
      <c r="BJ598" s="18" t="s">
        <v>85</v>
      </c>
      <c r="BK598" s="231">
        <f>ROUND(I598*H598,2)</f>
        <v>0</v>
      </c>
      <c r="BL598" s="18" t="s">
        <v>301</v>
      </c>
      <c r="BM598" s="230" t="s">
        <v>721</v>
      </c>
    </row>
    <row r="599" s="2" customFormat="1">
      <c r="A599" s="39"/>
      <c r="B599" s="40"/>
      <c r="C599" s="41"/>
      <c r="D599" s="232" t="s">
        <v>177</v>
      </c>
      <c r="E599" s="41"/>
      <c r="F599" s="233" t="s">
        <v>722</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177</v>
      </c>
      <c r="AU599" s="18" t="s">
        <v>87</v>
      </c>
    </row>
    <row r="600" s="14" customFormat="1">
      <c r="A600" s="14"/>
      <c r="B600" s="247"/>
      <c r="C600" s="248"/>
      <c r="D600" s="232" t="s">
        <v>181</v>
      </c>
      <c r="E600" s="249" t="s">
        <v>40</v>
      </c>
      <c r="F600" s="250" t="s">
        <v>717</v>
      </c>
      <c r="G600" s="248"/>
      <c r="H600" s="251">
        <v>11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181</v>
      </c>
      <c r="AU600" s="257" t="s">
        <v>87</v>
      </c>
      <c r="AV600" s="14" t="s">
        <v>87</v>
      </c>
      <c r="AW600" s="14" t="s">
        <v>38</v>
      </c>
      <c r="AX600" s="14" t="s">
        <v>77</v>
      </c>
      <c r="AY600" s="257" t="s">
        <v>167</v>
      </c>
    </row>
    <row r="601" s="14" customFormat="1">
      <c r="A601" s="14"/>
      <c r="B601" s="247"/>
      <c r="C601" s="248"/>
      <c r="D601" s="232" t="s">
        <v>181</v>
      </c>
      <c r="E601" s="249" t="s">
        <v>40</v>
      </c>
      <c r="F601" s="250" t="s">
        <v>480</v>
      </c>
      <c r="G601" s="248"/>
      <c r="H601" s="251">
        <v>6.4000000000000004</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181</v>
      </c>
      <c r="AU601" s="257" t="s">
        <v>87</v>
      </c>
      <c r="AV601" s="14" t="s">
        <v>87</v>
      </c>
      <c r="AW601" s="14" t="s">
        <v>38</v>
      </c>
      <c r="AX601" s="14" t="s">
        <v>77</v>
      </c>
      <c r="AY601" s="257" t="s">
        <v>167</v>
      </c>
    </row>
    <row r="602" s="15" customFormat="1">
      <c r="A602" s="15"/>
      <c r="B602" s="258"/>
      <c r="C602" s="259"/>
      <c r="D602" s="232" t="s">
        <v>181</v>
      </c>
      <c r="E602" s="260" t="s">
        <v>40</v>
      </c>
      <c r="F602" s="261" t="s">
        <v>184</v>
      </c>
      <c r="G602" s="259"/>
      <c r="H602" s="262">
        <v>17.399999999999999</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181</v>
      </c>
      <c r="AU602" s="268" t="s">
        <v>87</v>
      </c>
      <c r="AV602" s="15" t="s">
        <v>175</v>
      </c>
      <c r="AW602" s="15" t="s">
        <v>38</v>
      </c>
      <c r="AX602" s="15" t="s">
        <v>85</v>
      </c>
      <c r="AY602" s="268" t="s">
        <v>167</v>
      </c>
    </row>
    <row r="603" s="2" customFormat="1" ht="16.5" customHeight="1">
      <c r="A603" s="39"/>
      <c r="B603" s="40"/>
      <c r="C603" s="219" t="s">
        <v>723</v>
      </c>
      <c r="D603" s="219" t="s">
        <v>170</v>
      </c>
      <c r="E603" s="220" t="s">
        <v>724</v>
      </c>
      <c r="F603" s="221" t="s">
        <v>725</v>
      </c>
      <c r="G603" s="222" t="s">
        <v>187</v>
      </c>
      <c r="H603" s="223">
        <v>17.399999999999999</v>
      </c>
      <c r="I603" s="224"/>
      <c r="J603" s="225">
        <f>ROUND(I603*H603,2)</f>
        <v>0</v>
      </c>
      <c r="K603" s="221" t="s">
        <v>174</v>
      </c>
      <c r="L603" s="45"/>
      <c r="M603" s="226" t="s">
        <v>40</v>
      </c>
      <c r="N603" s="227" t="s">
        <v>48</v>
      </c>
      <c r="O603" s="85"/>
      <c r="P603" s="228">
        <f>O603*H603</f>
        <v>0</v>
      </c>
      <c r="Q603" s="228">
        <v>0</v>
      </c>
      <c r="R603" s="228">
        <f>Q603*H603</f>
        <v>0</v>
      </c>
      <c r="S603" s="228">
        <v>0</v>
      </c>
      <c r="T603" s="229">
        <f>S603*H603</f>
        <v>0</v>
      </c>
      <c r="U603" s="39"/>
      <c r="V603" s="39"/>
      <c r="W603" s="39"/>
      <c r="X603" s="39"/>
      <c r="Y603" s="39"/>
      <c r="Z603" s="39"/>
      <c r="AA603" s="39"/>
      <c r="AB603" s="39"/>
      <c r="AC603" s="39"/>
      <c r="AD603" s="39"/>
      <c r="AE603" s="39"/>
      <c r="AR603" s="230" t="s">
        <v>301</v>
      </c>
      <c r="AT603" s="230" t="s">
        <v>170</v>
      </c>
      <c r="AU603" s="230" t="s">
        <v>87</v>
      </c>
      <c r="AY603" s="18" t="s">
        <v>167</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301</v>
      </c>
      <c r="BM603" s="230" t="s">
        <v>726</v>
      </c>
    </row>
    <row r="604" s="2" customFormat="1">
      <c r="A604" s="39"/>
      <c r="B604" s="40"/>
      <c r="C604" s="41"/>
      <c r="D604" s="232" t="s">
        <v>177</v>
      </c>
      <c r="E604" s="41"/>
      <c r="F604" s="233" t="s">
        <v>727</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177</v>
      </c>
      <c r="AU604" s="18" t="s">
        <v>87</v>
      </c>
    </row>
    <row r="605" s="14" customFormat="1">
      <c r="A605" s="14"/>
      <c r="B605" s="247"/>
      <c r="C605" s="248"/>
      <c r="D605" s="232" t="s">
        <v>181</v>
      </c>
      <c r="E605" s="249" t="s">
        <v>40</v>
      </c>
      <c r="F605" s="250" t="s">
        <v>717</v>
      </c>
      <c r="G605" s="248"/>
      <c r="H605" s="251">
        <v>11</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181</v>
      </c>
      <c r="AU605" s="257" t="s">
        <v>87</v>
      </c>
      <c r="AV605" s="14" t="s">
        <v>87</v>
      </c>
      <c r="AW605" s="14" t="s">
        <v>38</v>
      </c>
      <c r="AX605" s="14" t="s">
        <v>77</v>
      </c>
      <c r="AY605" s="257" t="s">
        <v>167</v>
      </c>
    </row>
    <row r="606" s="14" customFormat="1">
      <c r="A606" s="14"/>
      <c r="B606" s="247"/>
      <c r="C606" s="248"/>
      <c r="D606" s="232" t="s">
        <v>181</v>
      </c>
      <c r="E606" s="249" t="s">
        <v>40</v>
      </c>
      <c r="F606" s="250" t="s">
        <v>480</v>
      </c>
      <c r="G606" s="248"/>
      <c r="H606" s="251">
        <v>6.4000000000000004</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181</v>
      </c>
      <c r="AU606" s="257" t="s">
        <v>87</v>
      </c>
      <c r="AV606" s="14" t="s">
        <v>87</v>
      </c>
      <c r="AW606" s="14" t="s">
        <v>38</v>
      </c>
      <c r="AX606" s="14" t="s">
        <v>77</v>
      </c>
      <c r="AY606" s="257" t="s">
        <v>167</v>
      </c>
    </row>
    <row r="607" s="15" customFormat="1">
      <c r="A607" s="15"/>
      <c r="B607" s="258"/>
      <c r="C607" s="259"/>
      <c r="D607" s="232" t="s">
        <v>181</v>
      </c>
      <c r="E607" s="260" t="s">
        <v>40</v>
      </c>
      <c r="F607" s="261" t="s">
        <v>184</v>
      </c>
      <c r="G607" s="259"/>
      <c r="H607" s="262">
        <v>17.399999999999999</v>
      </c>
      <c r="I607" s="263"/>
      <c r="J607" s="259"/>
      <c r="K607" s="259"/>
      <c r="L607" s="264"/>
      <c r="M607" s="265"/>
      <c r="N607" s="266"/>
      <c r="O607" s="266"/>
      <c r="P607" s="266"/>
      <c r="Q607" s="266"/>
      <c r="R607" s="266"/>
      <c r="S607" s="266"/>
      <c r="T607" s="267"/>
      <c r="U607" s="15"/>
      <c r="V607" s="15"/>
      <c r="W607" s="15"/>
      <c r="X607" s="15"/>
      <c r="Y607" s="15"/>
      <c r="Z607" s="15"/>
      <c r="AA607" s="15"/>
      <c r="AB607" s="15"/>
      <c r="AC607" s="15"/>
      <c r="AD607" s="15"/>
      <c r="AE607" s="15"/>
      <c r="AT607" s="268" t="s">
        <v>181</v>
      </c>
      <c r="AU607" s="268" t="s">
        <v>87</v>
      </c>
      <c r="AV607" s="15" t="s">
        <v>175</v>
      </c>
      <c r="AW607" s="15" t="s">
        <v>38</v>
      </c>
      <c r="AX607" s="15" t="s">
        <v>85</v>
      </c>
      <c r="AY607" s="268" t="s">
        <v>167</v>
      </c>
    </row>
    <row r="608" s="2" customFormat="1" ht="24" customHeight="1">
      <c r="A608" s="39"/>
      <c r="B608" s="40"/>
      <c r="C608" s="219" t="s">
        <v>728</v>
      </c>
      <c r="D608" s="219" t="s">
        <v>170</v>
      </c>
      <c r="E608" s="220" t="s">
        <v>729</v>
      </c>
      <c r="F608" s="221" t="s">
        <v>730</v>
      </c>
      <c r="G608" s="222" t="s">
        <v>187</v>
      </c>
      <c r="H608" s="223">
        <v>17.399999999999999</v>
      </c>
      <c r="I608" s="224"/>
      <c r="J608" s="225">
        <f>ROUND(I608*H608,2)</f>
        <v>0</v>
      </c>
      <c r="K608" s="221" t="s">
        <v>174</v>
      </c>
      <c r="L608" s="45"/>
      <c r="M608" s="226" t="s">
        <v>40</v>
      </c>
      <c r="N608" s="227" t="s">
        <v>48</v>
      </c>
      <c r="O608" s="85"/>
      <c r="P608" s="228">
        <f>O608*H608</f>
        <v>0</v>
      </c>
      <c r="Q608" s="228">
        <v>0.00016000000000000001</v>
      </c>
      <c r="R608" s="228">
        <f>Q608*H608</f>
        <v>0.002784</v>
      </c>
      <c r="S608" s="228">
        <v>0</v>
      </c>
      <c r="T608" s="229">
        <f>S608*H608</f>
        <v>0</v>
      </c>
      <c r="U608" s="39"/>
      <c r="V608" s="39"/>
      <c r="W608" s="39"/>
      <c r="X608" s="39"/>
      <c r="Y608" s="39"/>
      <c r="Z608" s="39"/>
      <c r="AA608" s="39"/>
      <c r="AB608" s="39"/>
      <c r="AC608" s="39"/>
      <c r="AD608" s="39"/>
      <c r="AE608" s="39"/>
      <c r="AR608" s="230" t="s">
        <v>301</v>
      </c>
      <c r="AT608" s="230" t="s">
        <v>170</v>
      </c>
      <c r="AU608" s="230" t="s">
        <v>87</v>
      </c>
      <c r="AY608" s="18" t="s">
        <v>167</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301</v>
      </c>
      <c r="BM608" s="230" t="s">
        <v>731</v>
      </c>
    </row>
    <row r="609" s="2" customFormat="1">
      <c r="A609" s="39"/>
      <c r="B609" s="40"/>
      <c r="C609" s="41"/>
      <c r="D609" s="232" t="s">
        <v>177</v>
      </c>
      <c r="E609" s="41"/>
      <c r="F609" s="233" t="s">
        <v>732</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177</v>
      </c>
      <c r="AU609" s="18" t="s">
        <v>87</v>
      </c>
    </row>
    <row r="610" s="2" customFormat="1">
      <c r="A610" s="39"/>
      <c r="B610" s="40"/>
      <c r="C610" s="41"/>
      <c r="D610" s="232" t="s">
        <v>179</v>
      </c>
      <c r="E610" s="41"/>
      <c r="F610" s="236" t="s">
        <v>570</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179</v>
      </c>
      <c r="AU610" s="18" t="s">
        <v>87</v>
      </c>
    </row>
    <row r="611" s="14" customFormat="1">
      <c r="A611" s="14"/>
      <c r="B611" s="247"/>
      <c r="C611" s="248"/>
      <c r="D611" s="232" t="s">
        <v>181</v>
      </c>
      <c r="E611" s="249" t="s">
        <v>40</v>
      </c>
      <c r="F611" s="250" t="s">
        <v>717</v>
      </c>
      <c r="G611" s="248"/>
      <c r="H611" s="251">
        <v>11</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181</v>
      </c>
      <c r="AU611" s="257" t="s">
        <v>87</v>
      </c>
      <c r="AV611" s="14" t="s">
        <v>87</v>
      </c>
      <c r="AW611" s="14" t="s">
        <v>38</v>
      </c>
      <c r="AX611" s="14" t="s">
        <v>77</v>
      </c>
      <c r="AY611" s="257" t="s">
        <v>167</v>
      </c>
    </row>
    <row r="612" s="14" customFormat="1">
      <c r="A612" s="14"/>
      <c r="B612" s="247"/>
      <c r="C612" s="248"/>
      <c r="D612" s="232" t="s">
        <v>181</v>
      </c>
      <c r="E612" s="249" t="s">
        <v>40</v>
      </c>
      <c r="F612" s="250" t="s">
        <v>480</v>
      </c>
      <c r="G612" s="248"/>
      <c r="H612" s="251">
        <v>6.4000000000000004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181</v>
      </c>
      <c r="AU612" s="257" t="s">
        <v>87</v>
      </c>
      <c r="AV612" s="14" t="s">
        <v>87</v>
      </c>
      <c r="AW612" s="14" t="s">
        <v>38</v>
      </c>
      <c r="AX612" s="14" t="s">
        <v>77</v>
      </c>
      <c r="AY612" s="257" t="s">
        <v>167</v>
      </c>
    </row>
    <row r="613" s="15" customFormat="1">
      <c r="A613" s="15"/>
      <c r="B613" s="258"/>
      <c r="C613" s="259"/>
      <c r="D613" s="232" t="s">
        <v>181</v>
      </c>
      <c r="E613" s="260" t="s">
        <v>40</v>
      </c>
      <c r="F613" s="261" t="s">
        <v>184</v>
      </c>
      <c r="G613" s="259"/>
      <c r="H613" s="262">
        <v>17.399999999999999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181</v>
      </c>
      <c r="AU613" s="268" t="s">
        <v>87</v>
      </c>
      <c r="AV613" s="15" t="s">
        <v>175</v>
      </c>
      <c r="AW613" s="15" t="s">
        <v>38</v>
      </c>
      <c r="AX613" s="15" t="s">
        <v>85</v>
      </c>
      <c r="AY613" s="268" t="s">
        <v>167</v>
      </c>
    </row>
    <row r="614" s="2" customFormat="1" ht="24" customHeight="1">
      <c r="A614" s="39"/>
      <c r="B614" s="40"/>
      <c r="C614" s="219" t="s">
        <v>733</v>
      </c>
      <c r="D614" s="219" t="s">
        <v>170</v>
      </c>
      <c r="E614" s="220" t="s">
        <v>734</v>
      </c>
      <c r="F614" s="221" t="s">
        <v>735</v>
      </c>
      <c r="G614" s="222" t="s">
        <v>398</v>
      </c>
      <c r="H614" s="223">
        <v>0.012999999999999999</v>
      </c>
      <c r="I614" s="224"/>
      <c r="J614" s="225">
        <f>ROUND(I614*H614,2)</f>
        <v>0</v>
      </c>
      <c r="K614" s="221" t="s">
        <v>174</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301</v>
      </c>
      <c r="AT614" s="230" t="s">
        <v>170</v>
      </c>
      <c r="AU614" s="230" t="s">
        <v>87</v>
      </c>
      <c r="AY614" s="18" t="s">
        <v>167</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301</v>
      </c>
      <c r="BM614" s="230" t="s">
        <v>736</v>
      </c>
    </row>
    <row r="615" s="2" customFormat="1">
      <c r="A615" s="39"/>
      <c r="B615" s="40"/>
      <c r="C615" s="41"/>
      <c r="D615" s="232" t="s">
        <v>177</v>
      </c>
      <c r="E615" s="41"/>
      <c r="F615" s="233" t="s">
        <v>737</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177</v>
      </c>
      <c r="AU615" s="18" t="s">
        <v>87</v>
      </c>
    </row>
    <row r="616" s="2" customFormat="1">
      <c r="A616" s="39"/>
      <c r="B616" s="40"/>
      <c r="C616" s="41"/>
      <c r="D616" s="232" t="s">
        <v>179</v>
      </c>
      <c r="E616" s="41"/>
      <c r="F616" s="236" t="s">
        <v>472</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179</v>
      </c>
      <c r="AU616" s="18" t="s">
        <v>87</v>
      </c>
    </row>
    <row r="617" s="2" customFormat="1" ht="24" customHeight="1">
      <c r="A617" s="39"/>
      <c r="B617" s="40"/>
      <c r="C617" s="219" t="s">
        <v>738</v>
      </c>
      <c r="D617" s="219" t="s">
        <v>170</v>
      </c>
      <c r="E617" s="220" t="s">
        <v>739</v>
      </c>
      <c r="F617" s="221" t="s">
        <v>740</v>
      </c>
      <c r="G617" s="222" t="s">
        <v>398</v>
      </c>
      <c r="H617" s="223">
        <v>0.012999999999999999</v>
      </c>
      <c r="I617" s="224"/>
      <c r="J617" s="225">
        <f>ROUND(I617*H617,2)</f>
        <v>0</v>
      </c>
      <c r="K617" s="221" t="s">
        <v>174</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301</v>
      </c>
      <c r="AT617" s="230" t="s">
        <v>170</v>
      </c>
      <c r="AU617" s="230" t="s">
        <v>87</v>
      </c>
      <c r="AY617" s="18" t="s">
        <v>167</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301</v>
      </c>
      <c r="BM617" s="230" t="s">
        <v>741</v>
      </c>
    </row>
    <row r="618" s="2" customFormat="1">
      <c r="A618" s="39"/>
      <c r="B618" s="40"/>
      <c r="C618" s="41"/>
      <c r="D618" s="232" t="s">
        <v>177</v>
      </c>
      <c r="E618" s="41"/>
      <c r="F618" s="233" t="s">
        <v>742</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177</v>
      </c>
      <c r="AU618" s="18" t="s">
        <v>87</v>
      </c>
    </row>
    <row r="619" s="2" customFormat="1">
      <c r="A619" s="39"/>
      <c r="B619" s="40"/>
      <c r="C619" s="41"/>
      <c r="D619" s="232" t="s">
        <v>179</v>
      </c>
      <c r="E619" s="41"/>
      <c r="F619" s="236" t="s">
        <v>472</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179</v>
      </c>
      <c r="AU619" s="18" t="s">
        <v>87</v>
      </c>
    </row>
    <row r="620" s="12" customFormat="1" ht="22.8" customHeight="1">
      <c r="A620" s="12"/>
      <c r="B620" s="203"/>
      <c r="C620" s="204"/>
      <c r="D620" s="205" t="s">
        <v>76</v>
      </c>
      <c r="E620" s="217" t="s">
        <v>743</v>
      </c>
      <c r="F620" s="217" t="s">
        <v>744</v>
      </c>
      <c r="G620" s="204"/>
      <c r="H620" s="204"/>
      <c r="I620" s="207"/>
      <c r="J620" s="218">
        <f>BK620</f>
        <v>0</v>
      </c>
      <c r="K620" s="204"/>
      <c r="L620" s="209"/>
      <c r="M620" s="210"/>
      <c r="N620" s="211"/>
      <c r="O620" s="211"/>
      <c r="P620" s="212">
        <f>SUM(P621:P629)</f>
        <v>0</v>
      </c>
      <c r="Q620" s="211"/>
      <c r="R620" s="212">
        <f>SUM(R621:R629)</f>
        <v>0.00066</v>
      </c>
      <c r="S620" s="211"/>
      <c r="T620" s="213">
        <f>SUM(T621:T629)</f>
        <v>0</v>
      </c>
      <c r="U620" s="12"/>
      <c r="V620" s="12"/>
      <c r="W620" s="12"/>
      <c r="X620" s="12"/>
      <c r="Y620" s="12"/>
      <c r="Z620" s="12"/>
      <c r="AA620" s="12"/>
      <c r="AB620" s="12"/>
      <c r="AC620" s="12"/>
      <c r="AD620" s="12"/>
      <c r="AE620" s="12"/>
      <c r="AR620" s="214" t="s">
        <v>87</v>
      </c>
      <c r="AT620" s="215" t="s">
        <v>76</v>
      </c>
      <c r="AU620" s="215" t="s">
        <v>85</v>
      </c>
      <c r="AY620" s="214" t="s">
        <v>167</v>
      </c>
      <c r="BK620" s="216">
        <f>SUM(BK621:BK629)</f>
        <v>0</v>
      </c>
    </row>
    <row r="621" s="2" customFormat="1" ht="24" customHeight="1">
      <c r="A621" s="39"/>
      <c r="B621" s="40"/>
      <c r="C621" s="219" t="s">
        <v>745</v>
      </c>
      <c r="D621" s="219" t="s">
        <v>170</v>
      </c>
      <c r="E621" s="220" t="s">
        <v>746</v>
      </c>
      <c r="F621" s="221" t="s">
        <v>747</v>
      </c>
      <c r="G621" s="222" t="s">
        <v>291</v>
      </c>
      <c r="H621" s="223">
        <v>2</v>
      </c>
      <c r="I621" s="224"/>
      <c r="J621" s="225">
        <f>ROUND(I621*H621,2)</f>
        <v>0</v>
      </c>
      <c r="K621" s="221" t="s">
        <v>458</v>
      </c>
      <c r="L621" s="45"/>
      <c r="M621" s="226" t="s">
        <v>40</v>
      </c>
      <c r="N621" s="227" t="s">
        <v>48</v>
      </c>
      <c r="O621" s="85"/>
      <c r="P621" s="228">
        <f>O621*H621</f>
        <v>0</v>
      </c>
      <c r="Q621" s="228">
        <v>0.00023000000000000001</v>
      </c>
      <c r="R621" s="228">
        <f>Q621*H621</f>
        <v>0.00046000000000000001</v>
      </c>
      <c r="S621" s="228">
        <v>0</v>
      </c>
      <c r="T621" s="229">
        <f>S621*H621</f>
        <v>0</v>
      </c>
      <c r="U621" s="39"/>
      <c r="V621" s="39"/>
      <c r="W621" s="39"/>
      <c r="X621" s="39"/>
      <c r="Y621" s="39"/>
      <c r="Z621" s="39"/>
      <c r="AA621" s="39"/>
      <c r="AB621" s="39"/>
      <c r="AC621" s="39"/>
      <c r="AD621" s="39"/>
      <c r="AE621" s="39"/>
      <c r="AR621" s="230" t="s">
        <v>301</v>
      </c>
      <c r="AT621" s="230" t="s">
        <v>170</v>
      </c>
      <c r="AU621" s="230" t="s">
        <v>87</v>
      </c>
      <c r="AY621" s="18" t="s">
        <v>167</v>
      </c>
      <c r="BE621" s="231">
        <f>IF(N621="základní",J621,0)</f>
        <v>0</v>
      </c>
      <c r="BF621" s="231">
        <f>IF(N621="snížená",J621,0)</f>
        <v>0</v>
      </c>
      <c r="BG621" s="231">
        <f>IF(N621="zákl. přenesená",J621,0)</f>
        <v>0</v>
      </c>
      <c r="BH621" s="231">
        <f>IF(N621="sníž. přenesená",J621,0)</f>
        <v>0</v>
      </c>
      <c r="BI621" s="231">
        <f>IF(N621="nulová",J621,0)</f>
        <v>0</v>
      </c>
      <c r="BJ621" s="18" t="s">
        <v>85</v>
      </c>
      <c r="BK621" s="231">
        <f>ROUND(I621*H621,2)</f>
        <v>0</v>
      </c>
      <c r="BL621" s="18" t="s">
        <v>301</v>
      </c>
      <c r="BM621" s="230" t="s">
        <v>1466</v>
      </c>
    </row>
    <row r="622" s="2" customFormat="1">
      <c r="A622" s="39"/>
      <c r="B622" s="40"/>
      <c r="C622" s="41"/>
      <c r="D622" s="232" t="s">
        <v>177</v>
      </c>
      <c r="E622" s="41"/>
      <c r="F622" s="233" t="s">
        <v>749</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177</v>
      </c>
      <c r="AU622" s="18" t="s">
        <v>87</v>
      </c>
    </row>
    <row r="623" s="2" customFormat="1">
      <c r="A623" s="39"/>
      <c r="B623" s="40"/>
      <c r="C623" s="41"/>
      <c r="D623" s="232" t="s">
        <v>179</v>
      </c>
      <c r="E623" s="41"/>
      <c r="F623" s="236" t="s">
        <v>750</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179</v>
      </c>
      <c r="AU623" s="18" t="s">
        <v>87</v>
      </c>
    </row>
    <row r="624" s="2" customFormat="1" ht="24" customHeight="1">
      <c r="A624" s="39"/>
      <c r="B624" s="40"/>
      <c r="C624" s="219" t="s">
        <v>751</v>
      </c>
      <c r="D624" s="219" t="s">
        <v>170</v>
      </c>
      <c r="E624" s="220" t="s">
        <v>752</v>
      </c>
      <c r="F624" s="221" t="s">
        <v>753</v>
      </c>
      <c r="G624" s="222" t="s">
        <v>291</v>
      </c>
      <c r="H624" s="223">
        <v>2</v>
      </c>
      <c r="I624" s="224"/>
      <c r="J624" s="225">
        <f>ROUND(I624*H624,2)</f>
        <v>0</v>
      </c>
      <c r="K624" s="221" t="s">
        <v>458</v>
      </c>
      <c r="L624" s="45"/>
      <c r="M624" s="226" t="s">
        <v>40</v>
      </c>
      <c r="N624" s="227" t="s">
        <v>48</v>
      </c>
      <c r="O624" s="85"/>
      <c r="P624" s="228">
        <f>O624*H624</f>
        <v>0</v>
      </c>
      <c r="Q624" s="228">
        <v>0.00010000000000000001</v>
      </c>
      <c r="R624" s="228">
        <f>Q624*H624</f>
        <v>0.00020000000000000001</v>
      </c>
      <c r="S624" s="228">
        <v>0</v>
      </c>
      <c r="T624" s="229">
        <f>S624*H624</f>
        <v>0</v>
      </c>
      <c r="U624" s="39"/>
      <c r="V624" s="39"/>
      <c r="W624" s="39"/>
      <c r="X624" s="39"/>
      <c r="Y624" s="39"/>
      <c r="Z624" s="39"/>
      <c r="AA624" s="39"/>
      <c r="AB624" s="39"/>
      <c r="AC624" s="39"/>
      <c r="AD624" s="39"/>
      <c r="AE624" s="39"/>
      <c r="AR624" s="230" t="s">
        <v>301</v>
      </c>
      <c r="AT624" s="230" t="s">
        <v>170</v>
      </c>
      <c r="AU624" s="230" t="s">
        <v>87</v>
      </c>
      <c r="AY624" s="18" t="s">
        <v>167</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301</v>
      </c>
      <c r="BM624" s="230" t="s">
        <v>1467</v>
      </c>
    </row>
    <row r="625" s="2" customFormat="1">
      <c r="A625" s="39"/>
      <c r="B625" s="40"/>
      <c r="C625" s="41"/>
      <c r="D625" s="232" t="s">
        <v>177</v>
      </c>
      <c r="E625" s="41"/>
      <c r="F625" s="233" t="s">
        <v>755</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177</v>
      </c>
      <c r="AU625" s="18" t="s">
        <v>87</v>
      </c>
    </row>
    <row r="626" s="2" customFormat="1">
      <c r="A626" s="39"/>
      <c r="B626" s="40"/>
      <c r="C626" s="41"/>
      <c r="D626" s="232" t="s">
        <v>179</v>
      </c>
      <c r="E626" s="41"/>
      <c r="F626" s="236" t="s">
        <v>756</v>
      </c>
      <c r="G626" s="41"/>
      <c r="H626" s="41"/>
      <c r="I626" s="137"/>
      <c r="J626" s="41"/>
      <c r="K626" s="41"/>
      <c r="L626" s="45"/>
      <c r="M626" s="234"/>
      <c r="N626" s="235"/>
      <c r="O626" s="85"/>
      <c r="P626" s="85"/>
      <c r="Q626" s="85"/>
      <c r="R626" s="85"/>
      <c r="S626" s="85"/>
      <c r="T626" s="86"/>
      <c r="U626" s="39"/>
      <c r="V626" s="39"/>
      <c r="W626" s="39"/>
      <c r="X626" s="39"/>
      <c r="Y626" s="39"/>
      <c r="Z626" s="39"/>
      <c r="AA626" s="39"/>
      <c r="AB626" s="39"/>
      <c r="AC626" s="39"/>
      <c r="AD626" s="39"/>
      <c r="AE626" s="39"/>
      <c r="AT626" s="18" t="s">
        <v>179</v>
      </c>
      <c r="AU626" s="18" t="s">
        <v>87</v>
      </c>
    </row>
    <row r="627" s="2" customFormat="1" ht="24" customHeight="1">
      <c r="A627" s="39"/>
      <c r="B627" s="40"/>
      <c r="C627" s="219" t="s">
        <v>757</v>
      </c>
      <c r="D627" s="219" t="s">
        <v>170</v>
      </c>
      <c r="E627" s="220" t="s">
        <v>758</v>
      </c>
      <c r="F627" s="221" t="s">
        <v>759</v>
      </c>
      <c r="G627" s="222" t="s">
        <v>398</v>
      </c>
      <c r="H627" s="223">
        <v>0.001</v>
      </c>
      <c r="I627" s="224"/>
      <c r="J627" s="225">
        <f>ROUND(I627*H627,2)</f>
        <v>0</v>
      </c>
      <c r="K627" s="221" t="s">
        <v>458</v>
      </c>
      <c r="L627" s="45"/>
      <c r="M627" s="226" t="s">
        <v>40</v>
      </c>
      <c r="N627" s="227" t="s">
        <v>48</v>
      </c>
      <c r="O627" s="85"/>
      <c r="P627" s="228">
        <f>O627*H627</f>
        <v>0</v>
      </c>
      <c r="Q627" s="228">
        <v>0</v>
      </c>
      <c r="R627" s="228">
        <f>Q627*H627</f>
        <v>0</v>
      </c>
      <c r="S627" s="228">
        <v>0</v>
      </c>
      <c r="T627" s="229">
        <f>S627*H627</f>
        <v>0</v>
      </c>
      <c r="U627" s="39"/>
      <c r="V627" s="39"/>
      <c r="W627" s="39"/>
      <c r="X627" s="39"/>
      <c r="Y627" s="39"/>
      <c r="Z627" s="39"/>
      <c r="AA627" s="39"/>
      <c r="AB627" s="39"/>
      <c r="AC627" s="39"/>
      <c r="AD627" s="39"/>
      <c r="AE627" s="39"/>
      <c r="AR627" s="230" t="s">
        <v>301</v>
      </c>
      <c r="AT627" s="230" t="s">
        <v>170</v>
      </c>
      <c r="AU627" s="230" t="s">
        <v>87</v>
      </c>
      <c r="AY627" s="18" t="s">
        <v>167</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301</v>
      </c>
      <c r="BM627" s="230" t="s">
        <v>1468</v>
      </c>
    </row>
    <row r="628" s="2" customFormat="1">
      <c r="A628" s="39"/>
      <c r="B628" s="40"/>
      <c r="C628" s="41"/>
      <c r="D628" s="232" t="s">
        <v>177</v>
      </c>
      <c r="E628" s="41"/>
      <c r="F628" s="233" t="s">
        <v>761</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177</v>
      </c>
      <c r="AU628" s="18" t="s">
        <v>87</v>
      </c>
    </row>
    <row r="629" s="2" customFormat="1">
      <c r="A629" s="39"/>
      <c r="B629" s="40"/>
      <c r="C629" s="41"/>
      <c r="D629" s="232" t="s">
        <v>179</v>
      </c>
      <c r="E629" s="41"/>
      <c r="F629" s="236" t="s">
        <v>762</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179</v>
      </c>
      <c r="AU629" s="18" t="s">
        <v>87</v>
      </c>
    </row>
    <row r="630" s="12" customFormat="1" ht="22.8" customHeight="1">
      <c r="A630" s="12"/>
      <c r="B630" s="203"/>
      <c r="C630" s="204"/>
      <c r="D630" s="205" t="s">
        <v>76</v>
      </c>
      <c r="E630" s="217" t="s">
        <v>763</v>
      </c>
      <c r="F630" s="217" t="s">
        <v>764</v>
      </c>
      <c r="G630" s="204"/>
      <c r="H630" s="204"/>
      <c r="I630" s="207"/>
      <c r="J630" s="218">
        <f>BK630</f>
        <v>0</v>
      </c>
      <c r="K630" s="204"/>
      <c r="L630" s="209"/>
      <c r="M630" s="210"/>
      <c r="N630" s="211"/>
      <c r="O630" s="211"/>
      <c r="P630" s="212">
        <f>SUM(P631:P644)</f>
        <v>0</v>
      </c>
      <c r="Q630" s="211"/>
      <c r="R630" s="212">
        <f>SUM(R631:R644)</f>
        <v>0.073840000000000003</v>
      </c>
      <c r="S630" s="211"/>
      <c r="T630" s="213">
        <f>SUM(T631:T644)</f>
        <v>0.039983999999999999</v>
      </c>
      <c r="U630" s="12"/>
      <c r="V630" s="12"/>
      <c r="W630" s="12"/>
      <c r="X630" s="12"/>
      <c r="Y630" s="12"/>
      <c r="Z630" s="12"/>
      <c r="AA630" s="12"/>
      <c r="AB630" s="12"/>
      <c r="AC630" s="12"/>
      <c r="AD630" s="12"/>
      <c r="AE630" s="12"/>
      <c r="AR630" s="214" t="s">
        <v>87</v>
      </c>
      <c r="AT630" s="215" t="s">
        <v>76</v>
      </c>
      <c r="AU630" s="215" t="s">
        <v>85</v>
      </c>
      <c r="AY630" s="214" t="s">
        <v>167</v>
      </c>
      <c r="BK630" s="216">
        <f>SUM(BK631:BK644)</f>
        <v>0</v>
      </c>
    </row>
    <row r="631" s="2" customFormat="1" ht="16.5" customHeight="1">
      <c r="A631" s="39"/>
      <c r="B631" s="40"/>
      <c r="C631" s="219" t="s">
        <v>765</v>
      </c>
      <c r="D631" s="219" t="s">
        <v>170</v>
      </c>
      <c r="E631" s="220" t="s">
        <v>766</v>
      </c>
      <c r="F631" s="221" t="s">
        <v>767</v>
      </c>
      <c r="G631" s="222" t="s">
        <v>173</v>
      </c>
      <c r="H631" s="223">
        <v>1.6799999999999999</v>
      </c>
      <c r="I631" s="224"/>
      <c r="J631" s="225">
        <f>ROUND(I631*H631,2)</f>
        <v>0</v>
      </c>
      <c r="K631" s="221" t="s">
        <v>174</v>
      </c>
      <c r="L631" s="45"/>
      <c r="M631" s="226" t="s">
        <v>40</v>
      </c>
      <c r="N631" s="227" t="s">
        <v>48</v>
      </c>
      <c r="O631" s="85"/>
      <c r="P631" s="228">
        <f>O631*H631</f>
        <v>0</v>
      </c>
      <c r="Q631" s="228">
        <v>0</v>
      </c>
      <c r="R631" s="228">
        <f>Q631*H631</f>
        <v>0</v>
      </c>
      <c r="S631" s="228">
        <v>0.023800000000000002</v>
      </c>
      <c r="T631" s="229">
        <f>S631*H631</f>
        <v>0.039983999999999999</v>
      </c>
      <c r="U631" s="39"/>
      <c r="V631" s="39"/>
      <c r="W631" s="39"/>
      <c r="X631" s="39"/>
      <c r="Y631" s="39"/>
      <c r="Z631" s="39"/>
      <c r="AA631" s="39"/>
      <c r="AB631" s="39"/>
      <c r="AC631" s="39"/>
      <c r="AD631" s="39"/>
      <c r="AE631" s="39"/>
      <c r="AR631" s="230" t="s">
        <v>301</v>
      </c>
      <c r="AT631" s="230" t="s">
        <v>170</v>
      </c>
      <c r="AU631" s="230" t="s">
        <v>87</v>
      </c>
      <c r="AY631" s="18" t="s">
        <v>167</v>
      </c>
      <c r="BE631" s="231">
        <f>IF(N631="základní",J631,0)</f>
        <v>0</v>
      </c>
      <c r="BF631" s="231">
        <f>IF(N631="snížená",J631,0)</f>
        <v>0</v>
      </c>
      <c r="BG631" s="231">
        <f>IF(N631="zákl. přenesená",J631,0)</f>
        <v>0</v>
      </c>
      <c r="BH631" s="231">
        <f>IF(N631="sníž. přenesená",J631,0)</f>
        <v>0</v>
      </c>
      <c r="BI631" s="231">
        <f>IF(N631="nulová",J631,0)</f>
        <v>0</v>
      </c>
      <c r="BJ631" s="18" t="s">
        <v>85</v>
      </c>
      <c r="BK631" s="231">
        <f>ROUND(I631*H631,2)</f>
        <v>0</v>
      </c>
      <c r="BL631" s="18" t="s">
        <v>301</v>
      </c>
      <c r="BM631" s="230" t="s">
        <v>768</v>
      </c>
    </row>
    <row r="632" s="2" customFormat="1">
      <c r="A632" s="39"/>
      <c r="B632" s="40"/>
      <c r="C632" s="41"/>
      <c r="D632" s="232" t="s">
        <v>177</v>
      </c>
      <c r="E632" s="41"/>
      <c r="F632" s="233" t="s">
        <v>769</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177</v>
      </c>
      <c r="AU632" s="18" t="s">
        <v>87</v>
      </c>
    </row>
    <row r="633" s="14" customFormat="1">
      <c r="A633" s="14"/>
      <c r="B633" s="247"/>
      <c r="C633" s="248"/>
      <c r="D633" s="232" t="s">
        <v>181</v>
      </c>
      <c r="E633" s="249" t="s">
        <v>40</v>
      </c>
      <c r="F633" s="250" t="s">
        <v>770</v>
      </c>
      <c r="G633" s="248"/>
      <c r="H633" s="251">
        <v>1.6799999999999999</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181</v>
      </c>
      <c r="AU633" s="257" t="s">
        <v>87</v>
      </c>
      <c r="AV633" s="14" t="s">
        <v>87</v>
      </c>
      <c r="AW633" s="14" t="s">
        <v>38</v>
      </c>
      <c r="AX633" s="14" t="s">
        <v>77</v>
      </c>
      <c r="AY633" s="257" t="s">
        <v>167</v>
      </c>
    </row>
    <row r="634" s="15" customFormat="1">
      <c r="A634" s="15"/>
      <c r="B634" s="258"/>
      <c r="C634" s="259"/>
      <c r="D634" s="232" t="s">
        <v>181</v>
      </c>
      <c r="E634" s="260" t="s">
        <v>40</v>
      </c>
      <c r="F634" s="261" t="s">
        <v>184</v>
      </c>
      <c r="G634" s="259"/>
      <c r="H634" s="262">
        <v>1.6799999999999999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181</v>
      </c>
      <c r="AU634" s="268" t="s">
        <v>87</v>
      </c>
      <c r="AV634" s="15" t="s">
        <v>175</v>
      </c>
      <c r="AW634" s="15" t="s">
        <v>38</v>
      </c>
      <c r="AX634" s="15" t="s">
        <v>85</v>
      </c>
      <c r="AY634" s="268" t="s">
        <v>167</v>
      </c>
    </row>
    <row r="635" s="2" customFormat="1" ht="36" customHeight="1">
      <c r="A635" s="39"/>
      <c r="B635" s="40"/>
      <c r="C635" s="219" t="s">
        <v>771</v>
      </c>
      <c r="D635" s="219" t="s">
        <v>170</v>
      </c>
      <c r="E635" s="220" t="s">
        <v>772</v>
      </c>
      <c r="F635" s="221" t="s">
        <v>773</v>
      </c>
      <c r="G635" s="222" t="s">
        <v>291</v>
      </c>
      <c r="H635" s="223">
        <v>2</v>
      </c>
      <c r="I635" s="224"/>
      <c r="J635" s="225">
        <f>ROUND(I635*H635,2)</f>
        <v>0</v>
      </c>
      <c r="K635" s="221" t="s">
        <v>174</v>
      </c>
      <c r="L635" s="45"/>
      <c r="M635" s="226" t="s">
        <v>40</v>
      </c>
      <c r="N635" s="227" t="s">
        <v>48</v>
      </c>
      <c r="O635" s="85"/>
      <c r="P635" s="228">
        <f>O635*H635</f>
        <v>0</v>
      </c>
      <c r="Q635" s="228">
        <v>0.036920000000000001</v>
      </c>
      <c r="R635" s="228">
        <f>Q635*H635</f>
        <v>0.073840000000000003</v>
      </c>
      <c r="S635" s="228">
        <v>0</v>
      </c>
      <c r="T635" s="229">
        <f>S635*H635</f>
        <v>0</v>
      </c>
      <c r="U635" s="39"/>
      <c r="V635" s="39"/>
      <c r="W635" s="39"/>
      <c r="X635" s="39"/>
      <c r="Y635" s="39"/>
      <c r="Z635" s="39"/>
      <c r="AA635" s="39"/>
      <c r="AB635" s="39"/>
      <c r="AC635" s="39"/>
      <c r="AD635" s="39"/>
      <c r="AE635" s="39"/>
      <c r="AR635" s="230" t="s">
        <v>301</v>
      </c>
      <c r="AT635" s="230" t="s">
        <v>170</v>
      </c>
      <c r="AU635" s="230" t="s">
        <v>87</v>
      </c>
      <c r="AY635" s="18" t="s">
        <v>167</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301</v>
      </c>
      <c r="BM635" s="230" t="s">
        <v>774</v>
      </c>
    </row>
    <row r="636" s="2" customFormat="1">
      <c r="A636" s="39"/>
      <c r="B636" s="40"/>
      <c r="C636" s="41"/>
      <c r="D636" s="232" t="s">
        <v>177</v>
      </c>
      <c r="E636" s="41"/>
      <c r="F636" s="233" t="s">
        <v>775</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177</v>
      </c>
      <c r="AU636" s="18" t="s">
        <v>87</v>
      </c>
    </row>
    <row r="637" s="14" customFormat="1">
      <c r="A637" s="14"/>
      <c r="B637" s="247"/>
      <c r="C637" s="248"/>
      <c r="D637" s="232" t="s">
        <v>181</v>
      </c>
      <c r="E637" s="249" t="s">
        <v>40</v>
      </c>
      <c r="F637" s="250" t="s">
        <v>87</v>
      </c>
      <c r="G637" s="248"/>
      <c r="H637" s="251">
        <v>2</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181</v>
      </c>
      <c r="AU637" s="257" t="s">
        <v>87</v>
      </c>
      <c r="AV637" s="14" t="s">
        <v>87</v>
      </c>
      <c r="AW637" s="14" t="s">
        <v>38</v>
      </c>
      <c r="AX637" s="14" t="s">
        <v>77</v>
      </c>
      <c r="AY637" s="257" t="s">
        <v>167</v>
      </c>
    </row>
    <row r="638" s="15" customFormat="1">
      <c r="A638" s="15"/>
      <c r="B638" s="258"/>
      <c r="C638" s="259"/>
      <c r="D638" s="232" t="s">
        <v>181</v>
      </c>
      <c r="E638" s="260" t="s">
        <v>40</v>
      </c>
      <c r="F638" s="261" t="s">
        <v>184</v>
      </c>
      <c r="G638" s="259"/>
      <c r="H638" s="262">
        <v>2</v>
      </c>
      <c r="I638" s="263"/>
      <c r="J638" s="259"/>
      <c r="K638" s="259"/>
      <c r="L638" s="264"/>
      <c r="M638" s="265"/>
      <c r="N638" s="266"/>
      <c r="O638" s="266"/>
      <c r="P638" s="266"/>
      <c r="Q638" s="266"/>
      <c r="R638" s="266"/>
      <c r="S638" s="266"/>
      <c r="T638" s="267"/>
      <c r="U638" s="15"/>
      <c r="V638" s="15"/>
      <c r="W638" s="15"/>
      <c r="X638" s="15"/>
      <c r="Y638" s="15"/>
      <c r="Z638" s="15"/>
      <c r="AA638" s="15"/>
      <c r="AB638" s="15"/>
      <c r="AC638" s="15"/>
      <c r="AD638" s="15"/>
      <c r="AE638" s="15"/>
      <c r="AT638" s="268" t="s">
        <v>181</v>
      </c>
      <c r="AU638" s="268" t="s">
        <v>87</v>
      </c>
      <c r="AV638" s="15" t="s">
        <v>175</v>
      </c>
      <c r="AW638" s="15" t="s">
        <v>38</v>
      </c>
      <c r="AX638" s="15" t="s">
        <v>85</v>
      </c>
      <c r="AY638" s="268" t="s">
        <v>167</v>
      </c>
    </row>
    <row r="639" s="2" customFormat="1" ht="24" customHeight="1">
      <c r="A639" s="39"/>
      <c r="B639" s="40"/>
      <c r="C639" s="219" t="s">
        <v>776</v>
      </c>
      <c r="D639" s="219" t="s">
        <v>170</v>
      </c>
      <c r="E639" s="220" t="s">
        <v>777</v>
      </c>
      <c r="F639" s="221" t="s">
        <v>778</v>
      </c>
      <c r="G639" s="222" t="s">
        <v>398</v>
      </c>
      <c r="H639" s="223">
        <v>0.073999999999999996</v>
      </c>
      <c r="I639" s="224"/>
      <c r="J639" s="225">
        <f>ROUND(I639*H639,2)</f>
        <v>0</v>
      </c>
      <c r="K639" s="221" t="s">
        <v>174</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301</v>
      </c>
      <c r="AT639" s="230" t="s">
        <v>170</v>
      </c>
      <c r="AU639" s="230" t="s">
        <v>87</v>
      </c>
      <c r="AY639" s="18" t="s">
        <v>167</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301</v>
      </c>
      <c r="BM639" s="230" t="s">
        <v>779</v>
      </c>
    </row>
    <row r="640" s="2" customFormat="1">
      <c r="A640" s="39"/>
      <c r="B640" s="40"/>
      <c r="C640" s="41"/>
      <c r="D640" s="232" t="s">
        <v>177</v>
      </c>
      <c r="E640" s="41"/>
      <c r="F640" s="233" t="s">
        <v>780</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177</v>
      </c>
      <c r="AU640" s="18" t="s">
        <v>87</v>
      </c>
    </row>
    <row r="641" s="2" customFormat="1">
      <c r="A641" s="39"/>
      <c r="B641" s="40"/>
      <c r="C641" s="41"/>
      <c r="D641" s="232" t="s">
        <v>179</v>
      </c>
      <c r="E641" s="41"/>
      <c r="F641" s="236" t="s">
        <v>699</v>
      </c>
      <c r="G641" s="41"/>
      <c r="H641" s="41"/>
      <c r="I641" s="137"/>
      <c r="J641" s="41"/>
      <c r="K641" s="41"/>
      <c r="L641" s="45"/>
      <c r="M641" s="234"/>
      <c r="N641" s="235"/>
      <c r="O641" s="85"/>
      <c r="P641" s="85"/>
      <c r="Q641" s="85"/>
      <c r="R641" s="85"/>
      <c r="S641" s="85"/>
      <c r="T641" s="86"/>
      <c r="U641" s="39"/>
      <c r="V641" s="39"/>
      <c r="W641" s="39"/>
      <c r="X641" s="39"/>
      <c r="Y641" s="39"/>
      <c r="Z641" s="39"/>
      <c r="AA641" s="39"/>
      <c r="AB641" s="39"/>
      <c r="AC641" s="39"/>
      <c r="AD641" s="39"/>
      <c r="AE641" s="39"/>
      <c r="AT641" s="18" t="s">
        <v>179</v>
      </c>
      <c r="AU641" s="18" t="s">
        <v>87</v>
      </c>
    </row>
    <row r="642" s="2" customFormat="1" ht="24" customHeight="1">
      <c r="A642" s="39"/>
      <c r="B642" s="40"/>
      <c r="C642" s="219" t="s">
        <v>781</v>
      </c>
      <c r="D642" s="219" t="s">
        <v>170</v>
      </c>
      <c r="E642" s="220" t="s">
        <v>782</v>
      </c>
      <c r="F642" s="221" t="s">
        <v>783</v>
      </c>
      <c r="G642" s="222" t="s">
        <v>398</v>
      </c>
      <c r="H642" s="223">
        <v>0.073999999999999996</v>
      </c>
      <c r="I642" s="224"/>
      <c r="J642" s="225">
        <f>ROUND(I642*H642,2)</f>
        <v>0</v>
      </c>
      <c r="K642" s="221" t="s">
        <v>174</v>
      </c>
      <c r="L642" s="45"/>
      <c r="M642" s="226" t="s">
        <v>40</v>
      </c>
      <c r="N642" s="227" t="s">
        <v>48</v>
      </c>
      <c r="O642" s="85"/>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301</v>
      </c>
      <c r="AT642" s="230" t="s">
        <v>170</v>
      </c>
      <c r="AU642" s="230" t="s">
        <v>87</v>
      </c>
      <c r="AY642" s="18" t="s">
        <v>167</v>
      </c>
      <c r="BE642" s="231">
        <f>IF(N642="základní",J642,0)</f>
        <v>0</v>
      </c>
      <c r="BF642" s="231">
        <f>IF(N642="snížená",J642,0)</f>
        <v>0</v>
      </c>
      <c r="BG642" s="231">
        <f>IF(N642="zákl. přenesená",J642,0)</f>
        <v>0</v>
      </c>
      <c r="BH642" s="231">
        <f>IF(N642="sníž. přenesená",J642,0)</f>
        <v>0</v>
      </c>
      <c r="BI642" s="231">
        <f>IF(N642="nulová",J642,0)</f>
        <v>0</v>
      </c>
      <c r="BJ642" s="18" t="s">
        <v>85</v>
      </c>
      <c r="BK642" s="231">
        <f>ROUND(I642*H642,2)</f>
        <v>0</v>
      </c>
      <c r="BL642" s="18" t="s">
        <v>301</v>
      </c>
      <c r="BM642" s="230" t="s">
        <v>784</v>
      </c>
    </row>
    <row r="643" s="2" customFormat="1">
      <c r="A643" s="39"/>
      <c r="B643" s="40"/>
      <c r="C643" s="41"/>
      <c r="D643" s="232" t="s">
        <v>177</v>
      </c>
      <c r="E643" s="41"/>
      <c r="F643" s="233" t="s">
        <v>785</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177</v>
      </c>
      <c r="AU643" s="18" t="s">
        <v>87</v>
      </c>
    </row>
    <row r="644" s="2" customFormat="1">
      <c r="A644" s="39"/>
      <c r="B644" s="40"/>
      <c r="C644" s="41"/>
      <c r="D644" s="232" t="s">
        <v>179</v>
      </c>
      <c r="E644" s="41"/>
      <c r="F644" s="236" t="s">
        <v>699</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179</v>
      </c>
      <c r="AU644" s="18" t="s">
        <v>87</v>
      </c>
    </row>
    <row r="645" s="12" customFormat="1" ht="22.8" customHeight="1">
      <c r="A645" s="12"/>
      <c r="B645" s="203"/>
      <c r="C645" s="204"/>
      <c r="D645" s="205" t="s">
        <v>76</v>
      </c>
      <c r="E645" s="217" t="s">
        <v>786</v>
      </c>
      <c r="F645" s="217" t="s">
        <v>787</v>
      </c>
      <c r="G645" s="204"/>
      <c r="H645" s="204"/>
      <c r="I645" s="207"/>
      <c r="J645" s="218">
        <f>BK645</f>
        <v>0</v>
      </c>
      <c r="K645" s="204"/>
      <c r="L645" s="209"/>
      <c r="M645" s="210"/>
      <c r="N645" s="211"/>
      <c r="O645" s="211"/>
      <c r="P645" s="212">
        <f>SUM(P646:P680)</f>
        <v>0</v>
      </c>
      <c r="Q645" s="211"/>
      <c r="R645" s="212">
        <f>SUM(R646:R680)</f>
        <v>0.069640000000000007</v>
      </c>
      <c r="S645" s="211"/>
      <c r="T645" s="213">
        <f>SUM(T646:T680)</f>
        <v>0</v>
      </c>
      <c r="U645" s="12"/>
      <c r="V645" s="12"/>
      <c r="W645" s="12"/>
      <c r="X645" s="12"/>
      <c r="Y645" s="12"/>
      <c r="Z645" s="12"/>
      <c r="AA645" s="12"/>
      <c r="AB645" s="12"/>
      <c r="AC645" s="12"/>
      <c r="AD645" s="12"/>
      <c r="AE645" s="12"/>
      <c r="AR645" s="214" t="s">
        <v>87</v>
      </c>
      <c r="AT645" s="215" t="s">
        <v>76</v>
      </c>
      <c r="AU645" s="215" t="s">
        <v>85</v>
      </c>
      <c r="AY645" s="214" t="s">
        <v>167</v>
      </c>
      <c r="BK645" s="216">
        <f>SUM(BK646:BK680)</f>
        <v>0</v>
      </c>
    </row>
    <row r="646" s="2" customFormat="1" ht="24" customHeight="1">
      <c r="A646" s="39"/>
      <c r="B646" s="40"/>
      <c r="C646" s="219" t="s">
        <v>788</v>
      </c>
      <c r="D646" s="219" t="s">
        <v>170</v>
      </c>
      <c r="E646" s="220" t="s">
        <v>789</v>
      </c>
      <c r="F646" s="221" t="s">
        <v>790</v>
      </c>
      <c r="G646" s="222" t="s">
        <v>187</v>
      </c>
      <c r="H646" s="223">
        <v>54</v>
      </c>
      <c r="I646" s="224"/>
      <c r="J646" s="225">
        <f>ROUND(I646*H646,2)</f>
        <v>0</v>
      </c>
      <c r="K646" s="221" t="s">
        <v>174</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301</v>
      </c>
      <c r="AT646" s="230" t="s">
        <v>170</v>
      </c>
      <c r="AU646" s="230" t="s">
        <v>87</v>
      </c>
      <c r="AY646" s="18" t="s">
        <v>167</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301</v>
      </c>
      <c r="BM646" s="230" t="s">
        <v>791</v>
      </c>
    </row>
    <row r="647" s="2" customFormat="1">
      <c r="A647" s="39"/>
      <c r="B647" s="40"/>
      <c r="C647" s="41"/>
      <c r="D647" s="232" t="s">
        <v>177</v>
      </c>
      <c r="E647" s="41"/>
      <c r="F647" s="233" t="s">
        <v>792</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177</v>
      </c>
      <c r="AU647" s="18" t="s">
        <v>87</v>
      </c>
    </row>
    <row r="648" s="14" customFormat="1">
      <c r="A648" s="14"/>
      <c r="B648" s="247"/>
      <c r="C648" s="248"/>
      <c r="D648" s="232" t="s">
        <v>181</v>
      </c>
      <c r="E648" s="249" t="s">
        <v>40</v>
      </c>
      <c r="F648" s="250" t="s">
        <v>552</v>
      </c>
      <c r="G648" s="248"/>
      <c r="H648" s="251">
        <v>54</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181</v>
      </c>
      <c r="AU648" s="257" t="s">
        <v>87</v>
      </c>
      <c r="AV648" s="14" t="s">
        <v>87</v>
      </c>
      <c r="AW648" s="14" t="s">
        <v>38</v>
      </c>
      <c r="AX648" s="14" t="s">
        <v>77</v>
      </c>
      <c r="AY648" s="257" t="s">
        <v>167</v>
      </c>
    </row>
    <row r="649" s="15" customFormat="1">
      <c r="A649" s="15"/>
      <c r="B649" s="258"/>
      <c r="C649" s="259"/>
      <c r="D649" s="232" t="s">
        <v>181</v>
      </c>
      <c r="E649" s="260" t="s">
        <v>40</v>
      </c>
      <c r="F649" s="261" t="s">
        <v>184</v>
      </c>
      <c r="G649" s="259"/>
      <c r="H649" s="262">
        <v>54</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181</v>
      </c>
      <c r="AU649" s="268" t="s">
        <v>87</v>
      </c>
      <c r="AV649" s="15" t="s">
        <v>175</v>
      </c>
      <c r="AW649" s="15" t="s">
        <v>38</v>
      </c>
      <c r="AX649" s="15" t="s">
        <v>85</v>
      </c>
      <c r="AY649" s="268" t="s">
        <v>167</v>
      </c>
    </row>
    <row r="650" s="2" customFormat="1" ht="24" customHeight="1">
      <c r="A650" s="39"/>
      <c r="B650" s="40"/>
      <c r="C650" s="269" t="s">
        <v>793</v>
      </c>
      <c r="D650" s="269" t="s">
        <v>297</v>
      </c>
      <c r="E650" s="270" t="s">
        <v>794</v>
      </c>
      <c r="F650" s="271" t="s">
        <v>795</v>
      </c>
      <c r="G650" s="272" t="s">
        <v>187</v>
      </c>
      <c r="H650" s="273">
        <v>54</v>
      </c>
      <c r="I650" s="274"/>
      <c r="J650" s="275">
        <f>ROUND(I650*H650,2)</f>
        <v>0</v>
      </c>
      <c r="K650" s="271" t="s">
        <v>174</v>
      </c>
      <c r="L650" s="276"/>
      <c r="M650" s="277" t="s">
        <v>40</v>
      </c>
      <c r="N650" s="278" t="s">
        <v>48</v>
      </c>
      <c r="O650" s="85"/>
      <c r="P650" s="228">
        <f>O650*H650</f>
        <v>0</v>
      </c>
      <c r="Q650" s="228">
        <v>0.00012999999999999999</v>
      </c>
      <c r="R650" s="228">
        <f>Q650*H650</f>
        <v>0.0070199999999999993</v>
      </c>
      <c r="S650" s="228">
        <v>0</v>
      </c>
      <c r="T650" s="229">
        <f>S650*H650</f>
        <v>0</v>
      </c>
      <c r="U650" s="39"/>
      <c r="V650" s="39"/>
      <c r="W650" s="39"/>
      <c r="X650" s="39"/>
      <c r="Y650" s="39"/>
      <c r="Z650" s="39"/>
      <c r="AA650" s="39"/>
      <c r="AB650" s="39"/>
      <c r="AC650" s="39"/>
      <c r="AD650" s="39"/>
      <c r="AE650" s="39"/>
      <c r="AR650" s="230" t="s">
        <v>407</v>
      </c>
      <c r="AT650" s="230" t="s">
        <v>297</v>
      </c>
      <c r="AU650" s="230" t="s">
        <v>87</v>
      </c>
      <c r="AY650" s="18" t="s">
        <v>167</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301</v>
      </c>
      <c r="BM650" s="230" t="s">
        <v>796</v>
      </c>
    </row>
    <row r="651" s="2" customFormat="1">
      <c r="A651" s="39"/>
      <c r="B651" s="40"/>
      <c r="C651" s="41"/>
      <c r="D651" s="232" t="s">
        <v>177</v>
      </c>
      <c r="E651" s="41"/>
      <c r="F651" s="233" t="s">
        <v>795</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177</v>
      </c>
      <c r="AU651" s="18" t="s">
        <v>87</v>
      </c>
    </row>
    <row r="652" s="2" customFormat="1" ht="24" customHeight="1">
      <c r="A652" s="39"/>
      <c r="B652" s="40"/>
      <c r="C652" s="219" t="s">
        <v>797</v>
      </c>
      <c r="D652" s="219" t="s">
        <v>170</v>
      </c>
      <c r="E652" s="220" t="s">
        <v>798</v>
      </c>
      <c r="F652" s="221" t="s">
        <v>799</v>
      </c>
      <c r="G652" s="222" t="s">
        <v>291</v>
      </c>
      <c r="H652" s="223">
        <v>24</v>
      </c>
      <c r="I652" s="224"/>
      <c r="J652" s="225">
        <f>ROUND(I652*H652,2)</f>
        <v>0</v>
      </c>
      <c r="K652" s="221" t="s">
        <v>174</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301</v>
      </c>
      <c r="AT652" s="230" t="s">
        <v>170</v>
      </c>
      <c r="AU652" s="230" t="s">
        <v>87</v>
      </c>
      <c r="AY652" s="18" t="s">
        <v>167</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301</v>
      </c>
      <c r="BM652" s="230" t="s">
        <v>800</v>
      </c>
    </row>
    <row r="653" s="2" customFormat="1">
      <c r="A653" s="39"/>
      <c r="B653" s="40"/>
      <c r="C653" s="41"/>
      <c r="D653" s="232" t="s">
        <v>177</v>
      </c>
      <c r="E653" s="41"/>
      <c r="F653" s="233" t="s">
        <v>801</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177</v>
      </c>
      <c r="AU653" s="18" t="s">
        <v>87</v>
      </c>
    </row>
    <row r="654" s="14" customFormat="1">
      <c r="A654" s="14"/>
      <c r="B654" s="247"/>
      <c r="C654" s="248"/>
      <c r="D654" s="232" t="s">
        <v>181</v>
      </c>
      <c r="E654" s="249" t="s">
        <v>40</v>
      </c>
      <c r="F654" s="250" t="s">
        <v>345</v>
      </c>
      <c r="G654" s="248"/>
      <c r="H654" s="251">
        <v>24</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181</v>
      </c>
      <c r="AU654" s="257" t="s">
        <v>87</v>
      </c>
      <c r="AV654" s="14" t="s">
        <v>87</v>
      </c>
      <c r="AW654" s="14" t="s">
        <v>38</v>
      </c>
      <c r="AX654" s="14" t="s">
        <v>77</v>
      </c>
      <c r="AY654" s="257" t="s">
        <v>167</v>
      </c>
    </row>
    <row r="655" s="15" customFormat="1">
      <c r="A655" s="15"/>
      <c r="B655" s="258"/>
      <c r="C655" s="259"/>
      <c r="D655" s="232" t="s">
        <v>181</v>
      </c>
      <c r="E655" s="260" t="s">
        <v>40</v>
      </c>
      <c r="F655" s="261" t="s">
        <v>184</v>
      </c>
      <c r="G655" s="259"/>
      <c r="H655" s="262">
        <v>24</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181</v>
      </c>
      <c r="AU655" s="268" t="s">
        <v>87</v>
      </c>
      <c r="AV655" s="15" t="s">
        <v>175</v>
      </c>
      <c r="AW655" s="15" t="s">
        <v>38</v>
      </c>
      <c r="AX655" s="15" t="s">
        <v>85</v>
      </c>
      <c r="AY655" s="268" t="s">
        <v>167</v>
      </c>
    </row>
    <row r="656" s="2" customFormat="1" ht="24" customHeight="1">
      <c r="A656" s="39"/>
      <c r="B656" s="40"/>
      <c r="C656" s="219" t="s">
        <v>802</v>
      </c>
      <c r="D656" s="219" t="s">
        <v>170</v>
      </c>
      <c r="E656" s="220" t="s">
        <v>803</v>
      </c>
      <c r="F656" s="221" t="s">
        <v>804</v>
      </c>
      <c r="G656" s="222" t="s">
        <v>291</v>
      </c>
      <c r="H656" s="223">
        <v>1</v>
      </c>
      <c r="I656" s="224"/>
      <c r="J656" s="225">
        <f>ROUND(I656*H656,2)</f>
        <v>0</v>
      </c>
      <c r="K656" s="221" t="s">
        <v>174</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301</v>
      </c>
      <c r="AT656" s="230" t="s">
        <v>170</v>
      </c>
      <c r="AU656" s="230" t="s">
        <v>87</v>
      </c>
      <c r="AY656" s="18" t="s">
        <v>167</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301</v>
      </c>
      <c r="BM656" s="230" t="s">
        <v>805</v>
      </c>
    </row>
    <row r="657" s="2" customFormat="1">
      <c r="A657" s="39"/>
      <c r="B657" s="40"/>
      <c r="C657" s="41"/>
      <c r="D657" s="232" t="s">
        <v>177</v>
      </c>
      <c r="E657" s="41"/>
      <c r="F657" s="233" t="s">
        <v>806</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177</v>
      </c>
      <c r="AU657" s="18" t="s">
        <v>87</v>
      </c>
    </row>
    <row r="658" s="2" customFormat="1" ht="24" customHeight="1">
      <c r="A658" s="39"/>
      <c r="B658" s="40"/>
      <c r="C658" s="269" t="s">
        <v>807</v>
      </c>
      <c r="D658" s="269" t="s">
        <v>297</v>
      </c>
      <c r="E658" s="270" t="s">
        <v>808</v>
      </c>
      <c r="F658" s="271" t="s">
        <v>809</v>
      </c>
      <c r="G658" s="272" t="s">
        <v>291</v>
      </c>
      <c r="H658" s="273">
        <v>1</v>
      </c>
      <c r="I658" s="274"/>
      <c r="J658" s="275">
        <f>ROUND(I658*H658,2)</f>
        <v>0</v>
      </c>
      <c r="K658" s="271" t="s">
        <v>174</v>
      </c>
      <c r="L658" s="276"/>
      <c r="M658" s="277" t="s">
        <v>40</v>
      </c>
      <c r="N658" s="278" t="s">
        <v>48</v>
      </c>
      <c r="O658" s="85"/>
      <c r="P658" s="228">
        <f>O658*H658</f>
        <v>0</v>
      </c>
      <c r="Q658" s="228">
        <v>0.00282</v>
      </c>
      <c r="R658" s="228">
        <f>Q658*H658</f>
        <v>0.00282</v>
      </c>
      <c r="S658" s="228">
        <v>0</v>
      </c>
      <c r="T658" s="229">
        <f>S658*H658</f>
        <v>0</v>
      </c>
      <c r="U658" s="39"/>
      <c r="V658" s="39"/>
      <c r="W658" s="39"/>
      <c r="X658" s="39"/>
      <c r="Y658" s="39"/>
      <c r="Z658" s="39"/>
      <c r="AA658" s="39"/>
      <c r="AB658" s="39"/>
      <c r="AC658" s="39"/>
      <c r="AD658" s="39"/>
      <c r="AE658" s="39"/>
      <c r="AR658" s="230" t="s">
        <v>407</v>
      </c>
      <c r="AT658" s="230" t="s">
        <v>297</v>
      </c>
      <c r="AU658" s="230" t="s">
        <v>87</v>
      </c>
      <c r="AY658" s="18" t="s">
        <v>167</v>
      </c>
      <c r="BE658" s="231">
        <f>IF(N658="základní",J658,0)</f>
        <v>0</v>
      </c>
      <c r="BF658" s="231">
        <f>IF(N658="snížená",J658,0)</f>
        <v>0</v>
      </c>
      <c r="BG658" s="231">
        <f>IF(N658="zákl. přenesená",J658,0)</f>
        <v>0</v>
      </c>
      <c r="BH658" s="231">
        <f>IF(N658="sníž. přenesená",J658,0)</f>
        <v>0</v>
      </c>
      <c r="BI658" s="231">
        <f>IF(N658="nulová",J658,0)</f>
        <v>0</v>
      </c>
      <c r="BJ658" s="18" t="s">
        <v>85</v>
      </c>
      <c r="BK658" s="231">
        <f>ROUND(I658*H658,2)</f>
        <v>0</v>
      </c>
      <c r="BL658" s="18" t="s">
        <v>301</v>
      </c>
      <c r="BM658" s="230" t="s">
        <v>810</v>
      </c>
    </row>
    <row r="659" s="2" customFormat="1">
      <c r="A659" s="39"/>
      <c r="B659" s="40"/>
      <c r="C659" s="41"/>
      <c r="D659" s="232" t="s">
        <v>177</v>
      </c>
      <c r="E659" s="41"/>
      <c r="F659" s="233" t="s">
        <v>809</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177</v>
      </c>
      <c r="AU659" s="18" t="s">
        <v>87</v>
      </c>
    </row>
    <row r="660" s="2" customFormat="1" ht="24" customHeight="1">
      <c r="A660" s="39"/>
      <c r="B660" s="40"/>
      <c r="C660" s="219" t="s">
        <v>811</v>
      </c>
      <c r="D660" s="219" t="s">
        <v>170</v>
      </c>
      <c r="E660" s="220" t="s">
        <v>812</v>
      </c>
      <c r="F660" s="221" t="s">
        <v>813</v>
      </c>
      <c r="G660" s="222" t="s">
        <v>291</v>
      </c>
      <c r="H660" s="223">
        <v>4</v>
      </c>
      <c r="I660" s="224"/>
      <c r="J660" s="225">
        <f>ROUND(I660*H660,2)</f>
        <v>0</v>
      </c>
      <c r="K660" s="221" t="s">
        <v>174</v>
      </c>
      <c r="L660" s="45"/>
      <c r="M660" s="226" t="s">
        <v>40</v>
      </c>
      <c r="N660" s="227" t="s">
        <v>48</v>
      </c>
      <c r="O660" s="85"/>
      <c r="P660" s="228">
        <f>O660*H660</f>
        <v>0</v>
      </c>
      <c r="Q660" s="228">
        <v>0</v>
      </c>
      <c r="R660" s="228">
        <f>Q660*H660</f>
        <v>0</v>
      </c>
      <c r="S660" s="228">
        <v>0</v>
      </c>
      <c r="T660" s="229">
        <f>S660*H660</f>
        <v>0</v>
      </c>
      <c r="U660" s="39"/>
      <c r="V660" s="39"/>
      <c r="W660" s="39"/>
      <c r="X660" s="39"/>
      <c r="Y660" s="39"/>
      <c r="Z660" s="39"/>
      <c r="AA660" s="39"/>
      <c r="AB660" s="39"/>
      <c r="AC660" s="39"/>
      <c r="AD660" s="39"/>
      <c r="AE660" s="39"/>
      <c r="AR660" s="230" t="s">
        <v>301</v>
      </c>
      <c r="AT660" s="230" t="s">
        <v>170</v>
      </c>
      <c r="AU660" s="230" t="s">
        <v>87</v>
      </c>
      <c r="AY660" s="18" t="s">
        <v>167</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301</v>
      </c>
      <c r="BM660" s="230" t="s">
        <v>814</v>
      </c>
    </row>
    <row r="661" s="2" customFormat="1">
      <c r="A661" s="39"/>
      <c r="B661" s="40"/>
      <c r="C661" s="41"/>
      <c r="D661" s="232" t="s">
        <v>177</v>
      </c>
      <c r="E661" s="41"/>
      <c r="F661" s="233" t="s">
        <v>815</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177</v>
      </c>
      <c r="AU661" s="18" t="s">
        <v>87</v>
      </c>
    </row>
    <row r="662" s="14" customFormat="1">
      <c r="A662" s="14"/>
      <c r="B662" s="247"/>
      <c r="C662" s="248"/>
      <c r="D662" s="232" t="s">
        <v>181</v>
      </c>
      <c r="E662" s="249" t="s">
        <v>40</v>
      </c>
      <c r="F662" s="250" t="s">
        <v>175</v>
      </c>
      <c r="G662" s="248"/>
      <c r="H662" s="251">
        <v>4</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181</v>
      </c>
      <c r="AU662" s="257" t="s">
        <v>87</v>
      </c>
      <c r="AV662" s="14" t="s">
        <v>87</v>
      </c>
      <c r="AW662" s="14" t="s">
        <v>38</v>
      </c>
      <c r="AX662" s="14" t="s">
        <v>77</v>
      </c>
      <c r="AY662" s="257" t="s">
        <v>167</v>
      </c>
    </row>
    <row r="663" s="15" customFormat="1">
      <c r="A663" s="15"/>
      <c r="B663" s="258"/>
      <c r="C663" s="259"/>
      <c r="D663" s="232" t="s">
        <v>181</v>
      </c>
      <c r="E663" s="260" t="s">
        <v>40</v>
      </c>
      <c r="F663" s="261" t="s">
        <v>184</v>
      </c>
      <c r="G663" s="259"/>
      <c r="H663" s="262">
        <v>4</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181</v>
      </c>
      <c r="AU663" s="268" t="s">
        <v>87</v>
      </c>
      <c r="AV663" s="15" t="s">
        <v>175</v>
      </c>
      <c r="AW663" s="15" t="s">
        <v>38</v>
      </c>
      <c r="AX663" s="15" t="s">
        <v>85</v>
      </c>
      <c r="AY663" s="268" t="s">
        <v>167</v>
      </c>
    </row>
    <row r="664" s="2" customFormat="1" ht="24" customHeight="1">
      <c r="A664" s="39"/>
      <c r="B664" s="40"/>
      <c r="C664" s="269" t="s">
        <v>816</v>
      </c>
      <c r="D664" s="269" t="s">
        <v>297</v>
      </c>
      <c r="E664" s="270" t="s">
        <v>817</v>
      </c>
      <c r="F664" s="271" t="s">
        <v>818</v>
      </c>
      <c r="G664" s="272" t="s">
        <v>291</v>
      </c>
      <c r="H664" s="273">
        <v>4</v>
      </c>
      <c r="I664" s="274"/>
      <c r="J664" s="275">
        <f>ROUND(I664*H664,2)</f>
        <v>0</v>
      </c>
      <c r="K664" s="271" t="s">
        <v>174</v>
      </c>
      <c r="L664" s="276"/>
      <c r="M664" s="277" t="s">
        <v>40</v>
      </c>
      <c r="N664" s="278" t="s">
        <v>48</v>
      </c>
      <c r="O664" s="85"/>
      <c r="P664" s="228">
        <f>O664*H664</f>
        <v>0</v>
      </c>
      <c r="Q664" s="228">
        <v>0.00038999999999999999</v>
      </c>
      <c r="R664" s="228">
        <f>Q664*H664</f>
        <v>0.00156</v>
      </c>
      <c r="S664" s="228">
        <v>0</v>
      </c>
      <c r="T664" s="229">
        <f>S664*H664</f>
        <v>0</v>
      </c>
      <c r="U664" s="39"/>
      <c r="V664" s="39"/>
      <c r="W664" s="39"/>
      <c r="X664" s="39"/>
      <c r="Y664" s="39"/>
      <c r="Z664" s="39"/>
      <c r="AA664" s="39"/>
      <c r="AB664" s="39"/>
      <c r="AC664" s="39"/>
      <c r="AD664" s="39"/>
      <c r="AE664" s="39"/>
      <c r="AR664" s="230" t="s">
        <v>407</v>
      </c>
      <c r="AT664" s="230" t="s">
        <v>297</v>
      </c>
      <c r="AU664" s="230" t="s">
        <v>87</v>
      </c>
      <c r="AY664" s="18" t="s">
        <v>167</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301</v>
      </c>
      <c r="BM664" s="230" t="s">
        <v>819</v>
      </c>
    </row>
    <row r="665" s="2" customFormat="1">
      <c r="A665" s="39"/>
      <c r="B665" s="40"/>
      <c r="C665" s="41"/>
      <c r="D665" s="232" t="s">
        <v>177</v>
      </c>
      <c r="E665" s="41"/>
      <c r="F665" s="233" t="s">
        <v>818</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177</v>
      </c>
      <c r="AU665" s="18" t="s">
        <v>87</v>
      </c>
    </row>
    <row r="666" s="2" customFormat="1" ht="24" customHeight="1">
      <c r="A666" s="39"/>
      <c r="B666" s="40"/>
      <c r="C666" s="219" t="s">
        <v>820</v>
      </c>
      <c r="D666" s="219" t="s">
        <v>170</v>
      </c>
      <c r="E666" s="220" t="s">
        <v>821</v>
      </c>
      <c r="F666" s="221" t="s">
        <v>822</v>
      </c>
      <c r="G666" s="222" t="s">
        <v>291</v>
      </c>
      <c r="H666" s="223">
        <v>8</v>
      </c>
      <c r="I666" s="224"/>
      <c r="J666" s="225">
        <f>ROUND(I666*H666,2)</f>
        <v>0</v>
      </c>
      <c r="K666" s="221" t="s">
        <v>174</v>
      </c>
      <c r="L666" s="45"/>
      <c r="M666" s="226" t="s">
        <v>40</v>
      </c>
      <c r="N666" s="227" t="s">
        <v>48</v>
      </c>
      <c r="O666" s="85"/>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301</v>
      </c>
      <c r="AT666" s="230" t="s">
        <v>170</v>
      </c>
      <c r="AU666" s="230" t="s">
        <v>87</v>
      </c>
      <c r="AY666" s="18" t="s">
        <v>167</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301</v>
      </c>
      <c r="BM666" s="230" t="s">
        <v>823</v>
      </c>
    </row>
    <row r="667" s="2" customFormat="1">
      <c r="A667" s="39"/>
      <c r="B667" s="40"/>
      <c r="C667" s="41"/>
      <c r="D667" s="232" t="s">
        <v>177</v>
      </c>
      <c r="E667" s="41"/>
      <c r="F667" s="233" t="s">
        <v>824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177</v>
      </c>
      <c r="AU667" s="18" t="s">
        <v>87</v>
      </c>
    </row>
    <row r="668" s="14" customFormat="1">
      <c r="A668" s="14"/>
      <c r="B668" s="247"/>
      <c r="C668" s="248"/>
      <c r="D668" s="232" t="s">
        <v>181</v>
      </c>
      <c r="E668" s="249" t="s">
        <v>40</v>
      </c>
      <c r="F668" s="250" t="s">
        <v>244</v>
      </c>
      <c r="G668" s="248"/>
      <c r="H668" s="251">
        <v>8</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181</v>
      </c>
      <c r="AU668" s="257" t="s">
        <v>87</v>
      </c>
      <c r="AV668" s="14" t="s">
        <v>87</v>
      </c>
      <c r="AW668" s="14" t="s">
        <v>38</v>
      </c>
      <c r="AX668" s="14" t="s">
        <v>77</v>
      </c>
      <c r="AY668" s="257" t="s">
        <v>167</v>
      </c>
    </row>
    <row r="669" s="15" customFormat="1">
      <c r="A669" s="15"/>
      <c r="B669" s="258"/>
      <c r="C669" s="259"/>
      <c r="D669" s="232" t="s">
        <v>181</v>
      </c>
      <c r="E669" s="260" t="s">
        <v>40</v>
      </c>
      <c r="F669" s="261" t="s">
        <v>184</v>
      </c>
      <c r="G669" s="259"/>
      <c r="H669" s="262">
        <v>8</v>
      </c>
      <c r="I669" s="263"/>
      <c r="J669" s="259"/>
      <c r="K669" s="259"/>
      <c r="L669" s="264"/>
      <c r="M669" s="265"/>
      <c r="N669" s="266"/>
      <c r="O669" s="266"/>
      <c r="P669" s="266"/>
      <c r="Q669" s="266"/>
      <c r="R669" s="266"/>
      <c r="S669" s="266"/>
      <c r="T669" s="267"/>
      <c r="U669" s="15"/>
      <c r="V669" s="15"/>
      <c r="W669" s="15"/>
      <c r="X669" s="15"/>
      <c r="Y669" s="15"/>
      <c r="Z669" s="15"/>
      <c r="AA669" s="15"/>
      <c r="AB669" s="15"/>
      <c r="AC669" s="15"/>
      <c r="AD669" s="15"/>
      <c r="AE669" s="15"/>
      <c r="AT669" s="268" t="s">
        <v>181</v>
      </c>
      <c r="AU669" s="268" t="s">
        <v>87</v>
      </c>
      <c r="AV669" s="15" t="s">
        <v>175</v>
      </c>
      <c r="AW669" s="15" t="s">
        <v>38</v>
      </c>
      <c r="AX669" s="15" t="s">
        <v>85</v>
      </c>
      <c r="AY669" s="268" t="s">
        <v>167</v>
      </c>
    </row>
    <row r="670" s="2" customFormat="1" ht="16.5" customHeight="1">
      <c r="A670" s="39"/>
      <c r="B670" s="40"/>
      <c r="C670" s="269" t="s">
        <v>825</v>
      </c>
      <c r="D670" s="269" t="s">
        <v>297</v>
      </c>
      <c r="E670" s="270" t="s">
        <v>826</v>
      </c>
      <c r="F670" s="271" t="s">
        <v>827</v>
      </c>
      <c r="G670" s="272" t="s">
        <v>291</v>
      </c>
      <c r="H670" s="273">
        <v>8</v>
      </c>
      <c r="I670" s="274"/>
      <c r="J670" s="275">
        <f>ROUND(I670*H670,2)</f>
        <v>0</v>
      </c>
      <c r="K670" s="271" t="s">
        <v>174</v>
      </c>
      <c r="L670" s="276"/>
      <c r="M670" s="277" t="s">
        <v>40</v>
      </c>
      <c r="N670" s="278" t="s">
        <v>48</v>
      </c>
      <c r="O670" s="85"/>
      <c r="P670" s="228">
        <f>O670*H670</f>
        <v>0</v>
      </c>
      <c r="Q670" s="228">
        <v>0.00027999999999999998</v>
      </c>
      <c r="R670" s="228">
        <f>Q670*H670</f>
        <v>0.0022399999999999998</v>
      </c>
      <c r="S670" s="228">
        <v>0</v>
      </c>
      <c r="T670" s="229">
        <f>S670*H670</f>
        <v>0</v>
      </c>
      <c r="U670" s="39"/>
      <c r="V670" s="39"/>
      <c r="W670" s="39"/>
      <c r="X670" s="39"/>
      <c r="Y670" s="39"/>
      <c r="Z670" s="39"/>
      <c r="AA670" s="39"/>
      <c r="AB670" s="39"/>
      <c r="AC670" s="39"/>
      <c r="AD670" s="39"/>
      <c r="AE670" s="39"/>
      <c r="AR670" s="230" t="s">
        <v>407</v>
      </c>
      <c r="AT670" s="230" t="s">
        <v>297</v>
      </c>
      <c r="AU670" s="230" t="s">
        <v>87</v>
      </c>
      <c r="AY670" s="18" t="s">
        <v>167</v>
      </c>
      <c r="BE670" s="231">
        <f>IF(N670="základní",J670,0)</f>
        <v>0</v>
      </c>
      <c r="BF670" s="231">
        <f>IF(N670="snížená",J670,0)</f>
        <v>0</v>
      </c>
      <c r="BG670" s="231">
        <f>IF(N670="zákl. přenesená",J670,0)</f>
        <v>0</v>
      </c>
      <c r="BH670" s="231">
        <f>IF(N670="sníž. přenesená",J670,0)</f>
        <v>0</v>
      </c>
      <c r="BI670" s="231">
        <f>IF(N670="nulová",J670,0)</f>
        <v>0</v>
      </c>
      <c r="BJ670" s="18" t="s">
        <v>85</v>
      </c>
      <c r="BK670" s="231">
        <f>ROUND(I670*H670,2)</f>
        <v>0</v>
      </c>
      <c r="BL670" s="18" t="s">
        <v>301</v>
      </c>
      <c r="BM670" s="230" t="s">
        <v>828</v>
      </c>
    </row>
    <row r="671" s="2" customFormat="1">
      <c r="A671" s="39"/>
      <c r="B671" s="40"/>
      <c r="C671" s="41"/>
      <c r="D671" s="232" t="s">
        <v>177</v>
      </c>
      <c r="E671" s="41"/>
      <c r="F671" s="233" t="s">
        <v>827</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177</v>
      </c>
      <c r="AU671" s="18" t="s">
        <v>87</v>
      </c>
    </row>
    <row r="672" s="2" customFormat="1" ht="24" customHeight="1">
      <c r="A672" s="39"/>
      <c r="B672" s="40"/>
      <c r="C672" s="219" t="s">
        <v>829</v>
      </c>
      <c r="D672" s="219" t="s">
        <v>170</v>
      </c>
      <c r="E672" s="220" t="s">
        <v>830</v>
      </c>
      <c r="F672" s="221" t="s">
        <v>831</v>
      </c>
      <c r="G672" s="222" t="s">
        <v>291</v>
      </c>
      <c r="H672" s="223">
        <v>5</v>
      </c>
      <c r="I672" s="224"/>
      <c r="J672" s="225">
        <f>ROUND(I672*H672,2)</f>
        <v>0</v>
      </c>
      <c r="K672" s="221" t="s">
        <v>174</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301</v>
      </c>
      <c r="AT672" s="230" t="s">
        <v>170</v>
      </c>
      <c r="AU672" s="230" t="s">
        <v>87</v>
      </c>
      <c r="AY672" s="18" t="s">
        <v>167</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301</v>
      </c>
      <c r="BM672" s="230" t="s">
        <v>832</v>
      </c>
    </row>
    <row r="673" s="2" customFormat="1">
      <c r="A673" s="39"/>
      <c r="B673" s="40"/>
      <c r="C673" s="41"/>
      <c r="D673" s="232" t="s">
        <v>177</v>
      </c>
      <c r="E673" s="41"/>
      <c r="F673" s="233" t="s">
        <v>833</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177</v>
      </c>
      <c r="AU673" s="18" t="s">
        <v>87</v>
      </c>
    </row>
    <row r="674" s="14" customFormat="1">
      <c r="A674" s="14"/>
      <c r="B674" s="247"/>
      <c r="C674" s="248"/>
      <c r="D674" s="232" t="s">
        <v>181</v>
      </c>
      <c r="E674" s="249" t="s">
        <v>40</v>
      </c>
      <c r="F674" s="250" t="s">
        <v>212</v>
      </c>
      <c r="G674" s="248"/>
      <c r="H674" s="251">
        <v>5</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181</v>
      </c>
      <c r="AU674" s="257" t="s">
        <v>87</v>
      </c>
      <c r="AV674" s="14" t="s">
        <v>87</v>
      </c>
      <c r="AW674" s="14" t="s">
        <v>38</v>
      </c>
      <c r="AX674" s="14" t="s">
        <v>77</v>
      </c>
      <c r="AY674" s="257" t="s">
        <v>167</v>
      </c>
    </row>
    <row r="675" s="15" customFormat="1">
      <c r="A675" s="15"/>
      <c r="B675" s="258"/>
      <c r="C675" s="259"/>
      <c r="D675" s="232" t="s">
        <v>181</v>
      </c>
      <c r="E675" s="260" t="s">
        <v>40</v>
      </c>
      <c r="F675" s="261" t="s">
        <v>184</v>
      </c>
      <c r="G675" s="259"/>
      <c r="H675" s="262">
        <v>5</v>
      </c>
      <c r="I675" s="263"/>
      <c r="J675" s="259"/>
      <c r="K675" s="259"/>
      <c r="L675" s="264"/>
      <c r="M675" s="265"/>
      <c r="N675" s="266"/>
      <c r="O675" s="266"/>
      <c r="P675" s="266"/>
      <c r="Q675" s="266"/>
      <c r="R675" s="266"/>
      <c r="S675" s="266"/>
      <c r="T675" s="267"/>
      <c r="U675" s="15"/>
      <c r="V675" s="15"/>
      <c r="W675" s="15"/>
      <c r="X675" s="15"/>
      <c r="Y675" s="15"/>
      <c r="Z675" s="15"/>
      <c r="AA675" s="15"/>
      <c r="AB675" s="15"/>
      <c r="AC675" s="15"/>
      <c r="AD675" s="15"/>
      <c r="AE675" s="15"/>
      <c r="AT675" s="268" t="s">
        <v>181</v>
      </c>
      <c r="AU675" s="268" t="s">
        <v>87</v>
      </c>
      <c r="AV675" s="15" t="s">
        <v>175</v>
      </c>
      <c r="AW675" s="15" t="s">
        <v>38</v>
      </c>
      <c r="AX675" s="15" t="s">
        <v>85</v>
      </c>
      <c r="AY675" s="268" t="s">
        <v>167</v>
      </c>
    </row>
    <row r="676" s="2" customFormat="1" ht="24" customHeight="1">
      <c r="A676" s="39"/>
      <c r="B676" s="40"/>
      <c r="C676" s="269" t="s">
        <v>834</v>
      </c>
      <c r="D676" s="269" t="s">
        <v>297</v>
      </c>
      <c r="E676" s="270" t="s">
        <v>835</v>
      </c>
      <c r="F676" s="271" t="s">
        <v>836</v>
      </c>
      <c r="G676" s="272" t="s">
        <v>291</v>
      </c>
      <c r="H676" s="273">
        <v>5</v>
      </c>
      <c r="I676" s="274"/>
      <c r="J676" s="275">
        <f>ROUND(I676*H676,2)</f>
        <v>0</v>
      </c>
      <c r="K676" s="271" t="s">
        <v>174</v>
      </c>
      <c r="L676" s="276"/>
      <c r="M676" s="277" t="s">
        <v>40</v>
      </c>
      <c r="N676" s="278" t="s">
        <v>48</v>
      </c>
      <c r="O676" s="85"/>
      <c r="P676" s="228">
        <f>O676*H676</f>
        <v>0</v>
      </c>
      <c r="Q676" s="228">
        <v>0.0112</v>
      </c>
      <c r="R676" s="228">
        <f>Q676*H676</f>
        <v>0.056000000000000001</v>
      </c>
      <c r="S676" s="228">
        <v>0</v>
      </c>
      <c r="T676" s="229">
        <f>S676*H676</f>
        <v>0</v>
      </c>
      <c r="U676" s="39"/>
      <c r="V676" s="39"/>
      <c r="W676" s="39"/>
      <c r="X676" s="39"/>
      <c r="Y676" s="39"/>
      <c r="Z676" s="39"/>
      <c r="AA676" s="39"/>
      <c r="AB676" s="39"/>
      <c r="AC676" s="39"/>
      <c r="AD676" s="39"/>
      <c r="AE676" s="39"/>
      <c r="AR676" s="230" t="s">
        <v>407</v>
      </c>
      <c r="AT676" s="230" t="s">
        <v>297</v>
      </c>
      <c r="AU676" s="230" t="s">
        <v>87</v>
      </c>
      <c r="AY676" s="18" t="s">
        <v>167</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301</v>
      </c>
      <c r="BM676" s="230" t="s">
        <v>837</v>
      </c>
    </row>
    <row r="677" s="2" customFormat="1">
      <c r="A677" s="39"/>
      <c r="B677" s="40"/>
      <c r="C677" s="41"/>
      <c r="D677" s="232" t="s">
        <v>177</v>
      </c>
      <c r="E677" s="41"/>
      <c r="F677" s="233" t="s">
        <v>836</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177</v>
      </c>
      <c r="AU677" s="18" t="s">
        <v>87</v>
      </c>
    </row>
    <row r="678" s="2" customFormat="1" ht="24" customHeight="1">
      <c r="A678" s="39"/>
      <c r="B678" s="40"/>
      <c r="C678" s="219" t="s">
        <v>838</v>
      </c>
      <c r="D678" s="219" t="s">
        <v>170</v>
      </c>
      <c r="E678" s="220" t="s">
        <v>839</v>
      </c>
      <c r="F678" s="221" t="s">
        <v>840</v>
      </c>
      <c r="G678" s="222" t="s">
        <v>291</v>
      </c>
      <c r="H678" s="223">
        <v>8</v>
      </c>
      <c r="I678" s="224"/>
      <c r="J678" s="225">
        <f>ROUND(I678*H678,2)</f>
        <v>0</v>
      </c>
      <c r="K678" s="221" t="s">
        <v>174</v>
      </c>
      <c r="L678" s="45"/>
      <c r="M678" s="226" t="s">
        <v>40</v>
      </c>
      <c r="N678" s="227" t="s">
        <v>48</v>
      </c>
      <c r="O678" s="85"/>
      <c r="P678" s="228">
        <f>O678*H678</f>
        <v>0</v>
      </c>
      <c r="Q678" s="228">
        <v>0</v>
      </c>
      <c r="R678" s="228">
        <f>Q678*H678</f>
        <v>0</v>
      </c>
      <c r="S678" s="228">
        <v>0</v>
      </c>
      <c r="T678" s="229">
        <f>S678*H678</f>
        <v>0</v>
      </c>
      <c r="U678" s="39"/>
      <c r="V678" s="39"/>
      <c r="W678" s="39"/>
      <c r="X678" s="39"/>
      <c r="Y678" s="39"/>
      <c r="Z678" s="39"/>
      <c r="AA678" s="39"/>
      <c r="AB678" s="39"/>
      <c r="AC678" s="39"/>
      <c r="AD678" s="39"/>
      <c r="AE678" s="39"/>
      <c r="AR678" s="230" t="s">
        <v>301</v>
      </c>
      <c r="AT678" s="230" t="s">
        <v>170</v>
      </c>
      <c r="AU678" s="230" t="s">
        <v>87</v>
      </c>
      <c r="AY678" s="18" t="s">
        <v>167</v>
      </c>
      <c r="BE678" s="231">
        <f>IF(N678="základní",J678,0)</f>
        <v>0</v>
      </c>
      <c r="BF678" s="231">
        <f>IF(N678="snížená",J678,0)</f>
        <v>0</v>
      </c>
      <c r="BG678" s="231">
        <f>IF(N678="zákl. přenesená",J678,0)</f>
        <v>0</v>
      </c>
      <c r="BH678" s="231">
        <f>IF(N678="sníž. přenesená",J678,0)</f>
        <v>0</v>
      </c>
      <c r="BI678" s="231">
        <f>IF(N678="nulová",J678,0)</f>
        <v>0</v>
      </c>
      <c r="BJ678" s="18" t="s">
        <v>85</v>
      </c>
      <c r="BK678" s="231">
        <f>ROUND(I678*H678,2)</f>
        <v>0</v>
      </c>
      <c r="BL678" s="18" t="s">
        <v>301</v>
      </c>
      <c r="BM678" s="230" t="s">
        <v>841</v>
      </c>
    </row>
    <row r="679" s="2" customFormat="1">
      <c r="A679" s="39"/>
      <c r="B679" s="40"/>
      <c r="C679" s="41"/>
      <c r="D679" s="232" t="s">
        <v>177</v>
      </c>
      <c r="E679" s="41"/>
      <c r="F679" s="233" t="s">
        <v>842</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177</v>
      </c>
      <c r="AU679" s="18" t="s">
        <v>87</v>
      </c>
    </row>
    <row r="680" s="2" customFormat="1">
      <c r="A680" s="39"/>
      <c r="B680" s="40"/>
      <c r="C680" s="41"/>
      <c r="D680" s="232" t="s">
        <v>179</v>
      </c>
      <c r="E680" s="41"/>
      <c r="F680" s="236" t="s">
        <v>843</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179</v>
      </c>
      <c r="AU680" s="18" t="s">
        <v>87</v>
      </c>
    </row>
    <row r="681" s="12" customFormat="1" ht="22.8" customHeight="1">
      <c r="A681" s="12"/>
      <c r="B681" s="203"/>
      <c r="C681" s="204"/>
      <c r="D681" s="205" t="s">
        <v>76</v>
      </c>
      <c r="E681" s="217" t="s">
        <v>844</v>
      </c>
      <c r="F681" s="217" t="s">
        <v>845</v>
      </c>
      <c r="G681" s="204"/>
      <c r="H681" s="204"/>
      <c r="I681" s="207"/>
      <c r="J681" s="218">
        <f>BK681</f>
        <v>0</v>
      </c>
      <c r="K681" s="204"/>
      <c r="L681" s="209"/>
      <c r="M681" s="210"/>
      <c r="N681" s="211"/>
      <c r="O681" s="211"/>
      <c r="P681" s="212">
        <f>SUM(P682:P701)</f>
        <v>0</v>
      </c>
      <c r="Q681" s="211"/>
      <c r="R681" s="212">
        <f>SUM(R682:R701)</f>
        <v>0.0061899999999999993</v>
      </c>
      <c r="S681" s="211"/>
      <c r="T681" s="213">
        <f>SUM(T682:T701)</f>
        <v>0</v>
      </c>
      <c r="U681" s="12"/>
      <c r="V681" s="12"/>
      <c r="W681" s="12"/>
      <c r="X681" s="12"/>
      <c r="Y681" s="12"/>
      <c r="Z681" s="12"/>
      <c r="AA681" s="12"/>
      <c r="AB681" s="12"/>
      <c r="AC681" s="12"/>
      <c r="AD681" s="12"/>
      <c r="AE681" s="12"/>
      <c r="AR681" s="214" t="s">
        <v>87</v>
      </c>
      <c r="AT681" s="215" t="s">
        <v>76</v>
      </c>
      <c r="AU681" s="215" t="s">
        <v>85</v>
      </c>
      <c r="AY681" s="214" t="s">
        <v>167</v>
      </c>
      <c r="BK681" s="216">
        <f>SUM(BK682:BK701)</f>
        <v>0</v>
      </c>
    </row>
    <row r="682" s="2" customFormat="1" ht="24" customHeight="1">
      <c r="A682" s="39"/>
      <c r="B682" s="40"/>
      <c r="C682" s="219" t="s">
        <v>846</v>
      </c>
      <c r="D682" s="219" t="s">
        <v>170</v>
      </c>
      <c r="E682" s="220" t="s">
        <v>847</v>
      </c>
      <c r="F682" s="221" t="s">
        <v>848</v>
      </c>
      <c r="G682" s="222" t="s">
        <v>291</v>
      </c>
      <c r="H682" s="223">
        <v>5</v>
      </c>
      <c r="I682" s="224"/>
      <c r="J682" s="225">
        <f>ROUND(I682*H682,2)</f>
        <v>0</v>
      </c>
      <c r="K682" s="221" t="s">
        <v>174</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301</v>
      </c>
      <c r="AT682" s="230" t="s">
        <v>170</v>
      </c>
      <c r="AU682" s="230" t="s">
        <v>87</v>
      </c>
      <c r="AY682" s="18" t="s">
        <v>167</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301</v>
      </c>
      <c r="BM682" s="230" t="s">
        <v>849</v>
      </c>
    </row>
    <row r="683" s="2" customFormat="1">
      <c r="A683" s="39"/>
      <c r="B683" s="40"/>
      <c r="C683" s="41"/>
      <c r="D683" s="232" t="s">
        <v>177</v>
      </c>
      <c r="E683" s="41"/>
      <c r="F683" s="233" t="s">
        <v>850</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177</v>
      </c>
      <c r="AU683" s="18" t="s">
        <v>87</v>
      </c>
    </row>
    <row r="684" s="14" customFormat="1">
      <c r="A684" s="14"/>
      <c r="B684" s="247"/>
      <c r="C684" s="248"/>
      <c r="D684" s="232" t="s">
        <v>181</v>
      </c>
      <c r="E684" s="249" t="s">
        <v>40</v>
      </c>
      <c r="F684" s="250" t="s">
        <v>212</v>
      </c>
      <c r="G684" s="248"/>
      <c r="H684" s="251">
        <v>5</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181</v>
      </c>
      <c r="AU684" s="257" t="s">
        <v>87</v>
      </c>
      <c r="AV684" s="14" t="s">
        <v>87</v>
      </c>
      <c r="AW684" s="14" t="s">
        <v>38</v>
      </c>
      <c r="AX684" s="14" t="s">
        <v>77</v>
      </c>
      <c r="AY684" s="257" t="s">
        <v>167</v>
      </c>
    </row>
    <row r="685" s="15" customFormat="1">
      <c r="A685" s="15"/>
      <c r="B685" s="258"/>
      <c r="C685" s="259"/>
      <c r="D685" s="232" t="s">
        <v>181</v>
      </c>
      <c r="E685" s="260" t="s">
        <v>40</v>
      </c>
      <c r="F685" s="261" t="s">
        <v>184</v>
      </c>
      <c r="G685" s="259"/>
      <c r="H685" s="262">
        <v>5</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181</v>
      </c>
      <c r="AU685" s="268" t="s">
        <v>87</v>
      </c>
      <c r="AV685" s="15" t="s">
        <v>175</v>
      </c>
      <c r="AW685" s="15" t="s">
        <v>38</v>
      </c>
      <c r="AX685" s="15" t="s">
        <v>85</v>
      </c>
      <c r="AY685" s="268" t="s">
        <v>167</v>
      </c>
    </row>
    <row r="686" s="2" customFormat="1" ht="16.5" customHeight="1">
      <c r="A686" s="39"/>
      <c r="B686" s="40"/>
      <c r="C686" s="269" t="s">
        <v>851</v>
      </c>
      <c r="D686" s="269" t="s">
        <v>297</v>
      </c>
      <c r="E686" s="270" t="s">
        <v>852</v>
      </c>
      <c r="F686" s="271" t="s">
        <v>853</v>
      </c>
      <c r="G686" s="272" t="s">
        <v>291</v>
      </c>
      <c r="H686" s="273">
        <v>5</v>
      </c>
      <c r="I686" s="274"/>
      <c r="J686" s="275">
        <f>ROUND(I686*H686,2)</f>
        <v>0</v>
      </c>
      <c r="K686" s="271" t="s">
        <v>174</v>
      </c>
      <c r="L686" s="276"/>
      <c r="M686" s="277" t="s">
        <v>40</v>
      </c>
      <c r="N686" s="278" t="s">
        <v>48</v>
      </c>
      <c r="O686" s="85"/>
      <c r="P686" s="228">
        <f>O686*H686</f>
        <v>0</v>
      </c>
      <c r="Q686" s="228">
        <v>6.0000000000000002E-05</v>
      </c>
      <c r="R686" s="228">
        <f>Q686*H686</f>
        <v>0.00030000000000000003</v>
      </c>
      <c r="S686" s="228">
        <v>0</v>
      </c>
      <c r="T686" s="229">
        <f>S686*H686</f>
        <v>0</v>
      </c>
      <c r="U686" s="39"/>
      <c r="V686" s="39"/>
      <c r="W686" s="39"/>
      <c r="X686" s="39"/>
      <c r="Y686" s="39"/>
      <c r="Z686" s="39"/>
      <c r="AA686" s="39"/>
      <c r="AB686" s="39"/>
      <c r="AC686" s="39"/>
      <c r="AD686" s="39"/>
      <c r="AE686" s="39"/>
      <c r="AR686" s="230" t="s">
        <v>407</v>
      </c>
      <c r="AT686" s="230" t="s">
        <v>297</v>
      </c>
      <c r="AU686" s="230" t="s">
        <v>87</v>
      </c>
      <c r="AY686" s="18" t="s">
        <v>167</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301</v>
      </c>
      <c r="BM686" s="230" t="s">
        <v>854</v>
      </c>
    </row>
    <row r="687" s="2" customFormat="1">
      <c r="A687" s="39"/>
      <c r="B687" s="40"/>
      <c r="C687" s="41"/>
      <c r="D687" s="232" t="s">
        <v>177</v>
      </c>
      <c r="E687" s="41"/>
      <c r="F687" s="233" t="s">
        <v>853</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177</v>
      </c>
      <c r="AU687" s="18" t="s">
        <v>87</v>
      </c>
    </row>
    <row r="688" s="2" customFormat="1" ht="16.5" customHeight="1">
      <c r="A688" s="39"/>
      <c r="B688" s="40"/>
      <c r="C688" s="219" t="s">
        <v>855</v>
      </c>
      <c r="D688" s="219" t="s">
        <v>170</v>
      </c>
      <c r="E688" s="220" t="s">
        <v>856</v>
      </c>
      <c r="F688" s="221" t="s">
        <v>857</v>
      </c>
      <c r="G688" s="222" t="s">
        <v>187</v>
      </c>
      <c r="H688" s="223">
        <v>15.5</v>
      </c>
      <c r="I688" s="224"/>
      <c r="J688" s="225">
        <f>ROUND(I688*H688,2)</f>
        <v>0</v>
      </c>
      <c r="K688" s="221" t="s">
        <v>174</v>
      </c>
      <c r="L688" s="45"/>
      <c r="M688" s="226" t="s">
        <v>40</v>
      </c>
      <c r="N688" s="227" t="s">
        <v>48</v>
      </c>
      <c r="O688" s="85"/>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301</v>
      </c>
      <c r="AT688" s="230" t="s">
        <v>170</v>
      </c>
      <c r="AU688" s="230" t="s">
        <v>87</v>
      </c>
      <c r="AY688" s="18" t="s">
        <v>167</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301</v>
      </c>
      <c r="BM688" s="230" t="s">
        <v>858</v>
      </c>
    </row>
    <row r="689" s="2" customFormat="1">
      <c r="A689" s="39"/>
      <c r="B689" s="40"/>
      <c r="C689" s="41"/>
      <c r="D689" s="232" t="s">
        <v>177</v>
      </c>
      <c r="E689" s="41"/>
      <c r="F689" s="233" t="s">
        <v>859</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177</v>
      </c>
      <c r="AU689" s="18" t="s">
        <v>87</v>
      </c>
    </row>
    <row r="690" s="2" customFormat="1">
      <c r="A690" s="39"/>
      <c r="B690" s="40"/>
      <c r="C690" s="41"/>
      <c r="D690" s="232" t="s">
        <v>179</v>
      </c>
      <c r="E690" s="41"/>
      <c r="F690" s="236" t="s">
        <v>860</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179</v>
      </c>
      <c r="AU690" s="18" t="s">
        <v>87</v>
      </c>
    </row>
    <row r="691" s="14" customFormat="1">
      <c r="A691" s="14"/>
      <c r="B691" s="247"/>
      <c r="C691" s="248"/>
      <c r="D691" s="232" t="s">
        <v>181</v>
      </c>
      <c r="E691" s="249" t="s">
        <v>40</v>
      </c>
      <c r="F691" s="250" t="s">
        <v>861</v>
      </c>
      <c r="G691" s="248"/>
      <c r="H691" s="251">
        <v>15.5</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181</v>
      </c>
      <c r="AU691" s="257" t="s">
        <v>87</v>
      </c>
      <c r="AV691" s="14" t="s">
        <v>87</v>
      </c>
      <c r="AW691" s="14" t="s">
        <v>38</v>
      </c>
      <c r="AX691" s="14" t="s">
        <v>77</v>
      </c>
      <c r="AY691" s="257" t="s">
        <v>167</v>
      </c>
    </row>
    <row r="692" s="15" customFormat="1">
      <c r="A692" s="15"/>
      <c r="B692" s="258"/>
      <c r="C692" s="259"/>
      <c r="D692" s="232" t="s">
        <v>181</v>
      </c>
      <c r="E692" s="260" t="s">
        <v>40</v>
      </c>
      <c r="F692" s="261" t="s">
        <v>184</v>
      </c>
      <c r="G692" s="259"/>
      <c r="H692" s="262">
        <v>15.5</v>
      </c>
      <c r="I692" s="263"/>
      <c r="J692" s="259"/>
      <c r="K692" s="259"/>
      <c r="L692" s="264"/>
      <c r="M692" s="265"/>
      <c r="N692" s="266"/>
      <c r="O692" s="266"/>
      <c r="P692" s="266"/>
      <c r="Q692" s="266"/>
      <c r="R692" s="266"/>
      <c r="S692" s="266"/>
      <c r="T692" s="267"/>
      <c r="U692" s="15"/>
      <c r="V692" s="15"/>
      <c r="W692" s="15"/>
      <c r="X692" s="15"/>
      <c r="Y692" s="15"/>
      <c r="Z692" s="15"/>
      <c r="AA692" s="15"/>
      <c r="AB692" s="15"/>
      <c r="AC692" s="15"/>
      <c r="AD692" s="15"/>
      <c r="AE692" s="15"/>
      <c r="AT692" s="268" t="s">
        <v>181</v>
      </c>
      <c r="AU692" s="268" t="s">
        <v>87</v>
      </c>
      <c r="AV692" s="15" t="s">
        <v>175</v>
      </c>
      <c r="AW692" s="15" t="s">
        <v>38</v>
      </c>
      <c r="AX692" s="15" t="s">
        <v>85</v>
      </c>
      <c r="AY692" s="268" t="s">
        <v>167</v>
      </c>
    </row>
    <row r="693" s="2" customFormat="1" ht="16.5" customHeight="1">
      <c r="A693" s="39"/>
      <c r="B693" s="40"/>
      <c r="C693" s="269" t="s">
        <v>862</v>
      </c>
      <c r="D693" s="269" t="s">
        <v>297</v>
      </c>
      <c r="E693" s="270" t="s">
        <v>863</v>
      </c>
      <c r="F693" s="271" t="s">
        <v>864</v>
      </c>
      <c r="G693" s="272" t="s">
        <v>187</v>
      </c>
      <c r="H693" s="273">
        <v>15.5</v>
      </c>
      <c r="I693" s="274"/>
      <c r="J693" s="275">
        <f>ROUND(I693*H693,2)</f>
        <v>0</v>
      </c>
      <c r="K693" s="271" t="s">
        <v>174</v>
      </c>
      <c r="L693" s="276"/>
      <c r="M693" s="277" t="s">
        <v>40</v>
      </c>
      <c r="N693" s="278" t="s">
        <v>48</v>
      </c>
      <c r="O693" s="85"/>
      <c r="P693" s="228">
        <f>O693*H693</f>
        <v>0</v>
      </c>
      <c r="Q693" s="228">
        <v>8.0000000000000007E-05</v>
      </c>
      <c r="R693" s="228">
        <f>Q693*H693</f>
        <v>0.00124</v>
      </c>
      <c r="S693" s="228">
        <v>0</v>
      </c>
      <c r="T693" s="229">
        <f>S693*H693</f>
        <v>0</v>
      </c>
      <c r="U693" s="39"/>
      <c r="V693" s="39"/>
      <c r="W693" s="39"/>
      <c r="X693" s="39"/>
      <c r="Y693" s="39"/>
      <c r="Z693" s="39"/>
      <c r="AA693" s="39"/>
      <c r="AB693" s="39"/>
      <c r="AC693" s="39"/>
      <c r="AD693" s="39"/>
      <c r="AE693" s="39"/>
      <c r="AR693" s="230" t="s">
        <v>407</v>
      </c>
      <c r="AT693" s="230" t="s">
        <v>297</v>
      </c>
      <c r="AU693" s="230" t="s">
        <v>87</v>
      </c>
      <c r="AY693" s="18" t="s">
        <v>167</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301</v>
      </c>
      <c r="BM693" s="230" t="s">
        <v>865</v>
      </c>
    </row>
    <row r="694" s="2" customFormat="1">
      <c r="A694" s="39"/>
      <c r="B694" s="40"/>
      <c r="C694" s="41"/>
      <c r="D694" s="232" t="s">
        <v>177</v>
      </c>
      <c r="E694" s="41"/>
      <c r="F694" s="233" t="s">
        <v>864</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177</v>
      </c>
      <c r="AU694" s="18" t="s">
        <v>87</v>
      </c>
    </row>
    <row r="695" s="2" customFormat="1" ht="24" customHeight="1">
      <c r="A695" s="39"/>
      <c r="B695" s="40"/>
      <c r="C695" s="219" t="s">
        <v>866</v>
      </c>
      <c r="D695" s="219" t="s">
        <v>170</v>
      </c>
      <c r="E695" s="220" t="s">
        <v>867</v>
      </c>
      <c r="F695" s="221" t="s">
        <v>868</v>
      </c>
      <c r="G695" s="222" t="s">
        <v>187</v>
      </c>
      <c r="H695" s="223">
        <v>15.5</v>
      </c>
      <c r="I695" s="224"/>
      <c r="J695" s="225">
        <f>ROUND(I695*H695,2)</f>
        <v>0</v>
      </c>
      <c r="K695" s="221" t="s">
        <v>174</v>
      </c>
      <c r="L695" s="45"/>
      <c r="M695" s="226" t="s">
        <v>40</v>
      </c>
      <c r="N695" s="227" t="s">
        <v>48</v>
      </c>
      <c r="O695" s="85"/>
      <c r="P695" s="228">
        <f>O695*H695</f>
        <v>0</v>
      </c>
      <c r="Q695" s="228">
        <v>0</v>
      </c>
      <c r="R695" s="228">
        <f>Q695*H695</f>
        <v>0</v>
      </c>
      <c r="S695" s="228">
        <v>0</v>
      </c>
      <c r="T695" s="229">
        <f>S695*H695</f>
        <v>0</v>
      </c>
      <c r="U695" s="39"/>
      <c r="V695" s="39"/>
      <c r="W695" s="39"/>
      <c r="X695" s="39"/>
      <c r="Y695" s="39"/>
      <c r="Z695" s="39"/>
      <c r="AA695" s="39"/>
      <c r="AB695" s="39"/>
      <c r="AC695" s="39"/>
      <c r="AD695" s="39"/>
      <c r="AE695" s="39"/>
      <c r="AR695" s="230" t="s">
        <v>301</v>
      </c>
      <c r="AT695" s="230" t="s">
        <v>170</v>
      </c>
      <c r="AU695" s="230" t="s">
        <v>87</v>
      </c>
      <c r="AY695" s="18" t="s">
        <v>167</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301</v>
      </c>
      <c r="BM695" s="230" t="s">
        <v>869</v>
      </c>
    </row>
    <row r="696" s="2" customFormat="1">
      <c r="A696" s="39"/>
      <c r="B696" s="40"/>
      <c r="C696" s="41"/>
      <c r="D696" s="232" t="s">
        <v>177</v>
      </c>
      <c r="E696" s="41"/>
      <c r="F696" s="233" t="s">
        <v>870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177</v>
      </c>
      <c r="AU696" s="18" t="s">
        <v>87</v>
      </c>
    </row>
    <row r="697" s="2" customFormat="1">
      <c r="A697" s="39"/>
      <c r="B697" s="40"/>
      <c r="C697" s="41"/>
      <c r="D697" s="232" t="s">
        <v>179</v>
      </c>
      <c r="E697" s="41"/>
      <c r="F697" s="236" t="s">
        <v>860</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179</v>
      </c>
      <c r="AU697" s="18" t="s">
        <v>87</v>
      </c>
    </row>
    <row r="698" s="14" customFormat="1">
      <c r="A698" s="14"/>
      <c r="B698" s="247"/>
      <c r="C698" s="248"/>
      <c r="D698" s="232" t="s">
        <v>181</v>
      </c>
      <c r="E698" s="249" t="s">
        <v>40</v>
      </c>
      <c r="F698" s="250" t="s">
        <v>861</v>
      </c>
      <c r="G698" s="248"/>
      <c r="H698" s="251">
        <v>15.5</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181</v>
      </c>
      <c r="AU698" s="257" t="s">
        <v>87</v>
      </c>
      <c r="AV698" s="14" t="s">
        <v>87</v>
      </c>
      <c r="AW698" s="14" t="s">
        <v>38</v>
      </c>
      <c r="AX698" s="14" t="s">
        <v>77</v>
      </c>
      <c r="AY698" s="257" t="s">
        <v>167</v>
      </c>
    </row>
    <row r="699" s="15" customFormat="1">
      <c r="A699" s="15"/>
      <c r="B699" s="258"/>
      <c r="C699" s="259"/>
      <c r="D699" s="232" t="s">
        <v>181</v>
      </c>
      <c r="E699" s="260" t="s">
        <v>40</v>
      </c>
      <c r="F699" s="261" t="s">
        <v>184</v>
      </c>
      <c r="G699" s="259"/>
      <c r="H699" s="262">
        <v>15.5</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181</v>
      </c>
      <c r="AU699" s="268" t="s">
        <v>87</v>
      </c>
      <c r="AV699" s="15" t="s">
        <v>175</v>
      </c>
      <c r="AW699" s="15" t="s">
        <v>38</v>
      </c>
      <c r="AX699" s="15" t="s">
        <v>85</v>
      </c>
      <c r="AY699" s="268" t="s">
        <v>167</v>
      </c>
    </row>
    <row r="700" s="2" customFormat="1" ht="16.5" customHeight="1">
      <c r="A700" s="39"/>
      <c r="B700" s="40"/>
      <c r="C700" s="269" t="s">
        <v>871</v>
      </c>
      <c r="D700" s="269" t="s">
        <v>297</v>
      </c>
      <c r="E700" s="270" t="s">
        <v>872</v>
      </c>
      <c r="F700" s="271" t="s">
        <v>873</v>
      </c>
      <c r="G700" s="272" t="s">
        <v>187</v>
      </c>
      <c r="H700" s="273">
        <v>15.5</v>
      </c>
      <c r="I700" s="274"/>
      <c r="J700" s="275">
        <f>ROUND(I700*H700,2)</f>
        <v>0</v>
      </c>
      <c r="K700" s="271" t="s">
        <v>174</v>
      </c>
      <c r="L700" s="276"/>
      <c r="M700" s="277" t="s">
        <v>40</v>
      </c>
      <c r="N700" s="278" t="s">
        <v>48</v>
      </c>
      <c r="O700" s="85"/>
      <c r="P700" s="228">
        <f>O700*H700</f>
        <v>0</v>
      </c>
      <c r="Q700" s="228">
        <v>0.00029999999999999997</v>
      </c>
      <c r="R700" s="228">
        <f>Q700*H700</f>
        <v>0.0046499999999999996</v>
      </c>
      <c r="S700" s="228">
        <v>0</v>
      </c>
      <c r="T700" s="229">
        <f>S700*H700</f>
        <v>0</v>
      </c>
      <c r="U700" s="39"/>
      <c r="V700" s="39"/>
      <c r="W700" s="39"/>
      <c r="X700" s="39"/>
      <c r="Y700" s="39"/>
      <c r="Z700" s="39"/>
      <c r="AA700" s="39"/>
      <c r="AB700" s="39"/>
      <c r="AC700" s="39"/>
      <c r="AD700" s="39"/>
      <c r="AE700" s="39"/>
      <c r="AR700" s="230" t="s">
        <v>407</v>
      </c>
      <c r="AT700" s="230" t="s">
        <v>297</v>
      </c>
      <c r="AU700" s="230" t="s">
        <v>87</v>
      </c>
      <c r="AY700" s="18" t="s">
        <v>167</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301</v>
      </c>
      <c r="BM700" s="230" t="s">
        <v>874</v>
      </c>
    </row>
    <row r="701" s="2" customFormat="1">
      <c r="A701" s="39"/>
      <c r="B701" s="40"/>
      <c r="C701" s="41"/>
      <c r="D701" s="232" t="s">
        <v>177</v>
      </c>
      <c r="E701" s="41"/>
      <c r="F701" s="233" t="s">
        <v>873</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177</v>
      </c>
      <c r="AU701" s="18" t="s">
        <v>87</v>
      </c>
    </row>
    <row r="702" s="12" customFormat="1" ht="22.8" customHeight="1">
      <c r="A702" s="12"/>
      <c r="B702" s="203"/>
      <c r="C702" s="204"/>
      <c r="D702" s="205" t="s">
        <v>76</v>
      </c>
      <c r="E702" s="217" t="s">
        <v>875</v>
      </c>
      <c r="F702" s="217" t="s">
        <v>876</v>
      </c>
      <c r="G702" s="204"/>
      <c r="H702" s="204"/>
      <c r="I702" s="207"/>
      <c r="J702" s="218">
        <f>BK702</f>
        <v>0</v>
      </c>
      <c r="K702" s="204"/>
      <c r="L702" s="209"/>
      <c r="M702" s="210"/>
      <c r="N702" s="211"/>
      <c r="O702" s="211"/>
      <c r="P702" s="212">
        <f>SUM(P703:P721)</f>
        <v>0</v>
      </c>
      <c r="Q702" s="211"/>
      <c r="R702" s="212">
        <f>SUM(R703:R721)</f>
        <v>0.010537499999999998</v>
      </c>
      <c r="S702" s="211"/>
      <c r="T702" s="213">
        <f>SUM(T703:T721)</f>
        <v>0</v>
      </c>
      <c r="U702" s="12"/>
      <c r="V702" s="12"/>
      <c r="W702" s="12"/>
      <c r="X702" s="12"/>
      <c r="Y702" s="12"/>
      <c r="Z702" s="12"/>
      <c r="AA702" s="12"/>
      <c r="AB702" s="12"/>
      <c r="AC702" s="12"/>
      <c r="AD702" s="12"/>
      <c r="AE702" s="12"/>
      <c r="AR702" s="214" t="s">
        <v>87</v>
      </c>
      <c r="AT702" s="215" t="s">
        <v>76</v>
      </c>
      <c r="AU702" s="215" t="s">
        <v>85</v>
      </c>
      <c r="AY702" s="214" t="s">
        <v>167</v>
      </c>
      <c r="BK702" s="216">
        <f>SUM(BK703:BK721)</f>
        <v>0</v>
      </c>
    </row>
    <row r="703" s="2" customFormat="1" ht="16.5" customHeight="1">
      <c r="A703" s="39"/>
      <c r="B703" s="40"/>
      <c r="C703" s="219" t="s">
        <v>877</v>
      </c>
      <c r="D703" s="219" t="s">
        <v>170</v>
      </c>
      <c r="E703" s="220" t="s">
        <v>878</v>
      </c>
      <c r="F703" s="221" t="s">
        <v>879</v>
      </c>
      <c r="G703" s="222" t="s">
        <v>291</v>
      </c>
      <c r="H703" s="223">
        <v>1</v>
      </c>
      <c r="I703" s="224"/>
      <c r="J703" s="225">
        <f>ROUND(I703*H703,2)</f>
        <v>0</v>
      </c>
      <c r="K703" s="221" t="s">
        <v>174</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301</v>
      </c>
      <c r="AT703" s="230" t="s">
        <v>170</v>
      </c>
      <c r="AU703" s="230" t="s">
        <v>87</v>
      </c>
      <c r="AY703" s="18" t="s">
        <v>167</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301</v>
      </c>
      <c r="BM703" s="230" t="s">
        <v>880</v>
      </c>
    </row>
    <row r="704" s="2" customFormat="1">
      <c r="A704" s="39"/>
      <c r="B704" s="40"/>
      <c r="C704" s="41"/>
      <c r="D704" s="232" t="s">
        <v>177</v>
      </c>
      <c r="E704" s="41"/>
      <c r="F704" s="233" t="s">
        <v>881</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177</v>
      </c>
      <c r="AU704" s="18" t="s">
        <v>87</v>
      </c>
    </row>
    <row r="705" s="2" customFormat="1" ht="24" customHeight="1">
      <c r="A705" s="39"/>
      <c r="B705" s="40"/>
      <c r="C705" s="269" t="s">
        <v>882</v>
      </c>
      <c r="D705" s="269" t="s">
        <v>297</v>
      </c>
      <c r="E705" s="270" t="s">
        <v>883</v>
      </c>
      <c r="F705" s="271" t="s">
        <v>884</v>
      </c>
      <c r="G705" s="272" t="s">
        <v>291</v>
      </c>
      <c r="H705" s="273">
        <v>1</v>
      </c>
      <c r="I705" s="274"/>
      <c r="J705" s="275">
        <f>ROUND(I705*H705,2)</f>
        <v>0</v>
      </c>
      <c r="K705" s="271" t="s">
        <v>174</v>
      </c>
      <c r="L705" s="276"/>
      <c r="M705" s="277" t="s">
        <v>40</v>
      </c>
      <c r="N705" s="278" t="s">
        <v>48</v>
      </c>
      <c r="O705" s="85"/>
      <c r="P705" s="228">
        <f>O705*H705</f>
        <v>0</v>
      </c>
      <c r="Q705" s="228">
        <v>0.0035999999999999999</v>
      </c>
      <c r="R705" s="228">
        <f>Q705*H705</f>
        <v>0.0035999999999999999</v>
      </c>
      <c r="S705" s="228">
        <v>0</v>
      </c>
      <c r="T705" s="229">
        <f>S705*H705</f>
        <v>0</v>
      </c>
      <c r="U705" s="39"/>
      <c r="V705" s="39"/>
      <c r="W705" s="39"/>
      <c r="X705" s="39"/>
      <c r="Y705" s="39"/>
      <c r="Z705" s="39"/>
      <c r="AA705" s="39"/>
      <c r="AB705" s="39"/>
      <c r="AC705" s="39"/>
      <c r="AD705" s="39"/>
      <c r="AE705" s="39"/>
      <c r="AR705" s="230" t="s">
        <v>407</v>
      </c>
      <c r="AT705" s="230" t="s">
        <v>297</v>
      </c>
      <c r="AU705" s="230" t="s">
        <v>87</v>
      </c>
      <c r="AY705" s="18" t="s">
        <v>167</v>
      </c>
      <c r="BE705" s="231">
        <f>IF(N705="základní",J705,0)</f>
        <v>0</v>
      </c>
      <c r="BF705" s="231">
        <f>IF(N705="snížená",J705,0)</f>
        <v>0</v>
      </c>
      <c r="BG705" s="231">
        <f>IF(N705="zákl. přenesená",J705,0)</f>
        <v>0</v>
      </c>
      <c r="BH705" s="231">
        <f>IF(N705="sníž. přenesená",J705,0)</f>
        <v>0</v>
      </c>
      <c r="BI705" s="231">
        <f>IF(N705="nulová",J705,0)</f>
        <v>0</v>
      </c>
      <c r="BJ705" s="18" t="s">
        <v>85</v>
      </c>
      <c r="BK705" s="231">
        <f>ROUND(I705*H705,2)</f>
        <v>0</v>
      </c>
      <c r="BL705" s="18" t="s">
        <v>301</v>
      </c>
      <c r="BM705" s="230" t="s">
        <v>885</v>
      </c>
    </row>
    <row r="706" s="2" customFormat="1">
      <c r="A706" s="39"/>
      <c r="B706" s="40"/>
      <c r="C706" s="41"/>
      <c r="D706" s="232" t="s">
        <v>177</v>
      </c>
      <c r="E706" s="41"/>
      <c r="F706" s="233" t="s">
        <v>884</v>
      </c>
      <c r="G706" s="41"/>
      <c r="H706" s="41"/>
      <c r="I706" s="137"/>
      <c r="J706" s="41"/>
      <c r="K706" s="41"/>
      <c r="L706" s="45"/>
      <c r="M706" s="234"/>
      <c r="N706" s="235"/>
      <c r="O706" s="85"/>
      <c r="P706" s="85"/>
      <c r="Q706" s="85"/>
      <c r="R706" s="85"/>
      <c r="S706" s="85"/>
      <c r="T706" s="86"/>
      <c r="U706" s="39"/>
      <c r="V706" s="39"/>
      <c r="W706" s="39"/>
      <c r="X706" s="39"/>
      <c r="Y706" s="39"/>
      <c r="Z706" s="39"/>
      <c r="AA706" s="39"/>
      <c r="AB706" s="39"/>
      <c r="AC706" s="39"/>
      <c r="AD706" s="39"/>
      <c r="AE706" s="39"/>
      <c r="AT706" s="18" t="s">
        <v>177</v>
      </c>
      <c r="AU706" s="18" t="s">
        <v>87</v>
      </c>
    </row>
    <row r="707" s="2" customFormat="1" ht="24" customHeight="1">
      <c r="A707" s="39"/>
      <c r="B707" s="40"/>
      <c r="C707" s="219" t="s">
        <v>886</v>
      </c>
      <c r="D707" s="219" t="s">
        <v>170</v>
      </c>
      <c r="E707" s="220" t="s">
        <v>887</v>
      </c>
      <c r="F707" s="221" t="s">
        <v>888</v>
      </c>
      <c r="G707" s="222" t="s">
        <v>187</v>
      </c>
      <c r="H707" s="223">
        <v>4.875</v>
      </c>
      <c r="I707" s="224"/>
      <c r="J707" s="225">
        <f>ROUND(I707*H707,2)</f>
        <v>0</v>
      </c>
      <c r="K707" s="221" t="s">
        <v>458</v>
      </c>
      <c r="L707" s="45"/>
      <c r="M707" s="226" t="s">
        <v>40</v>
      </c>
      <c r="N707" s="227" t="s">
        <v>48</v>
      </c>
      <c r="O707" s="85"/>
      <c r="P707" s="228">
        <f>O707*H707</f>
        <v>0</v>
      </c>
      <c r="Q707" s="228">
        <v>0</v>
      </c>
      <c r="R707" s="228">
        <f>Q707*H707</f>
        <v>0</v>
      </c>
      <c r="S707" s="228">
        <v>0</v>
      </c>
      <c r="T707" s="229">
        <f>S707*H707</f>
        <v>0</v>
      </c>
      <c r="U707" s="39"/>
      <c r="V707" s="39"/>
      <c r="W707" s="39"/>
      <c r="X707" s="39"/>
      <c r="Y707" s="39"/>
      <c r="Z707" s="39"/>
      <c r="AA707" s="39"/>
      <c r="AB707" s="39"/>
      <c r="AC707" s="39"/>
      <c r="AD707" s="39"/>
      <c r="AE707" s="39"/>
      <c r="AR707" s="230" t="s">
        <v>301</v>
      </c>
      <c r="AT707" s="230" t="s">
        <v>170</v>
      </c>
      <c r="AU707" s="230" t="s">
        <v>87</v>
      </c>
      <c r="AY707" s="18" t="s">
        <v>167</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301</v>
      </c>
      <c r="BM707" s="230" t="s">
        <v>1469</v>
      </c>
    </row>
    <row r="708" s="2" customFormat="1">
      <c r="A708" s="39"/>
      <c r="B708" s="40"/>
      <c r="C708" s="41"/>
      <c r="D708" s="232" t="s">
        <v>177</v>
      </c>
      <c r="E708" s="41"/>
      <c r="F708" s="233" t="s">
        <v>890</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177</v>
      </c>
      <c r="AU708" s="18" t="s">
        <v>87</v>
      </c>
    </row>
    <row r="709" s="14" customFormat="1">
      <c r="A709" s="14"/>
      <c r="B709" s="247"/>
      <c r="C709" s="248"/>
      <c r="D709" s="232" t="s">
        <v>181</v>
      </c>
      <c r="E709" s="249" t="s">
        <v>40</v>
      </c>
      <c r="F709" s="250" t="s">
        <v>891</v>
      </c>
      <c r="G709" s="248"/>
      <c r="H709" s="251">
        <v>3.2999999999999998</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181</v>
      </c>
      <c r="AU709" s="257" t="s">
        <v>87</v>
      </c>
      <c r="AV709" s="14" t="s">
        <v>87</v>
      </c>
      <c r="AW709" s="14" t="s">
        <v>38</v>
      </c>
      <c r="AX709" s="14" t="s">
        <v>77</v>
      </c>
      <c r="AY709" s="257" t="s">
        <v>167</v>
      </c>
    </row>
    <row r="710" s="14" customFormat="1">
      <c r="A710" s="14"/>
      <c r="B710" s="247"/>
      <c r="C710" s="248"/>
      <c r="D710" s="232" t="s">
        <v>181</v>
      </c>
      <c r="E710" s="249" t="s">
        <v>40</v>
      </c>
      <c r="F710" s="250" t="s">
        <v>892</v>
      </c>
      <c r="G710" s="248"/>
      <c r="H710" s="251">
        <v>1.575</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181</v>
      </c>
      <c r="AU710" s="257" t="s">
        <v>87</v>
      </c>
      <c r="AV710" s="14" t="s">
        <v>87</v>
      </c>
      <c r="AW710" s="14" t="s">
        <v>38</v>
      </c>
      <c r="AX710" s="14" t="s">
        <v>77</v>
      </c>
      <c r="AY710" s="257" t="s">
        <v>167</v>
      </c>
    </row>
    <row r="711" s="15" customFormat="1">
      <c r="A711" s="15"/>
      <c r="B711" s="258"/>
      <c r="C711" s="259"/>
      <c r="D711" s="232" t="s">
        <v>181</v>
      </c>
      <c r="E711" s="260" t="s">
        <v>40</v>
      </c>
      <c r="F711" s="261" t="s">
        <v>184</v>
      </c>
      <c r="G711" s="259"/>
      <c r="H711" s="262">
        <v>4.875</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181</v>
      </c>
      <c r="AU711" s="268" t="s">
        <v>87</v>
      </c>
      <c r="AV711" s="15" t="s">
        <v>175</v>
      </c>
      <c r="AW711" s="15" t="s">
        <v>38</v>
      </c>
      <c r="AX711" s="15" t="s">
        <v>85</v>
      </c>
      <c r="AY711" s="268" t="s">
        <v>167</v>
      </c>
    </row>
    <row r="712" s="2" customFormat="1" ht="24" customHeight="1">
      <c r="A712" s="39"/>
      <c r="B712" s="40"/>
      <c r="C712" s="269" t="s">
        <v>893</v>
      </c>
      <c r="D712" s="269" t="s">
        <v>297</v>
      </c>
      <c r="E712" s="270" t="s">
        <v>894</v>
      </c>
      <c r="F712" s="271" t="s">
        <v>895</v>
      </c>
      <c r="G712" s="272" t="s">
        <v>187</v>
      </c>
      <c r="H712" s="273">
        <v>4.875</v>
      </c>
      <c r="I712" s="274"/>
      <c r="J712" s="275">
        <f>ROUND(I712*H712,2)</f>
        <v>0</v>
      </c>
      <c r="K712" s="271" t="s">
        <v>458</v>
      </c>
      <c r="L712" s="276"/>
      <c r="M712" s="277" t="s">
        <v>40</v>
      </c>
      <c r="N712" s="278" t="s">
        <v>48</v>
      </c>
      <c r="O712" s="85"/>
      <c r="P712" s="228">
        <f>O712*H712</f>
        <v>0</v>
      </c>
      <c r="Q712" s="228">
        <v>0.0012999999999999999</v>
      </c>
      <c r="R712" s="228">
        <f>Q712*H712</f>
        <v>0.0063374999999999994</v>
      </c>
      <c r="S712" s="228">
        <v>0</v>
      </c>
      <c r="T712" s="229">
        <f>S712*H712</f>
        <v>0</v>
      </c>
      <c r="U712" s="39"/>
      <c r="V712" s="39"/>
      <c r="W712" s="39"/>
      <c r="X712" s="39"/>
      <c r="Y712" s="39"/>
      <c r="Z712" s="39"/>
      <c r="AA712" s="39"/>
      <c r="AB712" s="39"/>
      <c r="AC712" s="39"/>
      <c r="AD712" s="39"/>
      <c r="AE712" s="39"/>
      <c r="AR712" s="230" t="s">
        <v>407</v>
      </c>
      <c r="AT712" s="230" t="s">
        <v>297</v>
      </c>
      <c r="AU712" s="230" t="s">
        <v>87</v>
      </c>
      <c r="AY712" s="18" t="s">
        <v>167</v>
      </c>
      <c r="BE712" s="231">
        <f>IF(N712="základní",J712,0)</f>
        <v>0</v>
      </c>
      <c r="BF712" s="231">
        <f>IF(N712="snížená",J712,0)</f>
        <v>0</v>
      </c>
      <c r="BG712" s="231">
        <f>IF(N712="zákl. přenesená",J712,0)</f>
        <v>0</v>
      </c>
      <c r="BH712" s="231">
        <f>IF(N712="sníž. přenesená",J712,0)</f>
        <v>0</v>
      </c>
      <c r="BI712" s="231">
        <f>IF(N712="nulová",J712,0)</f>
        <v>0</v>
      </c>
      <c r="BJ712" s="18" t="s">
        <v>85</v>
      </c>
      <c r="BK712" s="231">
        <f>ROUND(I712*H712,2)</f>
        <v>0</v>
      </c>
      <c r="BL712" s="18" t="s">
        <v>301</v>
      </c>
      <c r="BM712" s="230" t="s">
        <v>1470</v>
      </c>
    </row>
    <row r="713" s="2" customFormat="1">
      <c r="A713" s="39"/>
      <c r="B713" s="40"/>
      <c r="C713" s="41"/>
      <c r="D713" s="232" t="s">
        <v>177</v>
      </c>
      <c r="E713" s="41"/>
      <c r="F713" s="233" t="s">
        <v>895</v>
      </c>
      <c r="G713" s="41"/>
      <c r="H713" s="41"/>
      <c r="I713" s="137"/>
      <c r="J713" s="41"/>
      <c r="K713" s="41"/>
      <c r="L713" s="45"/>
      <c r="M713" s="234"/>
      <c r="N713" s="235"/>
      <c r="O713" s="85"/>
      <c r="P713" s="85"/>
      <c r="Q713" s="85"/>
      <c r="R713" s="85"/>
      <c r="S713" s="85"/>
      <c r="T713" s="86"/>
      <c r="U713" s="39"/>
      <c r="V713" s="39"/>
      <c r="W713" s="39"/>
      <c r="X713" s="39"/>
      <c r="Y713" s="39"/>
      <c r="Z713" s="39"/>
      <c r="AA713" s="39"/>
      <c r="AB713" s="39"/>
      <c r="AC713" s="39"/>
      <c r="AD713" s="39"/>
      <c r="AE713" s="39"/>
      <c r="AT713" s="18" t="s">
        <v>177</v>
      </c>
      <c r="AU713" s="18" t="s">
        <v>87</v>
      </c>
    </row>
    <row r="714" s="14" customFormat="1">
      <c r="A714" s="14"/>
      <c r="B714" s="247"/>
      <c r="C714" s="248"/>
      <c r="D714" s="232" t="s">
        <v>181</v>
      </c>
      <c r="E714" s="249" t="s">
        <v>40</v>
      </c>
      <c r="F714" s="250" t="s">
        <v>891</v>
      </c>
      <c r="G714" s="248"/>
      <c r="H714" s="251">
        <v>3.2999999999999998</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181</v>
      </c>
      <c r="AU714" s="257" t="s">
        <v>87</v>
      </c>
      <c r="AV714" s="14" t="s">
        <v>87</v>
      </c>
      <c r="AW714" s="14" t="s">
        <v>38</v>
      </c>
      <c r="AX714" s="14" t="s">
        <v>77</v>
      </c>
      <c r="AY714" s="257" t="s">
        <v>167</v>
      </c>
    </row>
    <row r="715" s="14" customFormat="1">
      <c r="A715" s="14"/>
      <c r="B715" s="247"/>
      <c r="C715" s="248"/>
      <c r="D715" s="232" t="s">
        <v>181</v>
      </c>
      <c r="E715" s="249" t="s">
        <v>40</v>
      </c>
      <c r="F715" s="250" t="s">
        <v>892</v>
      </c>
      <c r="G715" s="248"/>
      <c r="H715" s="251">
        <v>1.575</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181</v>
      </c>
      <c r="AU715" s="257" t="s">
        <v>87</v>
      </c>
      <c r="AV715" s="14" t="s">
        <v>87</v>
      </c>
      <c r="AW715" s="14" t="s">
        <v>38</v>
      </c>
      <c r="AX715" s="14" t="s">
        <v>77</v>
      </c>
      <c r="AY715" s="257" t="s">
        <v>167</v>
      </c>
    </row>
    <row r="716" s="15" customFormat="1">
      <c r="A716" s="15"/>
      <c r="B716" s="258"/>
      <c r="C716" s="259"/>
      <c r="D716" s="232" t="s">
        <v>181</v>
      </c>
      <c r="E716" s="260" t="s">
        <v>40</v>
      </c>
      <c r="F716" s="261" t="s">
        <v>184</v>
      </c>
      <c r="G716" s="259"/>
      <c r="H716" s="262">
        <v>4.875</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181</v>
      </c>
      <c r="AU716" s="268" t="s">
        <v>87</v>
      </c>
      <c r="AV716" s="15" t="s">
        <v>175</v>
      </c>
      <c r="AW716" s="15" t="s">
        <v>38</v>
      </c>
      <c r="AX716" s="15" t="s">
        <v>85</v>
      </c>
      <c r="AY716" s="268" t="s">
        <v>167</v>
      </c>
    </row>
    <row r="717" s="2" customFormat="1" ht="16.5" customHeight="1">
      <c r="A717" s="39"/>
      <c r="B717" s="40"/>
      <c r="C717" s="269" t="s">
        <v>897</v>
      </c>
      <c r="D717" s="269" t="s">
        <v>297</v>
      </c>
      <c r="E717" s="270" t="s">
        <v>898</v>
      </c>
      <c r="F717" s="271" t="s">
        <v>899</v>
      </c>
      <c r="G717" s="272" t="s">
        <v>291</v>
      </c>
      <c r="H717" s="273">
        <v>1</v>
      </c>
      <c r="I717" s="274"/>
      <c r="J717" s="275">
        <f>ROUND(I717*H717,2)</f>
        <v>0</v>
      </c>
      <c r="K717" s="271" t="s">
        <v>458</v>
      </c>
      <c r="L717" s="276"/>
      <c r="M717" s="277" t="s">
        <v>40</v>
      </c>
      <c r="N717" s="278" t="s">
        <v>48</v>
      </c>
      <c r="O717" s="85"/>
      <c r="P717" s="228">
        <f>O717*H717</f>
        <v>0</v>
      </c>
      <c r="Q717" s="228">
        <v>0.00059999999999999995</v>
      </c>
      <c r="R717" s="228">
        <f>Q717*H717</f>
        <v>0.00059999999999999995</v>
      </c>
      <c r="S717" s="228">
        <v>0</v>
      </c>
      <c r="T717" s="229">
        <f>S717*H717</f>
        <v>0</v>
      </c>
      <c r="U717" s="39"/>
      <c r="V717" s="39"/>
      <c r="W717" s="39"/>
      <c r="X717" s="39"/>
      <c r="Y717" s="39"/>
      <c r="Z717" s="39"/>
      <c r="AA717" s="39"/>
      <c r="AB717" s="39"/>
      <c r="AC717" s="39"/>
      <c r="AD717" s="39"/>
      <c r="AE717" s="39"/>
      <c r="AR717" s="230" t="s">
        <v>407</v>
      </c>
      <c r="AT717" s="230" t="s">
        <v>297</v>
      </c>
      <c r="AU717" s="230" t="s">
        <v>87</v>
      </c>
      <c r="AY717" s="18" t="s">
        <v>167</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301</v>
      </c>
      <c r="BM717" s="230" t="s">
        <v>1471</v>
      </c>
    </row>
    <row r="718" s="2" customFormat="1">
      <c r="A718" s="39"/>
      <c r="B718" s="40"/>
      <c r="C718" s="41"/>
      <c r="D718" s="232" t="s">
        <v>177</v>
      </c>
      <c r="E718" s="41"/>
      <c r="F718" s="233" t="s">
        <v>899</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177</v>
      </c>
      <c r="AU718" s="18" t="s">
        <v>87</v>
      </c>
    </row>
    <row r="719" s="2" customFormat="1" ht="24" customHeight="1">
      <c r="A719" s="39"/>
      <c r="B719" s="40"/>
      <c r="C719" s="219" t="s">
        <v>901</v>
      </c>
      <c r="D719" s="219" t="s">
        <v>170</v>
      </c>
      <c r="E719" s="220" t="s">
        <v>902</v>
      </c>
      <c r="F719" s="221" t="s">
        <v>903</v>
      </c>
      <c r="G719" s="222" t="s">
        <v>398</v>
      </c>
      <c r="H719" s="223">
        <v>0.010999999999999999</v>
      </c>
      <c r="I719" s="224"/>
      <c r="J719" s="225">
        <f>ROUND(I719*H719,2)</f>
        <v>0</v>
      </c>
      <c r="K719" s="221" t="s">
        <v>174</v>
      </c>
      <c r="L719" s="45"/>
      <c r="M719" s="226" t="s">
        <v>40</v>
      </c>
      <c r="N719" s="227" t="s">
        <v>48</v>
      </c>
      <c r="O719" s="85"/>
      <c r="P719" s="228">
        <f>O719*H719</f>
        <v>0</v>
      </c>
      <c r="Q719" s="228">
        <v>0</v>
      </c>
      <c r="R719" s="228">
        <f>Q719*H719</f>
        <v>0</v>
      </c>
      <c r="S719" s="228">
        <v>0</v>
      </c>
      <c r="T719" s="229">
        <f>S719*H719</f>
        <v>0</v>
      </c>
      <c r="U719" s="39"/>
      <c r="V719" s="39"/>
      <c r="W719" s="39"/>
      <c r="X719" s="39"/>
      <c r="Y719" s="39"/>
      <c r="Z719" s="39"/>
      <c r="AA719" s="39"/>
      <c r="AB719" s="39"/>
      <c r="AC719" s="39"/>
      <c r="AD719" s="39"/>
      <c r="AE719" s="39"/>
      <c r="AR719" s="230" t="s">
        <v>301</v>
      </c>
      <c r="AT719" s="230" t="s">
        <v>170</v>
      </c>
      <c r="AU719" s="230" t="s">
        <v>87</v>
      </c>
      <c r="AY719" s="18" t="s">
        <v>167</v>
      </c>
      <c r="BE719" s="231">
        <f>IF(N719="základní",J719,0)</f>
        <v>0</v>
      </c>
      <c r="BF719" s="231">
        <f>IF(N719="snížená",J719,0)</f>
        <v>0</v>
      </c>
      <c r="BG719" s="231">
        <f>IF(N719="zákl. přenesená",J719,0)</f>
        <v>0</v>
      </c>
      <c r="BH719" s="231">
        <f>IF(N719="sníž. přenesená",J719,0)</f>
        <v>0</v>
      </c>
      <c r="BI719" s="231">
        <f>IF(N719="nulová",J719,0)</f>
        <v>0</v>
      </c>
      <c r="BJ719" s="18" t="s">
        <v>85</v>
      </c>
      <c r="BK719" s="231">
        <f>ROUND(I719*H719,2)</f>
        <v>0</v>
      </c>
      <c r="BL719" s="18" t="s">
        <v>301</v>
      </c>
      <c r="BM719" s="230" t="s">
        <v>904</v>
      </c>
    </row>
    <row r="720" s="2" customFormat="1">
      <c r="A720" s="39"/>
      <c r="B720" s="40"/>
      <c r="C720" s="41"/>
      <c r="D720" s="232" t="s">
        <v>177</v>
      </c>
      <c r="E720" s="41"/>
      <c r="F720" s="233" t="s">
        <v>905</v>
      </c>
      <c r="G720" s="41"/>
      <c r="H720" s="41"/>
      <c r="I720" s="137"/>
      <c r="J720" s="41"/>
      <c r="K720" s="41"/>
      <c r="L720" s="45"/>
      <c r="M720" s="234"/>
      <c r="N720" s="235"/>
      <c r="O720" s="85"/>
      <c r="P720" s="85"/>
      <c r="Q720" s="85"/>
      <c r="R720" s="85"/>
      <c r="S720" s="85"/>
      <c r="T720" s="86"/>
      <c r="U720" s="39"/>
      <c r="V720" s="39"/>
      <c r="W720" s="39"/>
      <c r="X720" s="39"/>
      <c r="Y720" s="39"/>
      <c r="Z720" s="39"/>
      <c r="AA720" s="39"/>
      <c r="AB720" s="39"/>
      <c r="AC720" s="39"/>
      <c r="AD720" s="39"/>
      <c r="AE720" s="39"/>
      <c r="AT720" s="18" t="s">
        <v>177</v>
      </c>
      <c r="AU720" s="18" t="s">
        <v>87</v>
      </c>
    </row>
    <row r="721" s="2" customFormat="1">
      <c r="A721" s="39"/>
      <c r="B721" s="40"/>
      <c r="C721" s="41"/>
      <c r="D721" s="232" t="s">
        <v>179</v>
      </c>
      <c r="E721" s="41"/>
      <c r="F721" s="236" t="s">
        <v>452</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179</v>
      </c>
      <c r="AU721" s="18" t="s">
        <v>87</v>
      </c>
    </row>
    <row r="722" s="12" customFormat="1" ht="22.8" customHeight="1">
      <c r="A722" s="12"/>
      <c r="B722" s="203"/>
      <c r="C722" s="204"/>
      <c r="D722" s="205" t="s">
        <v>76</v>
      </c>
      <c r="E722" s="217" t="s">
        <v>906</v>
      </c>
      <c r="F722" s="217" t="s">
        <v>907</v>
      </c>
      <c r="G722" s="204"/>
      <c r="H722" s="204"/>
      <c r="I722" s="207"/>
      <c r="J722" s="218">
        <f>BK722</f>
        <v>0</v>
      </c>
      <c r="K722" s="204"/>
      <c r="L722" s="209"/>
      <c r="M722" s="210"/>
      <c r="N722" s="211"/>
      <c r="O722" s="211"/>
      <c r="P722" s="212">
        <f>SUM(P723:P781)</f>
        <v>0</v>
      </c>
      <c r="Q722" s="211"/>
      <c r="R722" s="212">
        <f>SUM(R723:R781)</f>
        <v>0.24324300000000002</v>
      </c>
      <c r="S722" s="211"/>
      <c r="T722" s="213">
        <f>SUM(T723:T781)</f>
        <v>0</v>
      </c>
      <c r="U722" s="12"/>
      <c r="V722" s="12"/>
      <c r="W722" s="12"/>
      <c r="X722" s="12"/>
      <c r="Y722" s="12"/>
      <c r="Z722" s="12"/>
      <c r="AA722" s="12"/>
      <c r="AB722" s="12"/>
      <c r="AC722" s="12"/>
      <c r="AD722" s="12"/>
      <c r="AE722" s="12"/>
      <c r="AR722" s="214" t="s">
        <v>87</v>
      </c>
      <c r="AT722" s="215" t="s">
        <v>76</v>
      </c>
      <c r="AU722" s="215" t="s">
        <v>85</v>
      </c>
      <c r="AY722" s="214" t="s">
        <v>167</v>
      </c>
      <c r="BK722" s="216">
        <f>SUM(BK723:BK781)</f>
        <v>0</v>
      </c>
    </row>
    <row r="723" s="2" customFormat="1" ht="24" customHeight="1">
      <c r="A723" s="39"/>
      <c r="B723" s="40"/>
      <c r="C723" s="219" t="s">
        <v>908</v>
      </c>
      <c r="D723" s="219" t="s">
        <v>170</v>
      </c>
      <c r="E723" s="220" t="s">
        <v>909</v>
      </c>
      <c r="F723" s="221" t="s">
        <v>910</v>
      </c>
      <c r="G723" s="222" t="s">
        <v>291</v>
      </c>
      <c r="H723" s="223">
        <v>2</v>
      </c>
      <c r="I723" s="224"/>
      <c r="J723" s="225">
        <f>ROUND(I723*H723,2)</f>
        <v>0</v>
      </c>
      <c r="K723" s="221" t="s">
        <v>458</v>
      </c>
      <c r="L723" s="45"/>
      <c r="M723" s="226" t="s">
        <v>40</v>
      </c>
      <c r="N723" s="227" t="s">
        <v>48</v>
      </c>
      <c r="O723" s="85"/>
      <c r="P723" s="228">
        <f>O723*H723</f>
        <v>0</v>
      </c>
      <c r="Q723" s="228">
        <v>0</v>
      </c>
      <c r="R723" s="228">
        <f>Q723*H723</f>
        <v>0</v>
      </c>
      <c r="S723" s="228">
        <v>0</v>
      </c>
      <c r="T723" s="229">
        <f>S723*H723</f>
        <v>0</v>
      </c>
      <c r="U723" s="39"/>
      <c r="V723" s="39"/>
      <c r="W723" s="39"/>
      <c r="X723" s="39"/>
      <c r="Y723" s="39"/>
      <c r="Z723" s="39"/>
      <c r="AA723" s="39"/>
      <c r="AB723" s="39"/>
      <c r="AC723" s="39"/>
      <c r="AD723" s="39"/>
      <c r="AE723" s="39"/>
      <c r="AR723" s="230" t="s">
        <v>301</v>
      </c>
      <c r="AT723" s="230" t="s">
        <v>170</v>
      </c>
      <c r="AU723" s="230" t="s">
        <v>87</v>
      </c>
      <c r="AY723" s="18" t="s">
        <v>167</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301</v>
      </c>
      <c r="BM723" s="230" t="s">
        <v>1472</v>
      </c>
    </row>
    <row r="724" s="2" customFormat="1">
      <c r="A724" s="39"/>
      <c r="B724" s="40"/>
      <c r="C724" s="41"/>
      <c r="D724" s="232" t="s">
        <v>177</v>
      </c>
      <c r="E724" s="41"/>
      <c r="F724" s="233" t="s">
        <v>910</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177</v>
      </c>
      <c r="AU724" s="18" t="s">
        <v>87</v>
      </c>
    </row>
    <row r="725" s="2" customFormat="1" ht="24" customHeight="1">
      <c r="A725" s="39"/>
      <c r="B725" s="40"/>
      <c r="C725" s="219" t="s">
        <v>912</v>
      </c>
      <c r="D725" s="219" t="s">
        <v>170</v>
      </c>
      <c r="E725" s="220" t="s">
        <v>913</v>
      </c>
      <c r="F725" s="221" t="s">
        <v>914</v>
      </c>
      <c r="G725" s="222" t="s">
        <v>291</v>
      </c>
      <c r="H725" s="223">
        <v>2</v>
      </c>
      <c r="I725" s="224"/>
      <c r="J725" s="225">
        <f>ROUND(I725*H725,2)</f>
        <v>0</v>
      </c>
      <c r="K725" s="221" t="s">
        <v>458</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301</v>
      </c>
      <c r="AT725" s="230" t="s">
        <v>170</v>
      </c>
      <c r="AU725" s="230" t="s">
        <v>87</v>
      </c>
      <c r="AY725" s="18" t="s">
        <v>167</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301</v>
      </c>
      <c r="BM725" s="230" t="s">
        <v>1473</v>
      </c>
    </row>
    <row r="726" s="2" customFormat="1">
      <c r="A726" s="39"/>
      <c r="B726" s="40"/>
      <c r="C726" s="41"/>
      <c r="D726" s="232" t="s">
        <v>177</v>
      </c>
      <c r="E726" s="41"/>
      <c r="F726" s="233" t="s">
        <v>916</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177</v>
      </c>
      <c r="AU726" s="18" t="s">
        <v>87</v>
      </c>
    </row>
    <row r="727" s="2" customFormat="1" ht="24" customHeight="1">
      <c r="A727" s="39"/>
      <c r="B727" s="40"/>
      <c r="C727" s="219" t="s">
        <v>917</v>
      </c>
      <c r="D727" s="219" t="s">
        <v>170</v>
      </c>
      <c r="E727" s="220" t="s">
        <v>918</v>
      </c>
      <c r="F727" s="221" t="s">
        <v>919</v>
      </c>
      <c r="G727" s="222" t="s">
        <v>173</v>
      </c>
      <c r="H727" s="223">
        <v>4.0499999999999998</v>
      </c>
      <c r="I727" s="224"/>
      <c r="J727" s="225">
        <f>ROUND(I727*H727,2)</f>
        <v>0</v>
      </c>
      <c r="K727" s="221" t="s">
        <v>174</v>
      </c>
      <c r="L727" s="45"/>
      <c r="M727" s="226" t="s">
        <v>40</v>
      </c>
      <c r="N727" s="227" t="s">
        <v>48</v>
      </c>
      <c r="O727" s="85"/>
      <c r="P727" s="228">
        <f>O727*H727</f>
        <v>0</v>
      </c>
      <c r="Q727" s="228">
        <v>0.00025999999999999998</v>
      </c>
      <c r="R727" s="228">
        <f>Q727*H727</f>
        <v>0.0010529999999999999</v>
      </c>
      <c r="S727" s="228">
        <v>0</v>
      </c>
      <c r="T727" s="229">
        <f>S727*H727</f>
        <v>0</v>
      </c>
      <c r="U727" s="39"/>
      <c r="V727" s="39"/>
      <c r="W727" s="39"/>
      <c r="X727" s="39"/>
      <c r="Y727" s="39"/>
      <c r="Z727" s="39"/>
      <c r="AA727" s="39"/>
      <c r="AB727" s="39"/>
      <c r="AC727" s="39"/>
      <c r="AD727" s="39"/>
      <c r="AE727" s="39"/>
      <c r="AR727" s="230" t="s">
        <v>301</v>
      </c>
      <c r="AT727" s="230" t="s">
        <v>170</v>
      </c>
      <c r="AU727" s="230" t="s">
        <v>87</v>
      </c>
      <c r="AY727" s="18" t="s">
        <v>167</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301</v>
      </c>
      <c r="BM727" s="230" t="s">
        <v>920</v>
      </c>
    </row>
    <row r="728" s="2" customFormat="1">
      <c r="A728" s="39"/>
      <c r="B728" s="40"/>
      <c r="C728" s="41"/>
      <c r="D728" s="232" t="s">
        <v>177</v>
      </c>
      <c r="E728" s="41"/>
      <c r="F728" s="233" t="s">
        <v>921</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177</v>
      </c>
      <c r="AU728" s="18" t="s">
        <v>87</v>
      </c>
    </row>
    <row r="729" s="2" customFormat="1">
      <c r="A729" s="39"/>
      <c r="B729" s="40"/>
      <c r="C729" s="41"/>
      <c r="D729" s="232" t="s">
        <v>179</v>
      </c>
      <c r="E729" s="41"/>
      <c r="F729" s="236" t="s">
        <v>922</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179</v>
      </c>
      <c r="AU729" s="18" t="s">
        <v>87</v>
      </c>
    </row>
    <row r="730" s="14" customFormat="1">
      <c r="A730" s="14"/>
      <c r="B730" s="247"/>
      <c r="C730" s="248"/>
      <c r="D730" s="232" t="s">
        <v>181</v>
      </c>
      <c r="E730" s="249" t="s">
        <v>40</v>
      </c>
      <c r="F730" s="250" t="s">
        <v>268</v>
      </c>
      <c r="G730" s="248"/>
      <c r="H730" s="251">
        <v>4.0499999999999998</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181</v>
      </c>
      <c r="AU730" s="257" t="s">
        <v>87</v>
      </c>
      <c r="AV730" s="14" t="s">
        <v>87</v>
      </c>
      <c r="AW730" s="14" t="s">
        <v>38</v>
      </c>
      <c r="AX730" s="14" t="s">
        <v>77</v>
      </c>
      <c r="AY730" s="257" t="s">
        <v>167</v>
      </c>
    </row>
    <row r="731" s="15" customFormat="1">
      <c r="A731" s="15"/>
      <c r="B731" s="258"/>
      <c r="C731" s="259"/>
      <c r="D731" s="232" t="s">
        <v>181</v>
      </c>
      <c r="E731" s="260" t="s">
        <v>40</v>
      </c>
      <c r="F731" s="261" t="s">
        <v>184</v>
      </c>
      <c r="G731" s="259"/>
      <c r="H731" s="262">
        <v>4.0499999999999998</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181</v>
      </c>
      <c r="AU731" s="268" t="s">
        <v>87</v>
      </c>
      <c r="AV731" s="15" t="s">
        <v>175</v>
      </c>
      <c r="AW731" s="15" t="s">
        <v>38</v>
      </c>
      <c r="AX731" s="15" t="s">
        <v>85</v>
      </c>
      <c r="AY731" s="268" t="s">
        <v>167</v>
      </c>
    </row>
    <row r="732" s="2" customFormat="1" ht="24" customHeight="1">
      <c r="A732" s="39"/>
      <c r="B732" s="40"/>
      <c r="C732" s="269" t="s">
        <v>923</v>
      </c>
      <c r="D732" s="269" t="s">
        <v>297</v>
      </c>
      <c r="E732" s="270" t="s">
        <v>924</v>
      </c>
      <c r="F732" s="271" t="s">
        <v>925</v>
      </c>
      <c r="G732" s="272" t="s">
        <v>291</v>
      </c>
      <c r="H732" s="273">
        <v>2</v>
      </c>
      <c r="I732" s="274"/>
      <c r="J732" s="275">
        <f>ROUND(I732*H732,2)</f>
        <v>0</v>
      </c>
      <c r="K732" s="271" t="s">
        <v>926</v>
      </c>
      <c r="L732" s="276"/>
      <c r="M732" s="277" t="s">
        <v>40</v>
      </c>
      <c r="N732" s="278" t="s">
        <v>48</v>
      </c>
      <c r="O732" s="85"/>
      <c r="P732" s="228">
        <f>O732*H732</f>
        <v>0</v>
      </c>
      <c r="Q732" s="228">
        <v>0.071999999999999995</v>
      </c>
      <c r="R732" s="228">
        <f>Q732*H732</f>
        <v>0.14399999999999999</v>
      </c>
      <c r="S732" s="228">
        <v>0</v>
      </c>
      <c r="T732" s="229">
        <f>S732*H732</f>
        <v>0</v>
      </c>
      <c r="U732" s="39"/>
      <c r="V732" s="39"/>
      <c r="W732" s="39"/>
      <c r="X732" s="39"/>
      <c r="Y732" s="39"/>
      <c r="Z732" s="39"/>
      <c r="AA732" s="39"/>
      <c r="AB732" s="39"/>
      <c r="AC732" s="39"/>
      <c r="AD732" s="39"/>
      <c r="AE732" s="39"/>
      <c r="AR732" s="230" t="s">
        <v>407</v>
      </c>
      <c r="AT732" s="230" t="s">
        <v>297</v>
      </c>
      <c r="AU732" s="230" t="s">
        <v>87</v>
      </c>
      <c r="AY732" s="18" t="s">
        <v>167</v>
      </c>
      <c r="BE732" s="231">
        <f>IF(N732="základní",J732,0)</f>
        <v>0</v>
      </c>
      <c r="BF732" s="231">
        <f>IF(N732="snížená",J732,0)</f>
        <v>0</v>
      </c>
      <c r="BG732" s="231">
        <f>IF(N732="zákl. přenesená",J732,0)</f>
        <v>0</v>
      </c>
      <c r="BH732" s="231">
        <f>IF(N732="sníž. přenesená",J732,0)</f>
        <v>0</v>
      </c>
      <c r="BI732" s="231">
        <f>IF(N732="nulová",J732,0)</f>
        <v>0</v>
      </c>
      <c r="BJ732" s="18" t="s">
        <v>85</v>
      </c>
      <c r="BK732" s="231">
        <f>ROUND(I732*H732,2)</f>
        <v>0</v>
      </c>
      <c r="BL732" s="18" t="s">
        <v>301</v>
      </c>
      <c r="BM732" s="230" t="s">
        <v>927</v>
      </c>
    </row>
    <row r="733" s="2" customFormat="1">
      <c r="A733" s="39"/>
      <c r="B733" s="40"/>
      <c r="C733" s="41"/>
      <c r="D733" s="232" t="s">
        <v>177</v>
      </c>
      <c r="E733" s="41"/>
      <c r="F733" s="233" t="s">
        <v>928</v>
      </c>
      <c r="G733" s="41"/>
      <c r="H733" s="41"/>
      <c r="I733" s="137"/>
      <c r="J733" s="41"/>
      <c r="K733" s="41"/>
      <c r="L733" s="45"/>
      <c r="M733" s="234"/>
      <c r="N733" s="235"/>
      <c r="O733" s="85"/>
      <c r="P733" s="85"/>
      <c r="Q733" s="85"/>
      <c r="R733" s="85"/>
      <c r="S733" s="85"/>
      <c r="T733" s="86"/>
      <c r="U733" s="39"/>
      <c r="V733" s="39"/>
      <c r="W733" s="39"/>
      <c r="X733" s="39"/>
      <c r="Y733" s="39"/>
      <c r="Z733" s="39"/>
      <c r="AA733" s="39"/>
      <c r="AB733" s="39"/>
      <c r="AC733" s="39"/>
      <c r="AD733" s="39"/>
      <c r="AE733" s="39"/>
      <c r="AT733" s="18" t="s">
        <v>177</v>
      </c>
      <c r="AU733" s="18" t="s">
        <v>87</v>
      </c>
    </row>
    <row r="734" s="14" customFormat="1">
      <c r="A734" s="14"/>
      <c r="B734" s="247"/>
      <c r="C734" s="248"/>
      <c r="D734" s="232" t="s">
        <v>181</v>
      </c>
      <c r="E734" s="249" t="s">
        <v>40</v>
      </c>
      <c r="F734" s="250" t="s">
        <v>87</v>
      </c>
      <c r="G734" s="248"/>
      <c r="H734" s="251">
        <v>2</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181</v>
      </c>
      <c r="AU734" s="257" t="s">
        <v>87</v>
      </c>
      <c r="AV734" s="14" t="s">
        <v>87</v>
      </c>
      <c r="AW734" s="14" t="s">
        <v>38</v>
      </c>
      <c r="AX734" s="14" t="s">
        <v>77</v>
      </c>
      <c r="AY734" s="257" t="s">
        <v>167</v>
      </c>
    </row>
    <row r="735" s="15" customFormat="1">
      <c r="A735" s="15"/>
      <c r="B735" s="258"/>
      <c r="C735" s="259"/>
      <c r="D735" s="232" t="s">
        <v>181</v>
      </c>
      <c r="E735" s="260" t="s">
        <v>40</v>
      </c>
      <c r="F735" s="261" t="s">
        <v>184</v>
      </c>
      <c r="G735" s="259"/>
      <c r="H735" s="262">
        <v>2</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181</v>
      </c>
      <c r="AU735" s="268" t="s">
        <v>87</v>
      </c>
      <c r="AV735" s="15" t="s">
        <v>175</v>
      </c>
      <c r="AW735" s="15" t="s">
        <v>38</v>
      </c>
      <c r="AX735" s="15" t="s">
        <v>85</v>
      </c>
      <c r="AY735" s="268" t="s">
        <v>167</v>
      </c>
    </row>
    <row r="736" s="2" customFormat="1" ht="24" customHeight="1">
      <c r="A736" s="39"/>
      <c r="B736" s="40"/>
      <c r="C736" s="219" t="s">
        <v>929</v>
      </c>
      <c r="D736" s="219" t="s">
        <v>170</v>
      </c>
      <c r="E736" s="220" t="s">
        <v>930</v>
      </c>
      <c r="F736" s="221" t="s">
        <v>931</v>
      </c>
      <c r="G736" s="222" t="s">
        <v>291</v>
      </c>
      <c r="H736" s="223">
        <v>3</v>
      </c>
      <c r="I736" s="224"/>
      <c r="J736" s="225">
        <f>ROUND(I736*H736,2)</f>
        <v>0</v>
      </c>
      <c r="K736" s="221" t="s">
        <v>174</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301</v>
      </c>
      <c r="AT736" s="230" t="s">
        <v>170</v>
      </c>
      <c r="AU736" s="230" t="s">
        <v>87</v>
      </c>
      <c r="AY736" s="18" t="s">
        <v>167</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301</v>
      </c>
      <c r="BM736" s="230" t="s">
        <v>932</v>
      </c>
    </row>
    <row r="737" s="2" customFormat="1">
      <c r="A737" s="39"/>
      <c r="B737" s="40"/>
      <c r="C737" s="41"/>
      <c r="D737" s="232" t="s">
        <v>177</v>
      </c>
      <c r="E737" s="41"/>
      <c r="F737" s="233" t="s">
        <v>933</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177</v>
      </c>
      <c r="AU737" s="18" t="s">
        <v>87</v>
      </c>
    </row>
    <row r="738" s="2" customFormat="1">
      <c r="A738" s="39"/>
      <c r="B738" s="40"/>
      <c r="C738" s="41"/>
      <c r="D738" s="232" t="s">
        <v>179</v>
      </c>
      <c r="E738" s="41"/>
      <c r="F738" s="236" t="s">
        <v>934</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179</v>
      </c>
      <c r="AU738" s="18" t="s">
        <v>87</v>
      </c>
    </row>
    <row r="739" s="2" customFormat="1" ht="16.5" customHeight="1">
      <c r="A739" s="39"/>
      <c r="B739" s="40"/>
      <c r="C739" s="269" t="s">
        <v>935</v>
      </c>
      <c r="D739" s="269" t="s">
        <v>297</v>
      </c>
      <c r="E739" s="270" t="s">
        <v>936</v>
      </c>
      <c r="F739" s="271" t="s">
        <v>937</v>
      </c>
      <c r="G739" s="272" t="s">
        <v>291</v>
      </c>
      <c r="H739" s="273">
        <v>1</v>
      </c>
      <c r="I739" s="274"/>
      <c r="J739" s="275">
        <f>ROUND(I739*H739,2)</f>
        <v>0</v>
      </c>
      <c r="K739" s="271" t="s">
        <v>174</v>
      </c>
      <c r="L739" s="276"/>
      <c r="M739" s="277" t="s">
        <v>40</v>
      </c>
      <c r="N739" s="278" t="s">
        <v>48</v>
      </c>
      <c r="O739" s="85"/>
      <c r="P739" s="228">
        <f>O739*H739</f>
        <v>0</v>
      </c>
      <c r="Q739" s="228">
        <v>0.0138</v>
      </c>
      <c r="R739" s="228">
        <f>Q739*H739</f>
        <v>0.0138</v>
      </c>
      <c r="S739" s="228">
        <v>0</v>
      </c>
      <c r="T739" s="229">
        <f>S739*H739</f>
        <v>0</v>
      </c>
      <c r="U739" s="39"/>
      <c r="V739" s="39"/>
      <c r="W739" s="39"/>
      <c r="X739" s="39"/>
      <c r="Y739" s="39"/>
      <c r="Z739" s="39"/>
      <c r="AA739" s="39"/>
      <c r="AB739" s="39"/>
      <c r="AC739" s="39"/>
      <c r="AD739" s="39"/>
      <c r="AE739" s="39"/>
      <c r="AR739" s="230" t="s">
        <v>407</v>
      </c>
      <c r="AT739" s="230" t="s">
        <v>297</v>
      </c>
      <c r="AU739" s="230" t="s">
        <v>87</v>
      </c>
      <c r="AY739" s="18" t="s">
        <v>167</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301</v>
      </c>
      <c r="BM739" s="230" t="s">
        <v>938</v>
      </c>
    </row>
    <row r="740" s="2" customFormat="1">
      <c r="A740" s="39"/>
      <c r="B740" s="40"/>
      <c r="C740" s="41"/>
      <c r="D740" s="232" t="s">
        <v>177</v>
      </c>
      <c r="E740" s="41"/>
      <c r="F740" s="233" t="s">
        <v>937</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177</v>
      </c>
      <c r="AU740" s="18" t="s">
        <v>87</v>
      </c>
    </row>
    <row r="741" s="14" customFormat="1">
      <c r="A741" s="14"/>
      <c r="B741" s="247"/>
      <c r="C741" s="248"/>
      <c r="D741" s="232" t="s">
        <v>181</v>
      </c>
      <c r="E741" s="249" t="s">
        <v>40</v>
      </c>
      <c r="F741" s="250" t="s">
        <v>85</v>
      </c>
      <c r="G741" s="248"/>
      <c r="H741" s="251">
        <v>1</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181</v>
      </c>
      <c r="AU741" s="257" t="s">
        <v>87</v>
      </c>
      <c r="AV741" s="14" t="s">
        <v>87</v>
      </c>
      <c r="AW741" s="14" t="s">
        <v>38</v>
      </c>
      <c r="AX741" s="14" t="s">
        <v>77</v>
      </c>
      <c r="AY741" s="257" t="s">
        <v>167</v>
      </c>
    </row>
    <row r="742" s="15" customFormat="1">
      <c r="A742" s="15"/>
      <c r="B742" s="258"/>
      <c r="C742" s="259"/>
      <c r="D742" s="232" t="s">
        <v>181</v>
      </c>
      <c r="E742" s="260" t="s">
        <v>40</v>
      </c>
      <c r="F742" s="261" t="s">
        <v>184</v>
      </c>
      <c r="G742" s="259"/>
      <c r="H742" s="262">
        <v>1</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181</v>
      </c>
      <c r="AU742" s="268" t="s">
        <v>87</v>
      </c>
      <c r="AV742" s="15" t="s">
        <v>175</v>
      </c>
      <c r="AW742" s="15" t="s">
        <v>38</v>
      </c>
      <c r="AX742" s="15" t="s">
        <v>85</v>
      </c>
      <c r="AY742" s="268" t="s">
        <v>167</v>
      </c>
    </row>
    <row r="743" s="2" customFormat="1" ht="16.5" customHeight="1">
      <c r="A743" s="39"/>
      <c r="B743" s="40"/>
      <c r="C743" s="269" t="s">
        <v>939</v>
      </c>
      <c r="D743" s="269" t="s">
        <v>297</v>
      </c>
      <c r="E743" s="270" t="s">
        <v>940</v>
      </c>
      <c r="F743" s="271" t="s">
        <v>941</v>
      </c>
      <c r="G743" s="272" t="s">
        <v>291</v>
      </c>
      <c r="H743" s="273">
        <v>2</v>
      </c>
      <c r="I743" s="274"/>
      <c r="J743" s="275">
        <f>ROUND(I743*H743,2)</f>
        <v>0</v>
      </c>
      <c r="K743" s="271" t="s">
        <v>174</v>
      </c>
      <c r="L743" s="276"/>
      <c r="M743" s="277" t="s">
        <v>40</v>
      </c>
      <c r="N743" s="278" t="s">
        <v>48</v>
      </c>
      <c r="O743" s="85"/>
      <c r="P743" s="228">
        <f>O743*H743</f>
        <v>0</v>
      </c>
      <c r="Q743" s="228">
        <v>0.0195</v>
      </c>
      <c r="R743" s="228">
        <f>Q743*H743</f>
        <v>0.039</v>
      </c>
      <c r="S743" s="228">
        <v>0</v>
      </c>
      <c r="T743" s="229">
        <f>S743*H743</f>
        <v>0</v>
      </c>
      <c r="U743" s="39"/>
      <c r="V743" s="39"/>
      <c r="W743" s="39"/>
      <c r="X743" s="39"/>
      <c r="Y743" s="39"/>
      <c r="Z743" s="39"/>
      <c r="AA743" s="39"/>
      <c r="AB743" s="39"/>
      <c r="AC743" s="39"/>
      <c r="AD743" s="39"/>
      <c r="AE743" s="39"/>
      <c r="AR743" s="230" t="s">
        <v>407</v>
      </c>
      <c r="AT743" s="230" t="s">
        <v>297</v>
      </c>
      <c r="AU743" s="230" t="s">
        <v>87</v>
      </c>
      <c r="AY743" s="18" t="s">
        <v>167</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301</v>
      </c>
      <c r="BM743" s="230" t="s">
        <v>942</v>
      </c>
    </row>
    <row r="744" s="2" customFormat="1">
      <c r="A744" s="39"/>
      <c r="B744" s="40"/>
      <c r="C744" s="41"/>
      <c r="D744" s="232" t="s">
        <v>177</v>
      </c>
      <c r="E744" s="41"/>
      <c r="F744" s="233" t="s">
        <v>941</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177</v>
      </c>
      <c r="AU744" s="18" t="s">
        <v>87</v>
      </c>
    </row>
    <row r="745" s="14" customFormat="1">
      <c r="A745" s="14"/>
      <c r="B745" s="247"/>
      <c r="C745" s="248"/>
      <c r="D745" s="232" t="s">
        <v>181</v>
      </c>
      <c r="E745" s="249" t="s">
        <v>40</v>
      </c>
      <c r="F745" s="250" t="s">
        <v>87</v>
      </c>
      <c r="G745" s="248"/>
      <c r="H745" s="251">
        <v>2</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181</v>
      </c>
      <c r="AU745" s="257" t="s">
        <v>87</v>
      </c>
      <c r="AV745" s="14" t="s">
        <v>87</v>
      </c>
      <c r="AW745" s="14" t="s">
        <v>38</v>
      </c>
      <c r="AX745" s="14" t="s">
        <v>77</v>
      </c>
      <c r="AY745" s="257" t="s">
        <v>167</v>
      </c>
    </row>
    <row r="746" s="15" customFormat="1">
      <c r="A746" s="15"/>
      <c r="B746" s="258"/>
      <c r="C746" s="259"/>
      <c r="D746" s="232" t="s">
        <v>181</v>
      </c>
      <c r="E746" s="260" t="s">
        <v>40</v>
      </c>
      <c r="F746" s="261" t="s">
        <v>184</v>
      </c>
      <c r="G746" s="259"/>
      <c r="H746" s="262">
        <v>2</v>
      </c>
      <c r="I746" s="263"/>
      <c r="J746" s="259"/>
      <c r="K746" s="259"/>
      <c r="L746" s="264"/>
      <c r="M746" s="265"/>
      <c r="N746" s="266"/>
      <c r="O746" s="266"/>
      <c r="P746" s="266"/>
      <c r="Q746" s="266"/>
      <c r="R746" s="266"/>
      <c r="S746" s="266"/>
      <c r="T746" s="267"/>
      <c r="U746" s="15"/>
      <c r="V746" s="15"/>
      <c r="W746" s="15"/>
      <c r="X746" s="15"/>
      <c r="Y746" s="15"/>
      <c r="Z746" s="15"/>
      <c r="AA746" s="15"/>
      <c r="AB746" s="15"/>
      <c r="AC746" s="15"/>
      <c r="AD746" s="15"/>
      <c r="AE746" s="15"/>
      <c r="AT746" s="268" t="s">
        <v>181</v>
      </c>
      <c r="AU746" s="268" t="s">
        <v>87</v>
      </c>
      <c r="AV746" s="15" t="s">
        <v>175</v>
      </c>
      <c r="AW746" s="15" t="s">
        <v>38</v>
      </c>
      <c r="AX746" s="15" t="s">
        <v>85</v>
      </c>
      <c r="AY746" s="268" t="s">
        <v>167</v>
      </c>
    </row>
    <row r="747" s="2" customFormat="1" ht="24" customHeight="1">
      <c r="A747" s="39"/>
      <c r="B747" s="40"/>
      <c r="C747" s="219" t="s">
        <v>943</v>
      </c>
      <c r="D747" s="219" t="s">
        <v>170</v>
      </c>
      <c r="E747" s="220" t="s">
        <v>944</v>
      </c>
      <c r="F747" s="221" t="s">
        <v>945</v>
      </c>
      <c r="G747" s="222" t="s">
        <v>291</v>
      </c>
      <c r="H747" s="223">
        <v>1</v>
      </c>
      <c r="I747" s="224"/>
      <c r="J747" s="225">
        <f>ROUND(I747*H747,2)</f>
        <v>0</v>
      </c>
      <c r="K747" s="221" t="s">
        <v>174</v>
      </c>
      <c r="L747" s="45"/>
      <c r="M747" s="226" t="s">
        <v>40</v>
      </c>
      <c r="N747" s="227" t="s">
        <v>48</v>
      </c>
      <c r="O747" s="85"/>
      <c r="P747" s="228">
        <f>O747*H747</f>
        <v>0</v>
      </c>
      <c r="Q747" s="228">
        <v>0</v>
      </c>
      <c r="R747" s="228">
        <f>Q747*H747</f>
        <v>0</v>
      </c>
      <c r="S747" s="228">
        <v>0</v>
      </c>
      <c r="T747" s="229">
        <f>S747*H747</f>
        <v>0</v>
      </c>
      <c r="U747" s="39"/>
      <c r="V747" s="39"/>
      <c r="W747" s="39"/>
      <c r="X747" s="39"/>
      <c r="Y747" s="39"/>
      <c r="Z747" s="39"/>
      <c r="AA747" s="39"/>
      <c r="AB747" s="39"/>
      <c r="AC747" s="39"/>
      <c r="AD747" s="39"/>
      <c r="AE747" s="39"/>
      <c r="AR747" s="230" t="s">
        <v>301</v>
      </c>
      <c r="AT747" s="230" t="s">
        <v>170</v>
      </c>
      <c r="AU747" s="230" t="s">
        <v>87</v>
      </c>
      <c r="AY747" s="18" t="s">
        <v>167</v>
      </c>
      <c r="BE747" s="231">
        <f>IF(N747="základní",J747,0)</f>
        <v>0</v>
      </c>
      <c r="BF747" s="231">
        <f>IF(N747="snížená",J747,0)</f>
        <v>0</v>
      </c>
      <c r="BG747" s="231">
        <f>IF(N747="zákl. přenesená",J747,0)</f>
        <v>0</v>
      </c>
      <c r="BH747" s="231">
        <f>IF(N747="sníž. přenesená",J747,0)</f>
        <v>0</v>
      </c>
      <c r="BI747" s="231">
        <f>IF(N747="nulová",J747,0)</f>
        <v>0</v>
      </c>
      <c r="BJ747" s="18" t="s">
        <v>85</v>
      </c>
      <c r="BK747" s="231">
        <f>ROUND(I747*H747,2)</f>
        <v>0</v>
      </c>
      <c r="BL747" s="18" t="s">
        <v>301</v>
      </c>
      <c r="BM747" s="230" t="s">
        <v>946</v>
      </c>
    </row>
    <row r="748" s="2" customFormat="1">
      <c r="A748" s="39"/>
      <c r="B748" s="40"/>
      <c r="C748" s="41"/>
      <c r="D748" s="232" t="s">
        <v>177</v>
      </c>
      <c r="E748" s="41"/>
      <c r="F748" s="233" t="s">
        <v>947</v>
      </c>
      <c r="G748" s="41"/>
      <c r="H748" s="41"/>
      <c r="I748" s="137"/>
      <c r="J748" s="41"/>
      <c r="K748" s="41"/>
      <c r="L748" s="45"/>
      <c r="M748" s="234"/>
      <c r="N748" s="235"/>
      <c r="O748" s="85"/>
      <c r="P748" s="85"/>
      <c r="Q748" s="85"/>
      <c r="R748" s="85"/>
      <c r="S748" s="85"/>
      <c r="T748" s="86"/>
      <c r="U748" s="39"/>
      <c r="V748" s="39"/>
      <c r="W748" s="39"/>
      <c r="X748" s="39"/>
      <c r="Y748" s="39"/>
      <c r="Z748" s="39"/>
      <c r="AA748" s="39"/>
      <c r="AB748" s="39"/>
      <c r="AC748" s="39"/>
      <c r="AD748" s="39"/>
      <c r="AE748" s="39"/>
      <c r="AT748" s="18" t="s">
        <v>177</v>
      </c>
      <c r="AU748" s="18" t="s">
        <v>87</v>
      </c>
    </row>
    <row r="749" s="2" customFormat="1">
      <c r="A749" s="39"/>
      <c r="B749" s="40"/>
      <c r="C749" s="41"/>
      <c r="D749" s="232" t="s">
        <v>179</v>
      </c>
      <c r="E749" s="41"/>
      <c r="F749" s="236" t="s">
        <v>934</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179</v>
      </c>
      <c r="AU749" s="18" t="s">
        <v>87</v>
      </c>
    </row>
    <row r="750" s="2" customFormat="1" ht="24" customHeight="1">
      <c r="A750" s="39"/>
      <c r="B750" s="40"/>
      <c r="C750" s="269" t="s">
        <v>948</v>
      </c>
      <c r="D750" s="269" t="s">
        <v>297</v>
      </c>
      <c r="E750" s="270" t="s">
        <v>949</v>
      </c>
      <c r="F750" s="271" t="s">
        <v>950</v>
      </c>
      <c r="G750" s="272" t="s">
        <v>291</v>
      </c>
      <c r="H750" s="273">
        <v>1</v>
      </c>
      <c r="I750" s="274"/>
      <c r="J750" s="275">
        <f>ROUND(I750*H750,2)</f>
        <v>0</v>
      </c>
      <c r="K750" s="271" t="s">
        <v>174</v>
      </c>
      <c r="L750" s="276"/>
      <c r="M750" s="277" t="s">
        <v>40</v>
      </c>
      <c r="N750" s="278" t="s">
        <v>48</v>
      </c>
      <c r="O750" s="85"/>
      <c r="P750" s="228">
        <f>O750*H750</f>
        <v>0</v>
      </c>
      <c r="Q750" s="228">
        <v>0.025000000000000001</v>
      </c>
      <c r="R750" s="228">
        <f>Q750*H750</f>
        <v>0.025000000000000001</v>
      </c>
      <c r="S750" s="228">
        <v>0</v>
      </c>
      <c r="T750" s="229">
        <f>S750*H750</f>
        <v>0</v>
      </c>
      <c r="U750" s="39"/>
      <c r="V750" s="39"/>
      <c r="W750" s="39"/>
      <c r="X750" s="39"/>
      <c r="Y750" s="39"/>
      <c r="Z750" s="39"/>
      <c r="AA750" s="39"/>
      <c r="AB750" s="39"/>
      <c r="AC750" s="39"/>
      <c r="AD750" s="39"/>
      <c r="AE750" s="39"/>
      <c r="AR750" s="230" t="s">
        <v>407</v>
      </c>
      <c r="AT750" s="230" t="s">
        <v>297</v>
      </c>
      <c r="AU750" s="230" t="s">
        <v>87</v>
      </c>
      <c r="AY750" s="18" t="s">
        <v>167</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301</v>
      </c>
      <c r="BM750" s="230" t="s">
        <v>951</v>
      </c>
    </row>
    <row r="751" s="2" customFormat="1">
      <c r="A751" s="39"/>
      <c r="B751" s="40"/>
      <c r="C751" s="41"/>
      <c r="D751" s="232" t="s">
        <v>177</v>
      </c>
      <c r="E751" s="41"/>
      <c r="F751" s="233" t="s">
        <v>950</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177</v>
      </c>
      <c r="AU751" s="18" t="s">
        <v>87</v>
      </c>
    </row>
    <row r="752" s="2" customFormat="1" ht="16.5" customHeight="1">
      <c r="A752" s="39"/>
      <c r="B752" s="40"/>
      <c r="C752" s="219" t="s">
        <v>952</v>
      </c>
      <c r="D752" s="219" t="s">
        <v>170</v>
      </c>
      <c r="E752" s="220" t="s">
        <v>953</v>
      </c>
      <c r="F752" s="221" t="s">
        <v>954</v>
      </c>
      <c r="G752" s="222" t="s">
        <v>291</v>
      </c>
      <c r="H752" s="223">
        <v>4</v>
      </c>
      <c r="I752" s="224"/>
      <c r="J752" s="225">
        <f>ROUND(I752*H752,2)</f>
        <v>0</v>
      </c>
      <c r="K752" s="221" t="s">
        <v>926</v>
      </c>
      <c r="L752" s="45"/>
      <c r="M752" s="226" t="s">
        <v>40</v>
      </c>
      <c r="N752" s="227" t="s">
        <v>48</v>
      </c>
      <c r="O752" s="85"/>
      <c r="P752" s="228">
        <f>O752*H752</f>
        <v>0</v>
      </c>
      <c r="Q752" s="228">
        <v>0</v>
      </c>
      <c r="R752" s="228">
        <f>Q752*H752</f>
        <v>0</v>
      </c>
      <c r="S752" s="228">
        <v>0</v>
      </c>
      <c r="T752" s="229">
        <f>S752*H752</f>
        <v>0</v>
      </c>
      <c r="U752" s="39"/>
      <c r="V752" s="39"/>
      <c r="W752" s="39"/>
      <c r="X752" s="39"/>
      <c r="Y752" s="39"/>
      <c r="Z752" s="39"/>
      <c r="AA752" s="39"/>
      <c r="AB752" s="39"/>
      <c r="AC752" s="39"/>
      <c r="AD752" s="39"/>
      <c r="AE752" s="39"/>
      <c r="AR752" s="230" t="s">
        <v>301</v>
      </c>
      <c r="AT752" s="230" t="s">
        <v>170</v>
      </c>
      <c r="AU752" s="230" t="s">
        <v>87</v>
      </c>
      <c r="AY752" s="18" t="s">
        <v>167</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301</v>
      </c>
      <c r="BM752" s="230" t="s">
        <v>955</v>
      </c>
    </row>
    <row r="753" s="2" customFormat="1">
      <c r="A753" s="39"/>
      <c r="B753" s="40"/>
      <c r="C753" s="41"/>
      <c r="D753" s="232" t="s">
        <v>177</v>
      </c>
      <c r="E753" s="41"/>
      <c r="F753" s="233" t="s">
        <v>956</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177</v>
      </c>
      <c r="AU753" s="18" t="s">
        <v>87</v>
      </c>
    </row>
    <row r="754" s="2" customFormat="1">
      <c r="A754" s="39"/>
      <c r="B754" s="40"/>
      <c r="C754" s="41"/>
      <c r="D754" s="232" t="s">
        <v>179</v>
      </c>
      <c r="E754" s="41"/>
      <c r="F754" s="236" t="s">
        <v>957</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179</v>
      </c>
      <c r="AU754" s="18" t="s">
        <v>87</v>
      </c>
    </row>
    <row r="755" s="2" customFormat="1" ht="16.5" customHeight="1">
      <c r="A755" s="39"/>
      <c r="B755" s="40"/>
      <c r="C755" s="269" t="s">
        <v>958</v>
      </c>
      <c r="D755" s="269" t="s">
        <v>297</v>
      </c>
      <c r="E755" s="270" t="s">
        <v>959</v>
      </c>
      <c r="F755" s="271" t="s">
        <v>960</v>
      </c>
      <c r="G755" s="272" t="s">
        <v>291</v>
      </c>
      <c r="H755" s="273">
        <v>1</v>
      </c>
      <c r="I755" s="274"/>
      <c r="J755" s="275">
        <f>ROUND(I755*H755,2)</f>
        <v>0</v>
      </c>
      <c r="K755" s="271" t="s">
        <v>174</v>
      </c>
      <c r="L755" s="276"/>
      <c r="M755" s="277" t="s">
        <v>40</v>
      </c>
      <c r="N755" s="278" t="s">
        <v>48</v>
      </c>
      <c r="O755" s="85"/>
      <c r="P755" s="228">
        <f>O755*H755</f>
        <v>0</v>
      </c>
      <c r="Q755" s="228">
        <v>0.0022000000000000001</v>
      </c>
      <c r="R755" s="228">
        <f>Q755*H755</f>
        <v>0.0022000000000000001</v>
      </c>
      <c r="S755" s="228">
        <v>0</v>
      </c>
      <c r="T755" s="229">
        <f>S755*H755</f>
        <v>0</v>
      </c>
      <c r="U755" s="39"/>
      <c r="V755" s="39"/>
      <c r="W755" s="39"/>
      <c r="X755" s="39"/>
      <c r="Y755" s="39"/>
      <c r="Z755" s="39"/>
      <c r="AA755" s="39"/>
      <c r="AB755" s="39"/>
      <c r="AC755" s="39"/>
      <c r="AD755" s="39"/>
      <c r="AE755" s="39"/>
      <c r="AR755" s="230" t="s">
        <v>407</v>
      </c>
      <c r="AT755" s="230" t="s">
        <v>297</v>
      </c>
      <c r="AU755" s="230" t="s">
        <v>87</v>
      </c>
      <c r="AY755" s="18" t="s">
        <v>167</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301</v>
      </c>
      <c r="BM755" s="230" t="s">
        <v>961</v>
      </c>
    </row>
    <row r="756" s="2" customFormat="1">
      <c r="A756" s="39"/>
      <c r="B756" s="40"/>
      <c r="C756" s="41"/>
      <c r="D756" s="232" t="s">
        <v>177</v>
      </c>
      <c r="E756" s="41"/>
      <c r="F756" s="233" t="s">
        <v>960</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177</v>
      </c>
      <c r="AU756" s="18" t="s">
        <v>87</v>
      </c>
    </row>
    <row r="757" s="2" customFormat="1" ht="24" customHeight="1">
      <c r="A757" s="39"/>
      <c r="B757" s="40"/>
      <c r="C757" s="269" t="s">
        <v>962</v>
      </c>
      <c r="D757" s="269" t="s">
        <v>297</v>
      </c>
      <c r="E757" s="270" t="s">
        <v>963</v>
      </c>
      <c r="F757" s="271" t="s">
        <v>964</v>
      </c>
      <c r="G757" s="272" t="s">
        <v>291</v>
      </c>
      <c r="H757" s="273">
        <v>3</v>
      </c>
      <c r="I757" s="274"/>
      <c r="J757" s="275">
        <f>ROUND(I757*H757,2)</f>
        <v>0</v>
      </c>
      <c r="K757" s="271" t="s">
        <v>174</v>
      </c>
      <c r="L757" s="276"/>
      <c r="M757" s="277" t="s">
        <v>40</v>
      </c>
      <c r="N757" s="278" t="s">
        <v>48</v>
      </c>
      <c r="O757" s="85"/>
      <c r="P757" s="228">
        <f>O757*H757</f>
        <v>0</v>
      </c>
      <c r="Q757" s="228">
        <v>0.0011999999999999999</v>
      </c>
      <c r="R757" s="228">
        <f>Q757*H757</f>
        <v>0.0035999999999999999</v>
      </c>
      <c r="S757" s="228">
        <v>0</v>
      </c>
      <c r="T757" s="229">
        <f>S757*H757</f>
        <v>0</v>
      </c>
      <c r="U757" s="39"/>
      <c r="V757" s="39"/>
      <c r="W757" s="39"/>
      <c r="X757" s="39"/>
      <c r="Y757" s="39"/>
      <c r="Z757" s="39"/>
      <c r="AA757" s="39"/>
      <c r="AB757" s="39"/>
      <c r="AC757" s="39"/>
      <c r="AD757" s="39"/>
      <c r="AE757" s="39"/>
      <c r="AR757" s="230" t="s">
        <v>407</v>
      </c>
      <c r="AT757" s="230" t="s">
        <v>297</v>
      </c>
      <c r="AU757" s="230" t="s">
        <v>87</v>
      </c>
      <c r="AY757" s="18" t="s">
        <v>167</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301</v>
      </c>
      <c r="BM757" s="230" t="s">
        <v>965</v>
      </c>
    </row>
    <row r="758" s="2" customFormat="1">
      <c r="A758" s="39"/>
      <c r="B758" s="40"/>
      <c r="C758" s="41"/>
      <c r="D758" s="232" t="s">
        <v>177</v>
      </c>
      <c r="E758" s="41"/>
      <c r="F758" s="233" t="s">
        <v>964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177</v>
      </c>
      <c r="AU758" s="18" t="s">
        <v>87</v>
      </c>
    </row>
    <row r="759" s="2" customFormat="1" ht="24" customHeight="1">
      <c r="A759" s="39"/>
      <c r="B759" s="40"/>
      <c r="C759" s="219" t="s">
        <v>966</v>
      </c>
      <c r="D759" s="219" t="s">
        <v>170</v>
      </c>
      <c r="E759" s="220" t="s">
        <v>967</v>
      </c>
      <c r="F759" s="221" t="s">
        <v>968</v>
      </c>
      <c r="G759" s="222" t="s">
        <v>291</v>
      </c>
      <c r="H759" s="223">
        <v>2</v>
      </c>
      <c r="I759" s="224"/>
      <c r="J759" s="225">
        <f>ROUND(I759*H759,2)</f>
        <v>0</v>
      </c>
      <c r="K759" s="221" t="s">
        <v>174</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301</v>
      </c>
      <c r="AT759" s="230" t="s">
        <v>170</v>
      </c>
      <c r="AU759" s="230" t="s">
        <v>87</v>
      </c>
      <c r="AY759" s="18" t="s">
        <v>167</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301</v>
      </c>
      <c r="BM759" s="230" t="s">
        <v>969</v>
      </c>
    </row>
    <row r="760" s="2" customFormat="1">
      <c r="A760" s="39"/>
      <c r="B760" s="40"/>
      <c r="C760" s="41"/>
      <c r="D760" s="232" t="s">
        <v>177</v>
      </c>
      <c r="E760" s="41"/>
      <c r="F760" s="233" t="s">
        <v>970</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177</v>
      </c>
      <c r="AU760" s="18" t="s">
        <v>87</v>
      </c>
    </row>
    <row r="761" s="2" customFormat="1">
      <c r="A761" s="39"/>
      <c r="B761" s="40"/>
      <c r="C761" s="41"/>
      <c r="D761" s="232" t="s">
        <v>179</v>
      </c>
      <c r="E761" s="41"/>
      <c r="F761" s="236" t="s">
        <v>971</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179</v>
      </c>
      <c r="AU761" s="18" t="s">
        <v>87</v>
      </c>
    </row>
    <row r="762" s="2" customFormat="1" ht="16.5" customHeight="1">
      <c r="A762" s="39"/>
      <c r="B762" s="40"/>
      <c r="C762" s="269" t="s">
        <v>972</v>
      </c>
      <c r="D762" s="269" t="s">
        <v>297</v>
      </c>
      <c r="E762" s="270" t="s">
        <v>973</v>
      </c>
      <c r="F762" s="271" t="s">
        <v>974</v>
      </c>
      <c r="G762" s="272" t="s">
        <v>187</v>
      </c>
      <c r="H762" s="273">
        <v>2.7000000000000002</v>
      </c>
      <c r="I762" s="274"/>
      <c r="J762" s="275">
        <f>ROUND(I762*H762,2)</f>
        <v>0</v>
      </c>
      <c r="K762" s="271" t="s">
        <v>174</v>
      </c>
      <c r="L762" s="276"/>
      <c r="M762" s="277" t="s">
        <v>40</v>
      </c>
      <c r="N762" s="278" t="s">
        <v>48</v>
      </c>
      <c r="O762" s="85"/>
      <c r="P762" s="228">
        <f>O762*H762</f>
        <v>0</v>
      </c>
      <c r="Q762" s="228">
        <v>0.0030000000000000001</v>
      </c>
      <c r="R762" s="228">
        <f>Q762*H762</f>
        <v>0.0081000000000000013</v>
      </c>
      <c r="S762" s="228">
        <v>0</v>
      </c>
      <c r="T762" s="229">
        <f>S762*H762</f>
        <v>0</v>
      </c>
      <c r="U762" s="39"/>
      <c r="V762" s="39"/>
      <c r="W762" s="39"/>
      <c r="X762" s="39"/>
      <c r="Y762" s="39"/>
      <c r="Z762" s="39"/>
      <c r="AA762" s="39"/>
      <c r="AB762" s="39"/>
      <c r="AC762" s="39"/>
      <c r="AD762" s="39"/>
      <c r="AE762" s="39"/>
      <c r="AR762" s="230" t="s">
        <v>407</v>
      </c>
      <c r="AT762" s="230" t="s">
        <v>297</v>
      </c>
      <c r="AU762" s="230" t="s">
        <v>87</v>
      </c>
      <c r="AY762" s="18" t="s">
        <v>167</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301</v>
      </c>
      <c r="BM762" s="230" t="s">
        <v>975</v>
      </c>
    </row>
    <row r="763" s="2" customFormat="1">
      <c r="A763" s="39"/>
      <c r="B763" s="40"/>
      <c r="C763" s="41"/>
      <c r="D763" s="232" t="s">
        <v>177</v>
      </c>
      <c r="E763" s="41"/>
      <c r="F763" s="233" t="s">
        <v>974</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177</v>
      </c>
      <c r="AU763" s="18" t="s">
        <v>87</v>
      </c>
    </row>
    <row r="764" s="14" customFormat="1">
      <c r="A764" s="14"/>
      <c r="B764" s="247"/>
      <c r="C764" s="248"/>
      <c r="D764" s="232" t="s">
        <v>181</v>
      </c>
      <c r="E764" s="249" t="s">
        <v>40</v>
      </c>
      <c r="F764" s="250" t="s">
        <v>976</v>
      </c>
      <c r="G764" s="248"/>
      <c r="H764" s="251">
        <v>2.7000000000000002</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181</v>
      </c>
      <c r="AU764" s="257" t="s">
        <v>87</v>
      </c>
      <c r="AV764" s="14" t="s">
        <v>87</v>
      </c>
      <c r="AW764" s="14" t="s">
        <v>38</v>
      </c>
      <c r="AX764" s="14" t="s">
        <v>77</v>
      </c>
      <c r="AY764" s="257" t="s">
        <v>167</v>
      </c>
    </row>
    <row r="765" s="15" customFormat="1">
      <c r="A765" s="15"/>
      <c r="B765" s="258"/>
      <c r="C765" s="259"/>
      <c r="D765" s="232" t="s">
        <v>181</v>
      </c>
      <c r="E765" s="260" t="s">
        <v>40</v>
      </c>
      <c r="F765" s="261" t="s">
        <v>184</v>
      </c>
      <c r="G765" s="259"/>
      <c r="H765" s="262">
        <v>2.7000000000000002</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181</v>
      </c>
      <c r="AU765" s="268" t="s">
        <v>87</v>
      </c>
      <c r="AV765" s="15" t="s">
        <v>175</v>
      </c>
      <c r="AW765" s="15" t="s">
        <v>38</v>
      </c>
      <c r="AX765" s="15" t="s">
        <v>85</v>
      </c>
      <c r="AY765" s="268" t="s">
        <v>167</v>
      </c>
    </row>
    <row r="766" s="2" customFormat="1" ht="16.5" customHeight="1">
      <c r="A766" s="39"/>
      <c r="B766" s="40"/>
      <c r="C766" s="269" t="s">
        <v>977</v>
      </c>
      <c r="D766" s="269" t="s">
        <v>297</v>
      </c>
      <c r="E766" s="270" t="s">
        <v>978</v>
      </c>
      <c r="F766" s="271" t="s">
        <v>979</v>
      </c>
      <c r="G766" s="272" t="s">
        <v>980</v>
      </c>
      <c r="H766" s="273">
        <v>2</v>
      </c>
      <c r="I766" s="274"/>
      <c r="J766" s="275">
        <f>ROUND(I766*H766,2)</f>
        <v>0</v>
      </c>
      <c r="K766" s="271" t="s">
        <v>174</v>
      </c>
      <c r="L766" s="276"/>
      <c r="M766" s="277" t="s">
        <v>40</v>
      </c>
      <c r="N766" s="278" t="s">
        <v>48</v>
      </c>
      <c r="O766" s="85"/>
      <c r="P766" s="228">
        <f>O766*H766</f>
        <v>0</v>
      </c>
      <c r="Q766" s="228">
        <v>0.00020000000000000001</v>
      </c>
      <c r="R766" s="228">
        <f>Q766*H766</f>
        <v>0.00040000000000000002</v>
      </c>
      <c r="S766" s="228">
        <v>0</v>
      </c>
      <c r="T766" s="229">
        <f>S766*H766</f>
        <v>0</v>
      </c>
      <c r="U766" s="39"/>
      <c r="V766" s="39"/>
      <c r="W766" s="39"/>
      <c r="X766" s="39"/>
      <c r="Y766" s="39"/>
      <c r="Z766" s="39"/>
      <c r="AA766" s="39"/>
      <c r="AB766" s="39"/>
      <c r="AC766" s="39"/>
      <c r="AD766" s="39"/>
      <c r="AE766" s="39"/>
      <c r="AR766" s="230" t="s">
        <v>407</v>
      </c>
      <c r="AT766" s="230" t="s">
        <v>297</v>
      </c>
      <c r="AU766" s="230" t="s">
        <v>87</v>
      </c>
      <c r="AY766" s="18" t="s">
        <v>167</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301</v>
      </c>
      <c r="BM766" s="230" t="s">
        <v>981</v>
      </c>
    </row>
    <row r="767" s="2" customFormat="1">
      <c r="A767" s="39"/>
      <c r="B767" s="40"/>
      <c r="C767" s="41"/>
      <c r="D767" s="232" t="s">
        <v>177</v>
      </c>
      <c r="E767" s="41"/>
      <c r="F767" s="233" t="s">
        <v>979</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177</v>
      </c>
      <c r="AU767" s="18" t="s">
        <v>87</v>
      </c>
    </row>
    <row r="768" s="2" customFormat="1" ht="24" customHeight="1">
      <c r="A768" s="39"/>
      <c r="B768" s="40"/>
      <c r="C768" s="219" t="s">
        <v>982</v>
      </c>
      <c r="D768" s="219" t="s">
        <v>170</v>
      </c>
      <c r="E768" s="220" t="s">
        <v>983</v>
      </c>
      <c r="F768" s="221" t="s">
        <v>984</v>
      </c>
      <c r="G768" s="222" t="s">
        <v>291</v>
      </c>
      <c r="H768" s="223">
        <v>3</v>
      </c>
      <c r="I768" s="224"/>
      <c r="J768" s="225">
        <f>ROUND(I768*H768,2)</f>
        <v>0</v>
      </c>
      <c r="K768" s="221" t="s">
        <v>174</v>
      </c>
      <c r="L768" s="45"/>
      <c r="M768" s="226" t="s">
        <v>40</v>
      </c>
      <c r="N768" s="227" t="s">
        <v>48</v>
      </c>
      <c r="O768" s="85"/>
      <c r="P768" s="228">
        <f>O768*H768</f>
        <v>0</v>
      </c>
      <c r="Q768" s="228">
        <v>0</v>
      </c>
      <c r="R768" s="228">
        <f>Q768*H768</f>
        <v>0</v>
      </c>
      <c r="S768" s="228">
        <v>0</v>
      </c>
      <c r="T768" s="229">
        <f>S768*H768</f>
        <v>0</v>
      </c>
      <c r="U768" s="39"/>
      <c r="V768" s="39"/>
      <c r="W768" s="39"/>
      <c r="X768" s="39"/>
      <c r="Y768" s="39"/>
      <c r="Z768" s="39"/>
      <c r="AA768" s="39"/>
      <c r="AB768" s="39"/>
      <c r="AC768" s="39"/>
      <c r="AD768" s="39"/>
      <c r="AE768" s="39"/>
      <c r="AR768" s="230" t="s">
        <v>301</v>
      </c>
      <c r="AT768" s="230" t="s">
        <v>170</v>
      </c>
      <c r="AU768" s="230" t="s">
        <v>87</v>
      </c>
      <c r="AY768" s="18" t="s">
        <v>167</v>
      </c>
      <c r="BE768" s="231">
        <f>IF(N768="základní",J768,0)</f>
        <v>0</v>
      </c>
      <c r="BF768" s="231">
        <f>IF(N768="snížená",J768,0)</f>
        <v>0</v>
      </c>
      <c r="BG768" s="231">
        <f>IF(N768="zákl. přenesená",J768,0)</f>
        <v>0</v>
      </c>
      <c r="BH768" s="231">
        <f>IF(N768="sníž. přenesená",J768,0)</f>
        <v>0</v>
      </c>
      <c r="BI768" s="231">
        <f>IF(N768="nulová",J768,0)</f>
        <v>0</v>
      </c>
      <c r="BJ768" s="18" t="s">
        <v>85</v>
      </c>
      <c r="BK768" s="231">
        <f>ROUND(I768*H768,2)</f>
        <v>0</v>
      </c>
      <c r="BL768" s="18" t="s">
        <v>301</v>
      </c>
      <c r="BM768" s="230" t="s">
        <v>985</v>
      </c>
    </row>
    <row r="769" s="2" customFormat="1">
      <c r="A769" s="39"/>
      <c r="B769" s="40"/>
      <c r="C769" s="41"/>
      <c r="D769" s="232" t="s">
        <v>177</v>
      </c>
      <c r="E769" s="41"/>
      <c r="F769" s="233" t="s">
        <v>986</v>
      </c>
      <c r="G769" s="41"/>
      <c r="H769" s="41"/>
      <c r="I769" s="137"/>
      <c r="J769" s="41"/>
      <c r="K769" s="41"/>
      <c r="L769" s="45"/>
      <c r="M769" s="234"/>
      <c r="N769" s="235"/>
      <c r="O769" s="85"/>
      <c r="P769" s="85"/>
      <c r="Q769" s="85"/>
      <c r="R769" s="85"/>
      <c r="S769" s="85"/>
      <c r="T769" s="86"/>
      <c r="U769" s="39"/>
      <c r="V769" s="39"/>
      <c r="W769" s="39"/>
      <c r="X769" s="39"/>
      <c r="Y769" s="39"/>
      <c r="Z769" s="39"/>
      <c r="AA769" s="39"/>
      <c r="AB769" s="39"/>
      <c r="AC769" s="39"/>
      <c r="AD769" s="39"/>
      <c r="AE769" s="39"/>
      <c r="AT769" s="18" t="s">
        <v>177</v>
      </c>
      <c r="AU769" s="18" t="s">
        <v>87</v>
      </c>
    </row>
    <row r="770" s="2" customFormat="1">
      <c r="A770" s="39"/>
      <c r="B770" s="40"/>
      <c r="C770" s="41"/>
      <c r="D770" s="232" t="s">
        <v>179</v>
      </c>
      <c r="E770" s="41"/>
      <c r="F770" s="236" t="s">
        <v>971</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179</v>
      </c>
      <c r="AU770" s="18" t="s">
        <v>87</v>
      </c>
    </row>
    <row r="771" s="2" customFormat="1" ht="24" customHeight="1">
      <c r="A771" s="39"/>
      <c r="B771" s="40"/>
      <c r="C771" s="269" t="s">
        <v>987</v>
      </c>
      <c r="D771" s="269" t="s">
        <v>297</v>
      </c>
      <c r="E771" s="270" t="s">
        <v>988</v>
      </c>
      <c r="F771" s="271" t="s">
        <v>989</v>
      </c>
      <c r="G771" s="272" t="s">
        <v>291</v>
      </c>
      <c r="H771" s="273">
        <v>3</v>
      </c>
      <c r="I771" s="274"/>
      <c r="J771" s="275">
        <f>ROUND(I771*H771,2)</f>
        <v>0</v>
      </c>
      <c r="K771" s="271" t="s">
        <v>174</v>
      </c>
      <c r="L771" s="276"/>
      <c r="M771" s="277" t="s">
        <v>40</v>
      </c>
      <c r="N771" s="278" t="s">
        <v>48</v>
      </c>
      <c r="O771" s="85"/>
      <c r="P771" s="228">
        <f>O771*H771</f>
        <v>0</v>
      </c>
      <c r="Q771" s="228">
        <v>0.0020300000000000001</v>
      </c>
      <c r="R771" s="228">
        <f>Q771*H771</f>
        <v>0.0060899999999999999</v>
      </c>
      <c r="S771" s="228">
        <v>0</v>
      </c>
      <c r="T771" s="229">
        <f>S771*H771</f>
        <v>0</v>
      </c>
      <c r="U771" s="39"/>
      <c r="V771" s="39"/>
      <c r="W771" s="39"/>
      <c r="X771" s="39"/>
      <c r="Y771" s="39"/>
      <c r="Z771" s="39"/>
      <c r="AA771" s="39"/>
      <c r="AB771" s="39"/>
      <c r="AC771" s="39"/>
      <c r="AD771" s="39"/>
      <c r="AE771" s="39"/>
      <c r="AR771" s="230" t="s">
        <v>407</v>
      </c>
      <c r="AT771" s="230" t="s">
        <v>297</v>
      </c>
      <c r="AU771" s="230" t="s">
        <v>87</v>
      </c>
      <c r="AY771" s="18" t="s">
        <v>167</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301</v>
      </c>
      <c r="BM771" s="230" t="s">
        <v>990</v>
      </c>
    </row>
    <row r="772" s="2" customFormat="1">
      <c r="A772" s="39"/>
      <c r="B772" s="40"/>
      <c r="C772" s="41"/>
      <c r="D772" s="232" t="s">
        <v>177</v>
      </c>
      <c r="E772" s="41"/>
      <c r="F772" s="233" t="s">
        <v>989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177</v>
      </c>
      <c r="AU772" s="18" t="s">
        <v>87</v>
      </c>
    </row>
    <row r="773" s="2" customFormat="1" ht="36" customHeight="1">
      <c r="A773" s="39"/>
      <c r="B773" s="40"/>
      <c r="C773" s="219" t="s">
        <v>991</v>
      </c>
      <c r="D773" s="219" t="s">
        <v>170</v>
      </c>
      <c r="E773" s="220" t="s">
        <v>1344</v>
      </c>
      <c r="F773" s="221" t="s">
        <v>993</v>
      </c>
      <c r="G773" s="222" t="s">
        <v>291</v>
      </c>
      <c r="H773" s="223">
        <v>1</v>
      </c>
      <c r="I773" s="224"/>
      <c r="J773" s="225">
        <f>ROUND(I773*H773,2)</f>
        <v>0</v>
      </c>
      <c r="K773" s="221" t="s">
        <v>174</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301</v>
      </c>
      <c r="AT773" s="230" t="s">
        <v>170</v>
      </c>
      <c r="AU773" s="230" t="s">
        <v>87</v>
      </c>
      <c r="AY773" s="18" t="s">
        <v>167</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301</v>
      </c>
      <c r="BM773" s="230" t="s">
        <v>1345</v>
      </c>
    </row>
    <row r="774" s="2" customFormat="1">
      <c r="A774" s="39"/>
      <c r="B774" s="40"/>
      <c r="C774" s="41"/>
      <c r="D774" s="232" t="s">
        <v>177</v>
      </c>
      <c r="E774" s="41"/>
      <c r="F774" s="233" t="s">
        <v>995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177</v>
      </c>
      <c r="AU774" s="18" t="s">
        <v>87</v>
      </c>
    </row>
    <row r="775" s="2" customFormat="1">
      <c r="A775" s="39"/>
      <c r="B775" s="40"/>
      <c r="C775" s="41"/>
      <c r="D775" s="232" t="s">
        <v>179</v>
      </c>
      <c r="E775" s="41"/>
      <c r="F775" s="236" t="s">
        <v>996</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179</v>
      </c>
      <c r="AU775" s="18" t="s">
        <v>87</v>
      </c>
    </row>
    <row r="776" s="2" customFormat="1" ht="24" customHeight="1">
      <c r="A776" s="39"/>
      <c r="B776" s="40"/>
      <c r="C776" s="219" t="s">
        <v>997</v>
      </c>
      <c r="D776" s="219" t="s">
        <v>170</v>
      </c>
      <c r="E776" s="220" t="s">
        <v>998</v>
      </c>
      <c r="F776" s="221" t="s">
        <v>999</v>
      </c>
      <c r="G776" s="222" t="s">
        <v>398</v>
      </c>
      <c r="H776" s="223">
        <v>0.24299999999999999</v>
      </c>
      <c r="I776" s="224"/>
      <c r="J776" s="225">
        <f>ROUND(I776*H776,2)</f>
        <v>0</v>
      </c>
      <c r="K776" s="221" t="s">
        <v>174</v>
      </c>
      <c r="L776" s="45"/>
      <c r="M776" s="226" t="s">
        <v>40</v>
      </c>
      <c r="N776" s="227" t="s">
        <v>48</v>
      </c>
      <c r="O776" s="85"/>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301</v>
      </c>
      <c r="AT776" s="230" t="s">
        <v>170</v>
      </c>
      <c r="AU776" s="230" t="s">
        <v>87</v>
      </c>
      <c r="AY776" s="18" t="s">
        <v>167</v>
      </c>
      <c r="BE776" s="231">
        <f>IF(N776="základní",J776,0)</f>
        <v>0</v>
      </c>
      <c r="BF776" s="231">
        <f>IF(N776="snížená",J776,0)</f>
        <v>0</v>
      </c>
      <c r="BG776" s="231">
        <f>IF(N776="zákl. přenesená",J776,0)</f>
        <v>0</v>
      </c>
      <c r="BH776" s="231">
        <f>IF(N776="sníž. přenesená",J776,0)</f>
        <v>0</v>
      </c>
      <c r="BI776" s="231">
        <f>IF(N776="nulová",J776,0)</f>
        <v>0</v>
      </c>
      <c r="BJ776" s="18" t="s">
        <v>85</v>
      </c>
      <c r="BK776" s="231">
        <f>ROUND(I776*H776,2)</f>
        <v>0</v>
      </c>
      <c r="BL776" s="18" t="s">
        <v>301</v>
      </c>
      <c r="BM776" s="230" t="s">
        <v>1000</v>
      </c>
    </row>
    <row r="777" s="2" customFormat="1">
      <c r="A777" s="39"/>
      <c r="B777" s="40"/>
      <c r="C777" s="41"/>
      <c r="D777" s="232" t="s">
        <v>177</v>
      </c>
      <c r="E777" s="41"/>
      <c r="F777" s="233" t="s">
        <v>1001</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177</v>
      </c>
      <c r="AU777" s="18" t="s">
        <v>87</v>
      </c>
    </row>
    <row r="778" s="2" customFormat="1">
      <c r="A778" s="39"/>
      <c r="B778" s="40"/>
      <c r="C778" s="41"/>
      <c r="D778" s="232" t="s">
        <v>179</v>
      </c>
      <c r="E778" s="41"/>
      <c r="F778" s="236" t="s">
        <v>1002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179</v>
      </c>
      <c r="AU778" s="18" t="s">
        <v>87</v>
      </c>
    </row>
    <row r="779" s="2" customFormat="1" ht="24" customHeight="1">
      <c r="A779" s="39"/>
      <c r="B779" s="40"/>
      <c r="C779" s="219" t="s">
        <v>1003</v>
      </c>
      <c r="D779" s="219" t="s">
        <v>170</v>
      </c>
      <c r="E779" s="220" t="s">
        <v>1004</v>
      </c>
      <c r="F779" s="221" t="s">
        <v>1005</v>
      </c>
      <c r="G779" s="222" t="s">
        <v>398</v>
      </c>
      <c r="H779" s="223">
        <v>0.24299999999999999</v>
      </c>
      <c r="I779" s="224"/>
      <c r="J779" s="225">
        <f>ROUND(I779*H779,2)</f>
        <v>0</v>
      </c>
      <c r="K779" s="221" t="s">
        <v>174</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301</v>
      </c>
      <c r="AT779" s="230" t="s">
        <v>170</v>
      </c>
      <c r="AU779" s="230" t="s">
        <v>87</v>
      </c>
      <c r="AY779" s="18" t="s">
        <v>167</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301</v>
      </c>
      <c r="BM779" s="230" t="s">
        <v>1006</v>
      </c>
    </row>
    <row r="780" s="2" customFormat="1">
      <c r="A780" s="39"/>
      <c r="B780" s="40"/>
      <c r="C780" s="41"/>
      <c r="D780" s="232" t="s">
        <v>177</v>
      </c>
      <c r="E780" s="41"/>
      <c r="F780" s="233" t="s">
        <v>1007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177</v>
      </c>
      <c r="AU780" s="18" t="s">
        <v>87</v>
      </c>
    </row>
    <row r="781" s="2" customFormat="1">
      <c r="A781" s="39"/>
      <c r="B781" s="40"/>
      <c r="C781" s="41"/>
      <c r="D781" s="232" t="s">
        <v>179</v>
      </c>
      <c r="E781" s="41"/>
      <c r="F781" s="236" t="s">
        <v>1002</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179</v>
      </c>
      <c r="AU781" s="18" t="s">
        <v>87</v>
      </c>
    </row>
    <row r="782" s="12" customFormat="1" ht="22.8" customHeight="1">
      <c r="A782" s="12"/>
      <c r="B782" s="203"/>
      <c r="C782" s="204"/>
      <c r="D782" s="205" t="s">
        <v>76</v>
      </c>
      <c r="E782" s="217" t="s">
        <v>1008</v>
      </c>
      <c r="F782" s="217" t="s">
        <v>1009</v>
      </c>
      <c r="G782" s="204"/>
      <c r="H782" s="204"/>
      <c r="I782" s="207"/>
      <c r="J782" s="218">
        <f>BK782</f>
        <v>0</v>
      </c>
      <c r="K782" s="204"/>
      <c r="L782" s="209"/>
      <c r="M782" s="210"/>
      <c r="N782" s="211"/>
      <c r="O782" s="211"/>
      <c r="P782" s="212">
        <f>SUM(P783:P789)</f>
        <v>0</v>
      </c>
      <c r="Q782" s="211"/>
      <c r="R782" s="212">
        <f>SUM(R783:R789)</f>
        <v>0.010999999999999999</v>
      </c>
      <c r="S782" s="211"/>
      <c r="T782" s="213">
        <f>SUM(T783:T789)</f>
        <v>0</v>
      </c>
      <c r="U782" s="12"/>
      <c r="V782" s="12"/>
      <c r="W782" s="12"/>
      <c r="X782" s="12"/>
      <c r="Y782" s="12"/>
      <c r="Z782" s="12"/>
      <c r="AA782" s="12"/>
      <c r="AB782" s="12"/>
      <c r="AC782" s="12"/>
      <c r="AD782" s="12"/>
      <c r="AE782" s="12"/>
      <c r="AR782" s="214" t="s">
        <v>87</v>
      </c>
      <c r="AT782" s="215" t="s">
        <v>76</v>
      </c>
      <c r="AU782" s="215" t="s">
        <v>85</v>
      </c>
      <c r="AY782" s="214" t="s">
        <v>167</v>
      </c>
      <c r="BK782" s="216">
        <f>SUM(BK783:BK789)</f>
        <v>0</v>
      </c>
    </row>
    <row r="783" s="2" customFormat="1" ht="16.5" customHeight="1">
      <c r="A783" s="39"/>
      <c r="B783" s="40"/>
      <c r="C783" s="219" t="s">
        <v>1010</v>
      </c>
      <c r="D783" s="219" t="s">
        <v>170</v>
      </c>
      <c r="E783" s="220" t="s">
        <v>1011</v>
      </c>
      <c r="F783" s="221" t="s">
        <v>1012</v>
      </c>
      <c r="G783" s="222" t="s">
        <v>291</v>
      </c>
      <c r="H783" s="223">
        <v>2</v>
      </c>
      <c r="I783" s="224"/>
      <c r="J783" s="225">
        <f>ROUND(I783*H783,2)</f>
        <v>0</v>
      </c>
      <c r="K783" s="221" t="s">
        <v>458</v>
      </c>
      <c r="L783" s="45"/>
      <c r="M783" s="226" t="s">
        <v>40</v>
      </c>
      <c r="N783" s="227" t="s">
        <v>48</v>
      </c>
      <c r="O783" s="85"/>
      <c r="P783" s="228">
        <f>O783*H783</f>
        <v>0</v>
      </c>
      <c r="Q783" s="228">
        <v>0</v>
      </c>
      <c r="R783" s="228">
        <f>Q783*H783</f>
        <v>0</v>
      </c>
      <c r="S783" s="228">
        <v>0</v>
      </c>
      <c r="T783" s="229">
        <f>S783*H783</f>
        <v>0</v>
      </c>
      <c r="U783" s="39"/>
      <c r="V783" s="39"/>
      <c r="W783" s="39"/>
      <c r="X783" s="39"/>
      <c r="Y783" s="39"/>
      <c r="Z783" s="39"/>
      <c r="AA783" s="39"/>
      <c r="AB783" s="39"/>
      <c r="AC783" s="39"/>
      <c r="AD783" s="39"/>
      <c r="AE783" s="39"/>
      <c r="AR783" s="230" t="s">
        <v>301</v>
      </c>
      <c r="AT783" s="230" t="s">
        <v>170</v>
      </c>
      <c r="AU783" s="230" t="s">
        <v>87</v>
      </c>
      <c r="AY783" s="18" t="s">
        <v>167</v>
      </c>
      <c r="BE783" s="231">
        <f>IF(N783="základní",J783,0)</f>
        <v>0</v>
      </c>
      <c r="BF783" s="231">
        <f>IF(N783="snížená",J783,0)</f>
        <v>0</v>
      </c>
      <c r="BG783" s="231">
        <f>IF(N783="zákl. přenesená",J783,0)</f>
        <v>0</v>
      </c>
      <c r="BH783" s="231">
        <f>IF(N783="sníž. přenesená",J783,0)</f>
        <v>0</v>
      </c>
      <c r="BI783" s="231">
        <f>IF(N783="nulová",J783,0)</f>
        <v>0</v>
      </c>
      <c r="BJ783" s="18" t="s">
        <v>85</v>
      </c>
      <c r="BK783" s="231">
        <f>ROUND(I783*H783,2)</f>
        <v>0</v>
      </c>
      <c r="BL783" s="18" t="s">
        <v>301</v>
      </c>
      <c r="BM783" s="230" t="s">
        <v>1474</v>
      </c>
    </row>
    <row r="784" s="2" customFormat="1">
      <c r="A784" s="39"/>
      <c r="B784" s="40"/>
      <c r="C784" s="41"/>
      <c r="D784" s="232" t="s">
        <v>177</v>
      </c>
      <c r="E784" s="41"/>
      <c r="F784" s="233" t="s">
        <v>1012</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177</v>
      </c>
      <c r="AU784" s="18" t="s">
        <v>87</v>
      </c>
    </row>
    <row r="785" s="2" customFormat="1" ht="16.5" customHeight="1">
      <c r="A785" s="39"/>
      <c r="B785" s="40"/>
      <c r="C785" s="269" t="s">
        <v>1014</v>
      </c>
      <c r="D785" s="269" t="s">
        <v>297</v>
      </c>
      <c r="E785" s="270" t="s">
        <v>1015</v>
      </c>
      <c r="F785" s="271" t="s">
        <v>1016</v>
      </c>
      <c r="G785" s="272" t="s">
        <v>291</v>
      </c>
      <c r="H785" s="273">
        <v>2</v>
      </c>
      <c r="I785" s="274"/>
      <c r="J785" s="275">
        <f>ROUND(I785*H785,2)</f>
        <v>0</v>
      </c>
      <c r="K785" s="271" t="s">
        <v>458</v>
      </c>
      <c r="L785" s="276"/>
      <c r="M785" s="277" t="s">
        <v>40</v>
      </c>
      <c r="N785" s="278" t="s">
        <v>48</v>
      </c>
      <c r="O785" s="85"/>
      <c r="P785" s="228">
        <f>O785*H785</f>
        <v>0</v>
      </c>
      <c r="Q785" s="228">
        <v>0.0054999999999999997</v>
      </c>
      <c r="R785" s="228">
        <f>Q785*H785</f>
        <v>0.010999999999999999</v>
      </c>
      <c r="S785" s="228">
        <v>0</v>
      </c>
      <c r="T785" s="229">
        <f>S785*H785</f>
        <v>0</v>
      </c>
      <c r="U785" s="39"/>
      <c r="V785" s="39"/>
      <c r="W785" s="39"/>
      <c r="X785" s="39"/>
      <c r="Y785" s="39"/>
      <c r="Z785" s="39"/>
      <c r="AA785" s="39"/>
      <c r="AB785" s="39"/>
      <c r="AC785" s="39"/>
      <c r="AD785" s="39"/>
      <c r="AE785" s="39"/>
      <c r="AR785" s="230" t="s">
        <v>407</v>
      </c>
      <c r="AT785" s="230" t="s">
        <v>297</v>
      </c>
      <c r="AU785" s="230" t="s">
        <v>87</v>
      </c>
      <c r="AY785" s="18" t="s">
        <v>167</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301</v>
      </c>
      <c r="BM785" s="230" t="s">
        <v>1475</v>
      </c>
    </row>
    <row r="786" s="2" customFormat="1">
      <c r="A786" s="39"/>
      <c r="B786" s="40"/>
      <c r="C786" s="41"/>
      <c r="D786" s="232" t="s">
        <v>177</v>
      </c>
      <c r="E786" s="41"/>
      <c r="F786" s="233" t="s">
        <v>1016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177</v>
      </c>
      <c r="AU786" s="18" t="s">
        <v>87</v>
      </c>
    </row>
    <row r="787" s="2" customFormat="1" ht="24" customHeight="1">
      <c r="A787" s="39"/>
      <c r="B787" s="40"/>
      <c r="C787" s="219" t="s">
        <v>1018</v>
      </c>
      <c r="D787" s="219" t="s">
        <v>170</v>
      </c>
      <c r="E787" s="220" t="s">
        <v>1019</v>
      </c>
      <c r="F787" s="221" t="s">
        <v>1020</v>
      </c>
      <c r="G787" s="222" t="s">
        <v>398</v>
      </c>
      <c r="H787" s="223">
        <v>0.010999999999999999</v>
      </c>
      <c r="I787" s="224"/>
      <c r="J787" s="225">
        <f>ROUND(I787*H787,2)</f>
        <v>0</v>
      </c>
      <c r="K787" s="221" t="s">
        <v>458</v>
      </c>
      <c r="L787" s="45"/>
      <c r="M787" s="226" t="s">
        <v>40</v>
      </c>
      <c r="N787" s="227" t="s">
        <v>48</v>
      </c>
      <c r="O787" s="85"/>
      <c r="P787" s="228">
        <f>O787*H787</f>
        <v>0</v>
      </c>
      <c r="Q787" s="228">
        <v>0</v>
      </c>
      <c r="R787" s="228">
        <f>Q787*H787</f>
        <v>0</v>
      </c>
      <c r="S787" s="228">
        <v>0</v>
      </c>
      <c r="T787" s="229">
        <f>S787*H787</f>
        <v>0</v>
      </c>
      <c r="U787" s="39"/>
      <c r="V787" s="39"/>
      <c r="W787" s="39"/>
      <c r="X787" s="39"/>
      <c r="Y787" s="39"/>
      <c r="Z787" s="39"/>
      <c r="AA787" s="39"/>
      <c r="AB787" s="39"/>
      <c r="AC787" s="39"/>
      <c r="AD787" s="39"/>
      <c r="AE787" s="39"/>
      <c r="AR787" s="230" t="s">
        <v>301</v>
      </c>
      <c r="AT787" s="230" t="s">
        <v>170</v>
      </c>
      <c r="AU787" s="230" t="s">
        <v>87</v>
      </c>
      <c r="AY787" s="18" t="s">
        <v>167</v>
      </c>
      <c r="BE787" s="231">
        <f>IF(N787="základní",J787,0)</f>
        <v>0</v>
      </c>
      <c r="BF787" s="231">
        <f>IF(N787="snížená",J787,0)</f>
        <v>0</v>
      </c>
      <c r="BG787" s="231">
        <f>IF(N787="zákl. přenesená",J787,0)</f>
        <v>0</v>
      </c>
      <c r="BH787" s="231">
        <f>IF(N787="sníž. přenesená",J787,0)</f>
        <v>0</v>
      </c>
      <c r="BI787" s="231">
        <f>IF(N787="nulová",J787,0)</f>
        <v>0</v>
      </c>
      <c r="BJ787" s="18" t="s">
        <v>85</v>
      </c>
      <c r="BK787" s="231">
        <f>ROUND(I787*H787,2)</f>
        <v>0</v>
      </c>
      <c r="BL787" s="18" t="s">
        <v>301</v>
      </c>
      <c r="BM787" s="230" t="s">
        <v>1476</v>
      </c>
    </row>
    <row r="788" s="2" customFormat="1">
      <c r="A788" s="39"/>
      <c r="B788" s="40"/>
      <c r="C788" s="41"/>
      <c r="D788" s="232" t="s">
        <v>177</v>
      </c>
      <c r="E788" s="41"/>
      <c r="F788" s="233" t="s">
        <v>1022</v>
      </c>
      <c r="G788" s="41"/>
      <c r="H788" s="41"/>
      <c r="I788" s="137"/>
      <c r="J788" s="41"/>
      <c r="K788" s="41"/>
      <c r="L788" s="45"/>
      <c r="M788" s="234"/>
      <c r="N788" s="235"/>
      <c r="O788" s="85"/>
      <c r="P788" s="85"/>
      <c r="Q788" s="85"/>
      <c r="R788" s="85"/>
      <c r="S788" s="85"/>
      <c r="T788" s="86"/>
      <c r="U788" s="39"/>
      <c r="V788" s="39"/>
      <c r="W788" s="39"/>
      <c r="X788" s="39"/>
      <c r="Y788" s="39"/>
      <c r="Z788" s="39"/>
      <c r="AA788" s="39"/>
      <c r="AB788" s="39"/>
      <c r="AC788" s="39"/>
      <c r="AD788" s="39"/>
      <c r="AE788" s="39"/>
      <c r="AT788" s="18" t="s">
        <v>177</v>
      </c>
      <c r="AU788" s="18" t="s">
        <v>87</v>
      </c>
    </row>
    <row r="789" s="2" customFormat="1">
      <c r="A789" s="39"/>
      <c r="B789" s="40"/>
      <c r="C789" s="41"/>
      <c r="D789" s="232" t="s">
        <v>179</v>
      </c>
      <c r="E789" s="41"/>
      <c r="F789" s="236" t="s">
        <v>1023</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179</v>
      </c>
      <c r="AU789" s="18" t="s">
        <v>87</v>
      </c>
    </row>
    <row r="790" s="12" customFormat="1" ht="22.8" customHeight="1">
      <c r="A790" s="12"/>
      <c r="B790" s="203"/>
      <c r="C790" s="204"/>
      <c r="D790" s="205" t="s">
        <v>76</v>
      </c>
      <c r="E790" s="217" t="s">
        <v>1024</v>
      </c>
      <c r="F790" s="217" t="s">
        <v>1025</v>
      </c>
      <c r="G790" s="204"/>
      <c r="H790" s="204"/>
      <c r="I790" s="207"/>
      <c r="J790" s="218">
        <f>BK790</f>
        <v>0</v>
      </c>
      <c r="K790" s="204"/>
      <c r="L790" s="209"/>
      <c r="M790" s="210"/>
      <c r="N790" s="211"/>
      <c r="O790" s="211"/>
      <c r="P790" s="212">
        <f>SUM(P791:P866)</f>
        <v>0</v>
      </c>
      <c r="Q790" s="211"/>
      <c r="R790" s="212">
        <f>SUM(R791:R866)</f>
        <v>0.68895000000000006</v>
      </c>
      <c r="S790" s="211"/>
      <c r="T790" s="213">
        <f>SUM(T791:T866)</f>
        <v>0</v>
      </c>
      <c r="U790" s="12"/>
      <c r="V790" s="12"/>
      <c r="W790" s="12"/>
      <c r="X790" s="12"/>
      <c r="Y790" s="12"/>
      <c r="Z790" s="12"/>
      <c r="AA790" s="12"/>
      <c r="AB790" s="12"/>
      <c r="AC790" s="12"/>
      <c r="AD790" s="12"/>
      <c r="AE790" s="12"/>
      <c r="AR790" s="214" t="s">
        <v>87</v>
      </c>
      <c r="AT790" s="215" t="s">
        <v>76</v>
      </c>
      <c r="AU790" s="215" t="s">
        <v>85</v>
      </c>
      <c r="AY790" s="214" t="s">
        <v>167</v>
      </c>
      <c r="BK790" s="216">
        <f>SUM(BK791:BK866)</f>
        <v>0</v>
      </c>
    </row>
    <row r="791" s="2" customFormat="1" ht="16.5" customHeight="1">
      <c r="A791" s="39"/>
      <c r="B791" s="40"/>
      <c r="C791" s="219" t="s">
        <v>1026</v>
      </c>
      <c r="D791" s="219" t="s">
        <v>170</v>
      </c>
      <c r="E791" s="220" t="s">
        <v>1027</v>
      </c>
      <c r="F791" s="221" t="s">
        <v>1028</v>
      </c>
      <c r="G791" s="222" t="s">
        <v>173</v>
      </c>
      <c r="H791" s="223">
        <v>13.560000000000001</v>
      </c>
      <c r="I791" s="224"/>
      <c r="J791" s="225">
        <f>ROUND(I791*H791,2)</f>
        <v>0</v>
      </c>
      <c r="K791" s="221" t="s">
        <v>174</v>
      </c>
      <c r="L791" s="45"/>
      <c r="M791" s="226" t="s">
        <v>40</v>
      </c>
      <c r="N791" s="227" t="s">
        <v>48</v>
      </c>
      <c r="O791" s="85"/>
      <c r="P791" s="228">
        <f>O791*H791</f>
        <v>0</v>
      </c>
      <c r="Q791" s="228">
        <v>0.012</v>
      </c>
      <c r="R791" s="228">
        <f>Q791*H791</f>
        <v>0.16272</v>
      </c>
      <c r="S791" s="228">
        <v>0</v>
      </c>
      <c r="T791" s="229">
        <f>S791*H791</f>
        <v>0</v>
      </c>
      <c r="U791" s="39"/>
      <c r="V791" s="39"/>
      <c r="W791" s="39"/>
      <c r="X791" s="39"/>
      <c r="Y791" s="39"/>
      <c r="Z791" s="39"/>
      <c r="AA791" s="39"/>
      <c r="AB791" s="39"/>
      <c r="AC791" s="39"/>
      <c r="AD791" s="39"/>
      <c r="AE791" s="39"/>
      <c r="AR791" s="230" t="s">
        <v>301</v>
      </c>
      <c r="AT791" s="230" t="s">
        <v>170</v>
      </c>
      <c r="AU791" s="230" t="s">
        <v>87</v>
      </c>
      <c r="AY791" s="18" t="s">
        <v>167</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301</v>
      </c>
      <c r="BM791" s="230" t="s">
        <v>1029</v>
      </c>
    </row>
    <row r="792" s="2" customFormat="1">
      <c r="A792" s="39"/>
      <c r="B792" s="40"/>
      <c r="C792" s="41"/>
      <c r="D792" s="232" t="s">
        <v>177</v>
      </c>
      <c r="E792" s="41"/>
      <c r="F792" s="233" t="s">
        <v>1030</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177</v>
      </c>
      <c r="AU792" s="18" t="s">
        <v>87</v>
      </c>
    </row>
    <row r="793" s="2" customFormat="1">
      <c r="A793" s="39"/>
      <c r="B793" s="40"/>
      <c r="C793" s="41"/>
      <c r="D793" s="232" t="s">
        <v>179</v>
      </c>
      <c r="E793" s="41"/>
      <c r="F793" s="236" t="s">
        <v>1031</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179</v>
      </c>
      <c r="AU793" s="18" t="s">
        <v>87</v>
      </c>
    </row>
    <row r="794" s="13" customFormat="1">
      <c r="A794" s="13"/>
      <c r="B794" s="237"/>
      <c r="C794" s="238"/>
      <c r="D794" s="232" t="s">
        <v>181</v>
      </c>
      <c r="E794" s="239" t="s">
        <v>40</v>
      </c>
      <c r="F794" s="240" t="s">
        <v>203</v>
      </c>
      <c r="G794" s="238"/>
      <c r="H794" s="239" t="s">
        <v>40</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181</v>
      </c>
      <c r="AU794" s="246" t="s">
        <v>87</v>
      </c>
      <c r="AV794" s="13" t="s">
        <v>85</v>
      </c>
      <c r="AW794" s="13" t="s">
        <v>38</v>
      </c>
      <c r="AX794" s="13" t="s">
        <v>77</v>
      </c>
      <c r="AY794" s="246" t="s">
        <v>167</v>
      </c>
    </row>
    <row r="795" s="14" customFormat="1">
      <c r="A795" s="14"/>
      <c r="B795" s="247"/>
      <c r="C795" s="248"/>
      <c r="D795" s="232" t="s">
        <v>181</v>
      </c>
      <c r="E795" s="249" t="s">
        <v>40</v>
      </c>
      <c r="F795" s="250" t="s">
        <v>1363</v>
      </c>
      <c r="G795" s="248"/>
      <c r="H795" s="251">
        <v>2.7999999999999998</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181</v>
      </c>
      <c r="AU795" s="257" t="s">
        <v>87</v>
      </c>
      <c r="AV795" s="14" t="s">
        <v>87</v>
      </c>
      <c r="AW795" s="14" t="s">
        <v>38</v>
      </c>
      <c r="AX795" s="14" t="s">
        <v>77</v>
      </c>
      <c r="AY795" s="257" t="s">
        <v>167</v>
      </c>
    </row>
    <row r="796" s="13" customFormat="1">
      <c r="A796" s="13"/>
      <c r="B796" s="237"/>
      <c r="C796" s="238"/>
      <c r="D796" s="232" t="s">
        <v>181</v>
      </c>
      <c r="E796" s="239" t="s">
        <v>40</v>
      </c>
      <c r="F796" s="240" t="s">
        <v>206</v>
      </c>
      <c r="G796" s="238"/>
      <c r="H796" s="239" t="s">
        <v>40</v>
      </c>
      <c r="I796" s="241"/>
      <c r="J796" s="238"/>
      <c r="K796" s="238"/>
      <c r="L796" s="242"/>
      <c r="M796" s="243"/>
      <c r="N796" s="244"/>
      <c r="O796" s="244"/>
      <c r="P796" s="244"/>
      <c r="Q796" s="244"/>
      <c r="R796" s="244"/>
      <c r="S796" s="244"/>
      <c r="T796" s="245"/>
      <c r="U796" s="13"/>
      <c r="V796" s="13"/>
      <c r="W796" s="13"/>
      <c r="X796" s="13"/>
      <c r="Y796" s="13"/>
      <c r="Z796" s="13"/>
      <c r="AA796" s="13"/>
      <c r="AB796" s="13"/>
      <c r="AC796" s="13"/>
      <c r="AD796" s="13"/>
      <c r="AE796" s="13"/>
      <c r="AT796" s="246" t="s">
        <v>181</v>
      </c>
      <c r="AU796" s="246" t="s">
        <v>87</v>
      </c>
      <c r="AV796" s="13" t="s">
        <v>85</v>
      </c>
      <c r="AW796" s="13" t="s">
        <v>38</v>
      </c>
      <c r="AX796" s="13" t="s">
        <v>77</v>
      </c>
      <c r="AY796" s="246" t="s">
        <v>167</v>
      </c>
    </row>
    <row r="797" s="14" customFormat="1">
      <c r="A797" s="14"/>
      <c r="B797" s="247"/>
      <c r="C797" s="248"/>
      <c r="D797" s="232" t="s">
        <v>181</v>
      </c>
      <c r="E797" s="249" t="s">
        <v>40</v>
      </c>
      <c r="F797" s="250" t="s">
        <v>1317</v>
      </c>
      <c r="G797" s="248"/>
      <c r="H797" s="251">
        <v>2.25</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181</v>
      </c>
      <c r="AU797" s="257" t="s">
        <v>87</v>
      </c>
      <c r="AV797" s="14" t="s">
        <v>87</v>
      </c>
      <c r="AW797" s="14" t="s">
        <v>38</v>
      </c>
      <c r="AX797" s="14" t="s">
        <v>77</v>
      </c>
      <c r="AY797" s="257" t="s">
        <v>167</v>
      </c>
    </row>
    <row r="798" s="13" customFormat="1">
      <c r="A798" s="13"/>
      <c r="B798" s="237"/>
      <c r="C798" s="238"/>
      <c r="D798" s="232" t="s">
        <v>181</v>
      </c>
      <c r="E798" s="239" t="s">
        <v>40</v>
      </c>
      <c r="F798" s="240" t="s">
        <v>210</v>
      </c>
      <c r="G798" s="238"/>
      <c r="H798" s="239" t="s">
        <v>40</v>
      </c>
      <c r="I798" s="241"/>
      <c r="J798" s="238"/>
      <c r="K798" s="238"/>
      <c r="L798" s="242"/>
      <c r="M798" s="243"/>
      <c r="N798" s="244"/>
      <c r="O798" s="244"/>
      <c r="P798" s="244"/>
      <c r="Q798" s="244"/>
      <c r="R798" s="244"/>
      <c r="S798" s="244"/>
      <c r="T798" s="245"/>
      <c r="U798" s="13"/>
      <c r="V798" s="13"/>
      <c r="W798" s="13"/>
      <c r="X798" s="13"/>
      <c r="Y798" s="13"/>
      <c r="Z798" s="13"/>
      <c r="AA798" s="13"/>
      <c r="AB798" s="13"/>
      <c r="AC798" s="13"/>
      <c r="AD798" s="13"/>
      <c r="AE798" s="13"/>
      <c r="AT798" s="246" t="s">
        <v>181</v>
      </c>
      <c r="AU798" s="246" t="s">
        <v>87</v>
      </c>
      <c r="AV798" s="13" t="s">
        <v>85</v>
      </c>
      <c r="AW798" s="13" t="s">
        <v>38</v>
      </c>
      <c r="AX798" s="13" t="s">
        <v>77</v>
      </c>
      <c r="AY798" s="246" t="s">
        <v>167</v>
      </c>
    </row>
    <row r="799" s="14" customFormat="1">
      <c r="A799" s="14"/>
      <c r="B799" s="247"/>
      <c r="C799" s="248"/>
      <c r="D799" s="232" t="s">
        <v>181</v>
      </c>
      <c r="E799" s="249" t="s">
        <v>40</v>
      </c>
      <c r="F799" s="250" t="s">
        <v>1160</v>
      </c>
      <c r="G799" s="248"/>
      <c r="H799" s="251">
        <v>8.5099999999999998</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181</v>
      </c>
      <c r="AU799" s="257" t="s">
        <v>87</v>
      </c>
      <c r="AV799" s="14" t="s">
        <v>87</v>
      </c>
      <c r="AW799" s="14" t="s">
        <v>38</v>
      </c>
      <c r="AX799" s="14" t="s">
        <v>77</v>
      </c>
      <c r="AY799" s="257" t="s">
        <v>167</v>
      </c>
    </row>
    <row r="800" s="15" customFormat="1">
      <c r="A800" s="15"/>
      <c r="B800" s="258"/>
      <c r="C800" s="259"/>
      <c r="D800" s="232" t="s">
        <v>181</v>
      </c>
      <c r="E800" s="260" t="s">
        <v>40</v>
      </c>
      <c r="F800" s="261" t="s">
        <v>184</v>
      </c>
      <c r="G800" s="259"/>
      <c r="H800" s="262">
        <v>13.560000000000001</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181</v>
      </c>
      <c r="AU800" s="268" t="s">
        <v>87</v>
      </c>
      <c r="AV800" s="15" t="s">
        <v>175</v>
      </c>
      <c r="AW800" s="15" t="s">
        <v>38</v>
      </c>
      <c r="AX800" s="15" t="s">
        <v>85</v>
      </c>
      <c r="AY800" s="268" t="s">
        <v>167</v>
      </c>
    </row>
    <row r="801" s="2" customFormat="1" ht="24" customHeight="1">
      <c r="A801" s="39"/>
      <c r="B801" s="40"/>
      <c r="C801" s="219" t="s">
        <v>1032</v>
      </c>
      <c r="D801" s="219" t="s">
        <v>170</v>
      </c>
      <c r="E801" s="220" t="s">
        <v>1033</v>
      </c>
      <c r="F801" s="221" t="s">
        <v>1034</v>
      </c>
      <c r="G801" s="222" t="s">
        <v>173</v>
      </c>
      <c r="H801" s="223">
        <v>13.560000000000001</v>
      </c>
      <c r="I801" s="224"/>
      <c r="J801" s="225">
        <f>ROUND(I801*H801,2)</f>
        <v>0</v>
      </c>
      <c r="K801" s="221" t="s">
        <v>174</v>
      </c>
      <c r="L801" s="45"/>
      <c r="M801" s="226" t="s">
        <v>40</v>
      </c>
      <c r="N801" s="227" t="s">
        <v>48</v>
      </c>
      <c r="O801" s="85"/>
      <c r="P801" s="228">
        <f>O801*H801</f>
        <v>0</v>
      </c>
      <c r="Q801" s="228">
        <v>0.0054000000000000003</v>
      </c>
      <c r="R801" s="228">
        <f>Q801*H801</f>
        <v>0.073224000000000011</v>
      </c>
      <c r="S801" s="228">
        <v>0</v>
      </c>
      <c r="T801" s="229">
        <f>S801*H801</f>
        <v>0</v>
      </c>
      <c r="U801" s="39"/>
      <c r="V801" s="39"/>
      <c r="W801" s="39"/>
      <c r="X801" s="39"/>
      <c r="Y801" s="39"/>
      <c r="Z801" s="39"/>
      <c r="AA801" s="39"/>
      <c r="AB801" s="39"/>
      <c r="AC801" s="39"/>
      <c r="AD801" s="39"/>
      <c r="AE801" s="39"/>
      <c r="AR801" s="230" t="s">
        <v>301</v>
      </c>
      <c r="AT801" s="230" t="s">
        <v>170</v>
      </c>
      <c r="AU801" s="230" t="s">
        <v>87</v>
      </c>
      <c r="AY801" s="18" t="s">
        <v>167</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301</v>
      </c>
      <c r="BM801" s="230" t="s">
        <v>1035</v>
      </c>
    </row>
    <row r="802" s="2" customFormat="1">
      <c r="A802" s="39"/>
      <c r="B802" s="40"/>
      <c r="C802" s="41"/>
      <c r="D802" s="232" t="s">
        <v>177</v>
      </c>
      <c r="E802" s="41"/>
      <c r="F802" s="233" t="s">
        <v>1036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177</v>
      </c>
      <c r="AU802" s="18" t="s">
        <v>87</v>
      </c>
    </row>
    <row r="803" s="2" customFormat="1">
      <c r="A803" s="39"/>
      <c r="B803" s="40"/>
      <c r="C803" s="41"/>
      <c r="D803" s="232" t="s">
        <v>179</v>
      </c>
      <c r="E803" s="41"/>
      <c r="F803" s="236" t="s">
        <v>1037</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179</v>
      </c>
      <c r="AU803" s="18" t="s">
        <v>87</v>
      </c>
    </row>
    <row r="804" s="13" customFormat="1">
      <c r="A804" s="13"/>
      <c r="B804" s="237"/>
      <c r="C804" s="238"/>
      <c r="D804" s="232" t="s">
        <v>181</v>
      </c>
      <c r="E804" s="239" t="s">
        <v>40</v>
      </c>
      <c r="F804" s="240" t="s">
        <v>203</v>
      </c>
      <c r="G804" s="238"/>
      <c r="H804" s="239" t="s">
        <v>40</v>
      </c>
      <c r="I804" s="241"/>
      <c r="J804" s="238"/>
      <c r="K804" s="238"/>
      <c r="L804" s="242"/>
      <c r="M804" s="243"/>
      <c r="N804" s="244"/>
      <c r="O804" s="244"/>
      <c r="P804" s="244"/>
      <c r="Q804" s="244"/>
      <c r="R804" s="244"/>
      <c r="S804" s="244"/>
      <c r="T804" s="245"/>
      <c r="U804" s="13"/>
      <c r="V804" s="13"/>
      <c r="W804" s="13"/>
      <c r="X804" s="13"/>
      <c r="Y804" s="13"/>
      <c r="Z804" s="13"/>
      <c r="AA804" s="13"/>
      <c r="AB804" s="13"/>
      <c r="AC804" s="13"/>
      <c r="AD804" s="13"/>
      <c r="AE804" s="13"/>
      <c r="AT804" s="246" t="s">
        <v>181</v>
      </c>
      <c r="AU804" s="246" t="s">
        <v>87</v>
      </c>
      <c r="AV804" s="13" t="s">
        <v>85</v>
      </c>
      <c r="AW804" s="13" t="s">
        <v>38</v>
      </c>
      <c r="AX804" s="13" t="s">
        <v>77</v>
      </c>
      <c r="AY804" s="246" t="s">
        <v>167</v>
      </c>
    </row>
    <row r="805" s="14" customFormat="1">
      <c r="A805" s="14"/>
      <c r="B805" s="247"/>
      <c r="C805" s="248"/>
      <c r="D805" s="232" t="s">
        <v>181</v>
      </c>
      <c r="E805" s="249" t="s">
        <v>40</v>
      </c>
      <c r="F805" s="250" t="s">
        <v>1363</v>
      </c>
      <c r="G805" s="248"/>
      <c r="H805" s="251">
        <v>2.7999999999999998</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181</v>
      </c>
      <c r="AU805" s="257" t="s">
        <v>87</v>
      </c>
      <c r="AV805" s="14" t="s">
        <v>87</v>
      </c>
      <c r="AW805" s="14" t="s">
        <v>38</v>
      </c>
      <c r="AX805" s="14" t="s">
        <v>77</v>
      </c>
      <c r="AY805" s="257" t="s">
        <v>167</v>
      </c>
    </row>
    <row r="806" s="13" customFormat="1">
      <c r="A806" s="13"/>
      <c r="B806" s="237"/>
      <c r="C806" s="238"/>
      <c r="D806" s="232" t="s">
        <v>181</v>
      </c>
      <c r="E806" s="239" t="s">
        <v>40</v>
      </c>
      <c r="F806" s="240" t="s">
        <v>206</v>
      </c>
      <c r="G806" s="238"/>
      <c r="H806" s="239" t="s">
        <v>40</v>
      </c>
      <c r="I806" s="241"/>
      <c r="J806" s="238"/>
      <c r="K806" s="238"/>
      <c r="L806" s="242"/>
      <c r="M806" s="243"/>
      <c r="N806" s="244"/>
      <c r="O806" s="244"/>
      <c r="P806" s="244"/>
      <c r="Q806" s="244"/>
      <c r="R806" s="244"/>
      <c r="S806" s="244"/>
      <c r="T806" s="245"/>
      <c r="U806" s="13"/>
      <c r="V806" s="13"/>
      <c r="W806" s="13"/>
      <c r="X806" s="13"/>
      <c r="Y806" s="13"/>
      <c r="Z806" s="13"/>
      <c r="AA806" s="13"/>
      <c r="AB806" s="13"/>
      <c r="AC806" s="13"/>
      <c r="AD806" s="13"/>
      <c r="AE806" s="13"/>
      <c r="AT806" s="246" t="s">
        <v>181</v>
      </c>
      <c r="AU806" s="246" t="s">
        <v>87</v>
      </c>
      <c r="AV806" s="13" t="s">
        <v>85</v>
      </c>
      <c r="AW806" s="13" t="s">
        <v>38</v>
      </c>
      <c r="AX806" s="13" t="s">
        <v>77</v>
      </c>
      <c r="AY806" s="246" t="s">
        <v>167</v>
      </c>
    </row>
    <row r="807" s="14" customFormat="1">
      <c r="A807" s="14"/>
      <c r="B807" s="247"/>
      <c r="C807" s="248"/>
      <c r="D807" s="232" t="s">
        <v>181</v>
      </c>
      <c r="E807" s="249" t="s">
        <v>40</v>
      </c>
      <c r="F807" s="250" t="s">
        <v>1317</v>
      </c>
      <c r="G807" s="248"/>
      <c r="H807" s="251">
        <v>2.25</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181</v>
      </c>
      <c r="AU807" s="257" t="s">
        <v>87</v>
      </c>
      <c r="AV807" s="14" t="s">
        <v>87</v>
      </c>
      <c r="AW807" s="14" t="s">
        <v>38</v>
      </c>
      <c r="AX807" s="14" t="s">
        <v>77</v>
      </c>
      <c r="AY807" s="257" t="s">
        <v>167</v>
      </c>
    </row>
    <row r="808" s="13" customFormat="1">
      <c r="A808" s="13"/>
      <c r="B808" s="237"/>
      <c r="C808" s="238"/>
      <c r="D808" s="232" t="s">
        <v>181</v>
      </c>
      <c r="E808" s="239" t="s">
        <v>40</v>
      </c>
      <c r="F808" s="240" t="s">
        <v>210</v>
      </c>
      <c r="G808" s="238"/>
      <c r="H808" s="239" t="s">
        <v>40</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181</v>
      </c>
      <c r="AU808" s="246" t="s">
        <v>87</v>
      </c>
      <c r="AV808" s="13" t="s">
        <v>85</v>
      </c>
      <c r="AW808" s="13" t="s">
        <v>38</v>
      </c>
      <c r="AX808" s="13" t="s">
        <v>77</v>
      </c>
      <c r="AY808" s="246" t="s">
        <v>167</v>
      </c>
    </row>
    <row r="809" s="14" customFormat="1">
      <c r="A809" s="14"/>
      <c r="B809" s="247"/>
      <c r="C809" s="248"/>
      <c r="D809" s="232" t="s">
        <v>181</v>
      </c>
      <c r="E809" s="249" t="s">
        <v>40</v>
      </c>
      <c r="F809" s="250" t="s">
        <v>1160</v>
      </c>
      <c r="G809" s="248"/>
      <c r="H809" s="251">
        <v>8.5099999999999998</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181</v>
      </c>
      <c r="AU809" s="257" t="s">
        <v>87</v>
      </c>
      <c r="AV809" s="14" t="s">
        <v>87</v>
      </c>
      <c r="AW809" s="14" t="s">
        <v>38</v>
      </c>
      <c r="AX809" s="14" t="s">
        <v>77</v>
      </c>
      <c r="AY809" s="257" t="s">
        <v>167</v>
      </c>
    </row>
    <row r="810" s="15" customFormat="1">
      <c r="A810" s="15"/>
      <c r="B810" s="258"/>
      <c r="C810" s="259"/>
      <c r="D810" s="232" t="s">
        <v>181</v>
      </c>
      <c r="E810" s="260" t="s">
        <v>40</v>
      </c>
      <c r="F810" s="261" t="s">
        <v>184</v>
      </c>
      <c r="G810" s="259"/>
      <c r="H810" s="262">
        <v>13.560000000000001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181</v>
      </c>
      <c r="AU810" s="268" t="s">
        <v>87</v>
      </c>
      <c r="AV810" s="15" t="s">
        <v>175</v>
      </c>
      <c r="AW810" s="15" t="s">
        <v>38</v>
      </c>
      <c r="AX810" s="15" t="s">
        <v>85</v>
      </c>
      <c r="AY810" s="268" t="s">
        <v>167</v>
      </c>
    </row>
    <row r="811" s="2" customFormat="1" ht="24" customHeight="1">
      <c r="A811" s="39"/>
      <c r="B811" s="40"/>
      <c r="C811" s="269" t="s">
        <v>1038</v>
      </c>
      <c r="D811" s="269" t="s">
        <v>297</v>
      </c>
      <c r="E811" s="270" t="s">
        <v>1039</v>
      </c>
      <c r="F811" s="271" t="s">
        <v>1040</v>
      </c>
      <c r="G811" s="272" t="s">
        <v>173</v>
      </c>
      <c r="H811" s="273">
        <v>14.916</v>
      </c>
      <c r="I811" s="274"/>
      <c r="J811" s="275">
        <f>ROUND(I811*H811,2)</f>
        <v>0</v>
      </c>
      <c r="K811" s="271" t="s">
        <v>926</v>
      </c>
      <c r="L811" s="276"/>
      <c r="M811" s="277" t="s">
        <v>40</v>
      </c>
      <c r="N811" s="278" t="s">
        <v>48</v>
      </c>
      <c r="O811" s="85"/>
      <c r="P811" s="228">
        <f>O811*H811</f>
        <v>0</v>
      </c>
      <c r="Q811" s="228">
        <v>0.018200000000000001</v>
      </c>
      <c r="R811" s="228">
        <f>Q811*H811</f>
        <v>0.27147120000000002</v>
      </c>
      <c r="S811" s="228">
        <v>0</v>
      </c>
      <c r="T811" s="229">
        <f>S811*H811</f>
        <v>0</v>
      </c>
      <c r="U811" s="39"/>
      <c r="V811" s="39"/>
      <c r="W811" s="39"/>
      <c r="X811" s="39"/>
      <c r="Y811" s="39"/>
      <c r="Z811" s="39"/>
      <c r="AA811" s="39"/>
      <c r="AB811" s="39"/>
      <c r="AC811" s="39"/>
      <c r="AD811" s="39"/>
      <c r="AE811" s="39"/>
      <c r="AR811" s="230" t="s">
        <v>407</v>
      </c>
      <c r="AT811" s="230" t="s">
        <v>297</v>
      </c>
      <c r="AU811" s="230" t="s">
        <v>87</v>
      </c>
      <c r="AY811" s="18" t="s">
        <v>167</v>
      </c>
      <c r="BE811" s="231">
        <f>IF(N811="základní",J811,0)</f>
        <v>0</v>
      </c>
      <c r="BF811" s="231">
        <f>IF(N811="snížená",J811,0)</f>
        <v>0</v>
      </c>
      <c r="BG811" s="231">
        <f>IF(N811="zákl. přenesená",J811,0)</f>
        <v>0</v>
      </c>
      <c r="BH811" s="231">
        <f>IF(N811="sníž. přenesená",J811,0)</f>
        <v>0</v>
      </c>
      <c r="BI811" s="231">
        <f>IF(N811="nulová",J811,0)</f>
        <v>0</v>
      </c>
      <c r="BJ811" s="18" t="s">
        <v>85</v>
      </c>
      <c r="BK811" s="231">
        <f>ROUND(I811*H811,2)</f>
        <v>0</v>
      </c>
      <c r="BL811" s="18" t="s">
        <v>301</v>
      </c>
      <c r="BM811" s="230" t="s">
        <v>1041</v>
      </c>
    </row>
    <row r="812" s="2" customFormat="1">
      <c r="A812" s="39"/>
      <c r="B812" s="40"/>
      <c r="C812" s="41"/>
      <c r="D812" s="232" t="s">
        <v>177</v>
      </c>
      <c r="E812" s="41"/>
      <c r="F812" s="233" t="s">
        <v>1040</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177</v>
      </c>
      <c r="AU812" s="18" t="s">
        <v>87</v>
      </c>
    </row>
    <row r="813" s="14" customFormat="1">
      <c r="A813" s="14"/>
      <c r="B813" s="247"/>
      <c r="C813" s="248"/>
      <c r="D813" s="232" t="s">
        <v>181</v>
      </c>
      <c r="E813" s="248"/>
      <c r="F813" s="250" t="s">
        <v>1384</v>
      </c>
      <c r="G813" s="248"/>
      <c r="H813" s="251">
        <v>14.916</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181</v>
      </c>
      <c r="AU813" s="257" t="s">
        <v>87</v>
      </c>
      <c r="AV813" s="14" t="s">
        <v>87</v>
      </c>
      <c r="AW813" s="14" t="s">
        <v>4</v>
      </c>
      <c r="AX813" s="14" t="s">
        <v>85</v>
      </c>
      <c r="AY813" s="257" t="s">
        <v>167</v>
      </c>
    </row>
    <row r="814" s="2" customFormat="1" ht="16.5" customHeight="1">
      <c r="A814" s="39"/>
      <c r="B814" s="40"/>
      <c r="C814" s="219" t="s">
        <v>1043</v>
      </c>
      <c r="D814" s="219" t="s">
        <v>170</v>
      </c>
      <c r="E814" s="220" t="s">
        <v>1044</v>
      </c>
      <c r="F814" s="221" t="s">
        <v>1045</v>
      </c>
      <c r="G814" s="222" t="s">
        <v>173</v>
      </c>
      <c r="H814" s="223">
        <v>13.560000000000001</v>
      </c>
      <c r="I814" s="224"/>
      <c r="J814" s="225">
        <f>ROUND(I814*H814,2)</f>
        <v>0</v>
      </c>
      <c r="K814" s="221" t="s">
        <v>174</v>
      </c>
      <c r="L814" s="45"/>
      <c r="M814" s="226" t="s">
        <v>40</v>
      </c>
      <c r="N814" s="227" t="s">
        <v>48</v>
      </c>
      <c r="O814" s="85"/>
      <c r="P814" s="228">
        <f>O814*H814</f>
        <v>0</v>
      </c>
      <c r="Q814" s="228">
        <v>0.00029999999999999997</v>
      </c>
      <c r="R814" s="228">
        <f>Q814*H814</f>
        <v>0.0040679999999999996</v>
      </c>
      <c r="S814" s="228">
        <v>0</v>
      </c>
      <c r="T814" s="229">
        <f>S814*H814</f>
        <v>0</v>
      </c>
      <c r="U814" s="39"/>
      <c r="V814" s="39"/>
      <c r="W814" s="39"/>
      <c r="X814" s="39"/>
      <c r="Y814" s="39"/>
      <c r="Z814" s="39"/>
      <c r="AA814" s="39"/>
      <c r="AB814" s="39"/>
      <c r="AC814" s="39"/>
      <c r="AD814" s="39"/>
      <c r="AE814" s="39"/>
      <c r="AR814" s="230" t="s">
        <v>301</v>
      </c>
      <c r="AT814" s="230" t="s">
        <v>170</v>
      </c>
      <c r="AU814" s="230" t="s">
        <v>87</v>
      </c>
      <c r="AY814" s="18" t="s">
        <v>167</v>
      </c>
      <c r="BE814" s="231">
        <f>IF(N814="základní",J814,0)</f>
        <v>0</v>
      </c>
      <c r="BF814" s="231">
        <f>IF(N814="snížená",J814,0)</f>
        <v>0</v>
      </c>
      <c r="BG814" s="231">
        <f>IF(N814="zákl. přenesená",J814,0)</f>
        <v>0</v>
      </c>
      <c r="BH814" s="231">
        <f>IF(N814="sníž. přenesená",J814,0)</f>
        <v>0</v>
      </c>
      <c r="BI814" s="231">
        <f>IF(N814="nulová",J814,0)</f>
        <v>0</v>
      </c>
      <c r="BJ814" s="18" t="s">
        <v>85</v>
      </c>
      <c r="BK814" s="231">
        <f>ROUND(I814*H814,2)</f>
        <v>0</v>
      </c>
      <c r="BL814" s="18" t="s">
        <v>301</v>
      </c>
      <c r="BM814" s="230" t="s">
        <v>1046</v>
      </c>
    </row>
    <row r="815" s="2" customFormat="1">
      <c r="A815" s="39"/>
      <c r="B815" s="40"/>
      <c r="C815" s="41"/>
      <c r="D815" s="232" t="s">
        <v>177</v>
      </c>
      <c r="E815" s="41"/>
      <c r="F815" s="233" t="s">
        <v>1047</v>
      </c>
      <c r="G815" s="41"/>
      <c r="H815" s="41"/>
      <c r="I815" s="137"/>
      <c r="J815" s="41"/>
      <c r="K815" s="41"/>
      <c r="L815" s="45"/>
      <c r="M815" s="234"/>
      <c r="N815" s="235"/>
      <c r="O815" s="85"/>
      <c r="P815" s="85"/>
      <c r="Q815" s="85"/>
      <c r="R815" s="85"/>
      <c r="S815" s="85"/>
      <c r="T815" s="86"/>
      <c r="U815" s="39"/>
      <c r="V815" s="39"/>
      <c r="W815" s="39"/>
      <c r="X815" s="39"/>
      <c r="Y815" s="39"/>
      <c r="Z815" s="39"/>
      <c r="AA815" s="39"/>
      <c r="AB815" s="39"/>
      <c r="AC815" s="39"/>
      <c r="AD815" s="39"/>
      <c r="AE815" s="39"/>
      <c r="AT815" s="18" t="s">
        <v>177</v>
      </c>
      <c r="AU815" s="18" t="s">
        <v>87</v>
      </c>
    </row>
    <row r="816" s="2" customFormat="1">
      <c r="A816" s="39"/>
      <c r="B816" s="40"/>
      <c r="C816" s="41"/>
      <c r="D816" s="232" t="s">
        <v>179</v>
      </c>
      <c r="E816" s="41"/>
      <c r="F816" s="236"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179</v>
      </c>
      <c r="AU816" s="18" t="s">
        <v>87</v>
      </c>
    </row>
    <row r="817" s="13" customFormat="1">
      <c r="A817" s="13"/>
      <c r="B817" s="237"/>
      <c r="C817" s="238"/>
      <c r="D817" s="232" t="s">
        <v>181</v>
      </c>
      <c r="E817" s="239" t="s">
        <v>40</v>
      </c>
      <c r="F817" s="240" t="s">
        <v>203</v>
      </c>
      <c r="G817" s="238"/>
      <c r="H817" s="239" t="s">
        <v>40</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181</v>
      </c>
      <c r="AU817" s="246" t="s">
        <v>87</v>
      </c>
      <c r="AV817" s="13" t="s">
        <v>85</v>
      </c>
      <c r="AW817" s="13" t="s">
        <v>38</v>
      </c>
      <c r="AX817" s="13" t="s">
        <v>77</v>
      </c>
      <c r="AY817" s="246" t="s">
        <v>167</v>
      </c>
    </row>
    <row r="818" s="14" customFormat="1">
      <c r="A818" s="14"/>
      <c r="B818" s="247"/>
      <c r="C818" s="248"/>
      <c r="D818" s="232" t="s">
        <v>181</v>
      </c>
      <c r="E818" s="249" t="s">
        <v>40</v>
      </c>
      <c r="F818" s="250" t="s">
        <v>1363</v>
      </c>
      <c r="G818" s="248"/>
      <c r="H818" s="251">
        <v>2.7999999999999998</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181</v>
      </c>
      <c r="AU818" s="257" t="s">
        <v>87</v>
      </c>
      <c r="AV818" s="14" t="s">
        <v>87</v>
      </c>
      <c r="AW818" s="14" t="s">
        <v>38</v>
      </c>
      <c r="AX818" s="14" t="s">
        <v>77</v>
      </c>
      <c r="AY818" s="257" t="s">
        <v>167</v>
      </c>
    </row>
    <row r="819" s="13" customFormat="1">
      <c r="A819" s="13"/>
      <c r="B819" s="237"/>
      <c r="C819" s="238"/>
      <c r="D819" s="232" t="s">
        <v>181</v>
      </c>
      <c r="E819" s="239" t="s">
        <v>40</v>
      </c>
      <c r="F819" s="240" t="s">
        <v>206</v>
      </c>
      <c r="G819" s="238"/>
      <c r="H819" s="239" t="s">
        <v>40</v>
      </c>
      <c r="I819" s="241"/>
      <c r="J819" s="238"/>
      <c r="K819" s="238"/>
      <c r="L819" s="242"/>
      <c r="M819" s="243"/>
      <c r="N819" s="244"/>
      <c r="O819" s="244"/>
      <c r="P819" s="244"/>
      <c r="Q819" s="244"/>
      <c r="R819" s="244"/>
      <c r="S819" s="244"/>
      <c r="T819" s="245"/>
      <c r="U819" s="13"/>
      <c r="V819" s="13"/>
      <c r="W819" s="13"/>
      <c r="X819" s="13"/>
      <c r="Y819" s="13"/>
      <c r="Z819" s="13"/>
      <c r="AA819" s="13"/>
      <c r="AB819" s="13"/>
      <c r="AC819" s="13"/>
      <c r="AD819" s="13"/>
      <c r="AE819" s="13"/>
      <c r="AT819" s="246" t="s">
        <v>181</v>
      </c>
      <c r="AU819" s="246" t="s">
        <v>87</v>
      </c>
      <c r="AV819" s="13" t="s">
        <v>85</v>
      </c>
      <c r="AW819" s="13" t="s">
        <v>38</v>
      </c>
      <c r="AX819" s="13" t="s">
        <v>77</v>
      </c>
      <c r="AY819" s="246" t="s">
        <v>167</v>
      </c>
    </row>
    <row r="820" s="14" customFormat="1">
      <c r="A820" s="14"/>
      <c r="B820" s="247"/>
      <c r="C820" s="248"/>
      <c r="D820" s="232" t="s">
        <v>181</v>
      </c>
      <c r="E820" s="249" t="s">
        <v>40</v>
      </c>
      <c r="F820" s="250" t="s">
        <v>1317</v>
      </c>
      <c r="G820" s="248"/>
      <c r="H820" s="251">
        <v>2.25</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181</v>
      </c>
      <c r="AU820" s="257" t="s">
        <v>87</v>
      </c>
      <c r="AV820" s="14" t="s">
        <v>87</v>
      </c>
      <c r="AW820" s="14" t="s">
        <v>38</v>
      </c>
      <c r="AX820" s="14" t="s">
        <v>77</v>
      </c>
      <c r="AY820" s="257" t="s">
        <v>167</v>
      </c>
    </row>
    <row r="821" s="13" customFormat="1">
      <c r="A821" s="13"/>
      <c r="B821" s="237"/>
      <c r="C821" s="238"/>
      <c r="D821" s="232" t="s">
        <v>181</v>
      </c>
      <c r="E821" s="239" t="s">
        <v>40</v>
      </c>
      <c r="F821" s="240" t="s">
        <v>210</v>
      </c>
      <c r="G821" s="238"/>
      <c r="H821" s="239" t="s">
        <v>40</v>
      </c>
      <c r="I821" s="241"/>
      <c r="J821" s="238"/>
      <c r="K821" s="238"/>
      <c r="L821" s="242"/>
      <c r="M821" s="243"/>
      <c r="N821" s="244"/>
      <c r="O821" s="244"/>
      <c r="P821" s="244"/>
      <c r="Q821" s="244"/>
      <c r="R821" s="244"/>
      <c r="S821" s="244"/>
      <c r="T821" s="245"/>
      <c r="U821" s="13"/>
      <c r="V821" s="13"/>
      <c r="W821" s="13"/>
      <c r="X821" s="13"/>
      <c r="Y821" s="13"/>
      <c r="Z821" s="13"/>
      <c r="AA821" s="13"/>
      <c r="AB821" s="13"/>
      <c r="AC821" s="13"/>
      <c r="AD821" s="13"/>
      <c r="AE821" s="13"/>
      <c r="AT821" s="246" t="s">
        <v>181</v>
      </c>
      <c r="AU821" s="246" t="s">
        <v>87</v>
      </c>
      <c r="AV821" s="13" t="s">
        <v>85</v>
      </c>
      <c r="AW821" s="13" t="s">
        <v>38</v>
      </c>
      <c r="AX821" s="13" t="s">
        <v>77</v>
      </c>
      <c r="AY821" s="246" t="s">
        <v>167</v>
      </c>
    </row>
    <row r="822" s="14" customFormat="1">
      <c r="A822" s="14"/>
      <c r="B822" s="247"/>
      <c r="C822" s="248"/>
      <c r="D822" s="232" t="s">
        <v>181</v>
      </c>
      <c r="E822" s="249" t="s">
        <v>40</v>
      </c>
      <c r="F822" s="250" t="s">
        <v>1160</v>
      </c>
      <c r="G822" s="248"/>
      <c r="H822" s="251">
        <v>8.5099999999999998</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181</v>
      </c>
      <c r="AU822" s="257" t="s">
        <v>87</v>
      </c>
      <c r="AV822" s="14" t="s">
        <v>87</v>
      </c>
      <c r="AW822" s="14" t="s">
        <v>38</v>
      </c>
      <c r="AX822" s="14" t="s">
        <v>77</v>
      </c>
      <c r="AY822" s="257" t="s">
        <v>167</v>
      </c>
    </row>
    <row r="823" s="15" customFormat="1">
      <c r="A823" s="15"/>
      <c r="B823" s="258"/>
      <c r="C823" s="259"/>
      <c r="D823" s="232" t="s">
        <v>181</v>
      </c>
      <c r="E823" s="260" t="s">
        <v>40</v>
      </c>
      <c r="F823" s="261" t="s">
        <v>184</v>
      </c>
      <c r="G823" s="259"/>
      <c r="H823" s="262">
        <v>13.560000000000001</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181</v>
      </c>
      <c r="AU823" s="268" t="s">
        <v>87</v>
      </c>
      <c r="AV823" s="15" t="s">
        <v>175</v>
      </c>
      <c r="AW823" s="15" t="s">
        <v>38</v>
      </c>
      <c r="AX823" s="15" t="s">
        <v>85</v>
      </c>
      <c r="AY823" s="268" t="s">
        <v>167</v>
      </c>
    </row>
    <row r="824" s="2" customFormat="1" ht="16.5" customHeight="1">
      <c r="A824" s="39"/>
      <c r="B824" s="40"/>
      <c r="C824" s="219" t="s">
        <v>1048</v>
      </c>
      <c r="D824" s="219" t="s">
        <v>170</v>
      </c>
      <c r="E824" s="220" t="s">
        <v>1049</v>
      </c>
      <c r="F824" s="221" t="s">
        <v>1050</v>
      </c>
      <c r="G824" s="222" t="s">
        <v>187</v>
      </c>
      <c r="H824" s="223">
        <v>26</v>
      </c>
      <c r="I824" s="224"/>
      <c r="J824" s="225">
        <f>ROUND(I824*H824,2)</f>
        <v>0</v>
      </c>
      <c r="K824" s="221" t="s">
        <v>174</v>
      </c>
      <c r="L824" s="45"/>
      <c r="M824" s="226" t="s">
        <v>40</v>
      </c>
      <c r="N824" s="227" t="s">
        <v>48</v>
      </c>
      <c r="O824" s="85"/>
      <c r="P824" s="228">
        <f>O824*H824</f>
        <v>0</v>
      </c>
      <c r="Q824" s="228">
        <v>3.0000000000000001E-05</v>
      </c>
      <c r="R824" s="228">
        <f>Q824*H824</f>
        <v>0.00077999999999999999</v>
      </c>
      <c r="S824" s="228">
        <v>0</v>
      </c>
      <c r="T824" s="229">
        <f>S824*H824</f>
        <v>0</v>
      </c>
      <c r="U824" s="39"/>
      <c r="V824" s="39"/>
      <c r="W824" s="39"/>
      <c r="X824" s="39"/>
      <c r="Y824" s="39"/>
      <c r="Z824" s="39"/>
      <c r="AA824" s="39"/>
      <c r="AB824" s="39"/>
      <c r="AC824" s="39"/>
      <c r="AD824" s="39"/>
      <c r="AE824" s="39"/>
      <c r="AR824" s="230" t="s">
        <v>301</v>
      </c>
      <c r="AT824" s="230" t="s">
        <v>170</v>
      </c>
      <c r="AU824" s="230" t="s">
        <v>87</v>
      </c>
      <c r="AY824" s="18" t="s">
        <v>167</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301</v>
      </c>
      <c r="BM824" s="230" t="s">
        <v>1051</v>
      </c>
    </row>
    <row r="825" s="2" customFormat="1">
      <c r="A825" s="39"/>
      <c r="B825" s="40"/>
      <c r="C825" s="41"/>
      <c r="D825" s="232" t="s">
        <v>177</v>
      </c>
      <c r="E825" s="41"/>
      <c r="F825" s="233" t="s">
        <v>1052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177</v>
      </c>
      <c r="AU825" s="18" t="s">
        <v>87</v>
      </c>
    </row>
    <row r="826" s="2" customFormat="1">
      <c r="A826" s="39"/>
      <c r="B826" s="40"/>
      <c r="C826" s="41"/>
      <c r="D826" s="232" t="s">
        <v>179</v>
      </c>
      <c r="E826" s="41"/>
      <c r="F826" s="236"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179</v>
      </c>
      <c r="AU826" s="18" t="s">
        <v>87</v>
      </c>
    </row>
    <row r="827" s="13" customFormat="1">
      <c r="A827" s="13"/>
      <c r="B827" s="237"/>
      <c r="C827" s="238"/>
      <c r="D827" s="232" t="s">
        <v>181</v>
      </c>
      <c r="E827" s="239" t="s">
        <v>40</v>
      </c>
      <c r="F827" s="240" t="s">
        <v>203</v>
      </c>
      <c r="G827" s="238"/>
      <c r="H827" s="239" t="s">
        <v>40</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181</v>
      </c>
      <c r="AU827" s="246" t="s">
        <v>87</v>
      </c>
      <c r="AV827" s="13" t="s">
        <v>85</v>
      </c>
      <c r="AW827" s="13" t="s">
        <v>38</v>
      </c>
      <c r="AX827" s="13" t="s">
        <v>77</v>
      </c>
      <c r="AY827" s="246" t="s">
        <v>167</v>
      </c>
    </row>
    <row r="828" s="14" customFormat="1">
      <c r="A828" s="14"/>
      <c r="B828" s="247"/>
      <c r="C828" s="248"/>
      <c r="D828" s="232" t="s">
        <v>181</v>
      </c>
      <c r="E828" s="249" t="s">
        <v>40</v>
      </c>
      <c r="F828" s="250" t="s">
        <v>1054</v>
      </c>
      <c r="G828" s="248"/>
      <c r="H828" s="251">
        <v>6.7000000000000002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181</v>
      </c>
      <c r="AU828" s="257" t="s">
        <v>87</v>
      </c>
      <c r="AV828" s="14" t="s">
        <v>87</v>
      </c>
      <c r="AW828" s="14" t="s">
        <v>38</v>
      </c>
      <c r="AX828" s="14" t="s">
        <v>77</v>
      </c>
      <c r="AY828" s="257" t="s">
        <v>167</v>
      </c>
    </row>
    <row r="829" s="13" customFormat="1">
      <c r="A829" s="13"/>
      <c r="B829" s="237"/>
      <c r="C829" s="238"/>
      <c r="D829" s="232" t="s">
        <v>181</v>
      </c>
      <c r="E829" s="239" t="s">
        <v>40</v>
      </c>
      <c r="F829" s="240" t="s">
        <v>206</v>
      </c>
      <c r="G829" s="238"/>
      <c r="H829" s="239" t="s">
        <v>40</v>
      </c>
      <c r="I829" s="241"/>
      <c r="J829" s="238"/>
      <c r="K829" s="238"/>
      <c r="L829" s="242"/>
      <c r="M829" s="243"/>
      <c r="N829" s="244"/>
      <c r="O829" s="244"/>
      <c r="P829" s="244"/>
      <c r="Q829" s="244"/>
      <c r="R829" s="244"/>
      <c r="S829" s="244"/>
      <c r="T829" s="245"/>
      <c r="U829" s="13"/>
      <c r="V829" s="13"/>
      <c r="W829" s="13"/>
      <c r="X829" s="13"/>
      <c r="Y829" s="13"/>
      <c r="Z829" s="13"/>
      <c r="AA829" s="13"/>
      <c r="AB829" s="13"/>
      <c r="AC829" s="13"/>
      <c r="AD829" s="13"/>
      <c r="AE829" s="13"/>
      <c r="AT829" s="246" t="s">
        <v>181</v>
      </c>
      <c r="AU829" s="246" t="s">
        <v>87</v>
      </c>
      <c r="AV829" s="13" t="s">
        <v>85</v>
      </c>
      <c r="AW829" s="13" t="s">
        <v>38</v>
      </c>
      <c r="AX829" s="13" t="s">
        <v>77</v>
      </c>
      <c r="AY829" s="246" t="s">
        <v>167</v>
      </c>
    </row>
    <row r="830" s="14" customFormat="1">
      <c r="A830" s="14"/>
      <c r="B830" s="247"/>
      <c r="C830" s="248"/>
      <c r="D830" s="232" t="s">
        <v>181</v>
      </c>
      <c r="E830" s="249" t="s">
        <v>40</v>
      </c>
      <c r="F830" s="250" t="s">
        <v>1055</v>
      </c>
      <c r="G830" s="248"/>
      <c r="H830" s="251">
        <v>5.7000000000000002</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181</v>
      </c>
      <c r="AU830" s="257" t="s">
        <v>87</v>
      </c>
      <c r="AV830" s="14" t="s">
        <v>87</v>
      </c>
      <c r="AW830" s="14" t="s">
        <v>38</v>
      </c>
      <c r="AX830" s="14" t="s">
        <v>77</v>
      </c>
      <c r="AY830" s="257" t="s">
        <v>167</v>
      </c>
    </row>
    <row r="831" s="13" customFormat="1">
      <c r="A831" s="13"/>
      <c r="B831" s="237"/>
      <c r="C831" s="238"/>
      <c r="D831" s="232" t="s">
        <v>181</v>
      </c>
      <c r="E831" s="239" t="s">
        <v>40</v>
      </c>
      <c r="F831" s="240" t="s">
        <v>210</v>
      </c>
      <c r="G831" s="238"/>
      <c r="H831" s="239" t="s">
        <v>40</v>
      </c>
      <c r="I831" s="241"/>
      <c r="J831" s="238"/>
      <c r="K831" s="238"/>
      <c r="L831" s="242"/>
      <c r="M831" s="243"/>
      <c r="N831" s="244"/>
      <c r="O831" s="244"/>
      <c r="P831" s="244"/>
      <c r="Q831" s="244"/>
      <c r="R831" s="244"/>
      <c r="S831" s="244"/>
      <c r="T831" s="245"/>
      <c r="U831" s="13"/>
      <c r="V831" s="13"/>
      <c r="W831" s="13"/>
      <c r="X831" s="13"/>
      <c r="Y831" s="13"/>
      <c r="Z831" s="13"/>
      <c r="AA831" s="13"/>
      <c r="AB831" s="13"/>
      <c r="AC831" s="13"/>
      <c r="AD831" s="13"/>
      <c r="AE831" s="13"/>
      <c r="AT831" s="246" t="s">
        <v>181</v>
      </c>
      <c r="AU831" s="246" t="s">
        <v>87</v>
      </c>
      <c r="AV831" s="13" t="s">
        <v>85</v>
      </c>
      <c r="AW831" s="13" t="s">
        <v>38</v>
      </c>
      <c r="AX831" s="13" t="s">
        <v>77</v>
      </c>
      <c r="AY831" s="246" t="s">
        <v>167</v>
      </c>
    </row>
    <row r="832" s="14" customFormat="1">
      <c r="A832" s="14"/>
      <c r="B832" s="247"/>
      <c r="C832" s="248"/>
      <c r="D832" s="232" t="s">
        <v>181</v>
      </c>
      <c r="E832" s="249" t="s">
        <v>40</v>
      </c>
      <c r="F832" s="250" t="s">
        <v>1056</v>
      </c>
      <c r="G832" s="248"/>
      <c r="H832" s="251">
        <v>13.6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181</v>
      </c>
      <c r="AU832" s="257" t="s">
        <v>87</v>
      </c>
      <c r="AV832" s="14" t="s">
        <v>87</v>
      </c>
      <c r="AW832" s="14" t="s">
        <v>38</v>
      </c>
      <c r="AX832" s="14" t="s">
        <v>77</v>
      </c>
      <c r="AY832" s="257" t="s">
        <v>167</v>
      </c>
    </row>
    <row r="833" s="15" customFormat="1">
      <c r="A833" s="15"/>
      <c r="B833" s="258"/>
      <c r="C833" s="259"/>
      <c r="D833" s="232" t="s">
        <v>181</v>
      </c>
      <c r="E833" s="260" t="s">
        <v>40</v>
      </c>
      <c r="F833" s="261" t="s">
        <v>184</v>
      </c>
      <c r="G833" s="259"/>
      <c r="H833" s="262">
        <v>26</v>
      </c>
      <c r="I833" s="263"/>
      <c r="J833" s="259"/>
      <c r="K833" s="259"/>
      <c r="L833" s="264"/>
      <c r="M833" s="265"/>
      <c r="N833" s="266"/>
      <c r="O833" s="266"/>
      <c r="P833" s="266"/>
      <c r="Q833" s="266"/>
      <c r="R833" s="266"/>
      <c r="S833" s="266"/>
      <c r="T833" s="267"/>
      <c r="U833" s="15"/>
      <c r="V833" s="15"/>
      <c r="W833" s="15"/>
      <c r="X833" s="15"/>
      <c r="Y833" s="15"/>
      <c r="Z833" s="15"/>
      <c r="AA833" s="15"/>
      <c r="AB833" s="15"/>
      <c r="AC833" s="15"/>
      <c r="AD833" s="15"/>
      <c r="AE833" s="15"/>
      <c r="AT833" s="268" t="s">
        <v>181</v>
      </c>
      <c r="AU833" s="268" t="s">
        <v>87</v>
      </c>
      <c r="AV833" s="15" t="s">
        <v>175</v>
      </c>
      <c r="AW833" s="15" t="s">
        <v>38</v>
      </c>
      <c r="AX833" s="15" t="s">
        <v>85</v>
      </c>
      <c r="AY833" s="268" t="s">
        <v>167</v>
      </c>
    </row>
    <row r="834" s="2" customFormat="1" ht="16.5" customHeight="1">
      <c r="A834" s="39"/>
      <c r="B834" s="40"/>
      <c r="C834" s="219" t="s">
        <v>1057</v>
      </c>
      <c r="D834" s="219" t="s">
        <v>170</v>
      </c>
      <c r="E834" s="220" t="s">
        <v>1058</v>
      </c>
      <c r="F834" s="221" t="s">
        <v>1059</v>
      </c>
      <c r="G834" s="222" t="s">
        <v>173</v>
      </c>
      <c r="H834" s="223">
        <v>13.560000000000001</v>
      </c>
      <c r="I834" s="224"/>
      <c r="J834" s="225">
        <f>ROUND(I834*H834,2)</f>
        <v>0</v>
      </c>
      <c r="K834" s="221" t="s">
        <v>174</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301</v>
      </c>
      <c r="AT834" s="230" t="s">
        <v>170</v>
      </c>
      <c r="AU834" s="230" t="s">
        <v>87</v>
      </c>
      <c r="AY834" s="18" t="s">
        <v>167</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301</v>
      </c>
      <c r="BM834" s="230" t="s">
        <v>1060</v>
      </c>
    </row>
    <row r="835" s="2" customFormat="1">
      <c r="A835" s="39"/>
      <c r="B835" s="40"/>
      <c r="C835" s="41"/>
      <c r="D835" s="232" t="s">
        <v>177</v>
      </c>
      <c r="E835" s="41"/>
      <c r="F835" s="233" t="s">
        <v>1061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177</v>
      </c>
      <c r="AU835" s="18" t="s">
        <v>87</v>
      </c>
    </row>
    <row r="836" s="2" customFormat="1">
      <c r="A836" s="39"/>
      <c r="B836" s="40"/>
      <c r="C836" s="41"/>
      <c r="D836" s="232" t="s">
        <v>179</v>
      </c>
      <c r="E836" s="41"/>
      <c r="F836" s="236" t="s">
        <v>1053</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179</v>
      </c>
      <c r="AU836" s="18" t="s">
        <v>87</v>
      </c>
    </row>
    <row r="837" s="13" customFormat="1">
      <c r="A837" s="13"/>
      <c r="B837" s="237"/>
      <c r="C837" s="238"/>
      <c r="D837" s="232" t="s">
        <v>181</v>
      </c>
      <c r="E837" s="239" t="s">
        <v>40</v>
      </c>
      <c r="F837" s="240" t="s">
        <v>203</v>
      </c>
      <c r="G837" s="238"/>
      <c r="H837" s="239" t="s">
        <v>40</v>
      </c>
      <c r="I837" s="241"/>
      <c r="J837" s="238"/>
      <c r="K837" s="238"/>
      <c r="L837" s="242"/>
      <c r="M837" s="243"/>
      <c r="N837" s="244"/>
      <c r="O837" s="244"/>
      <c r="P837" s="244"/>
      <c r="Q837" s="244"/>
      <c r="R837" s="244"/>
      <c r="S837" s="244"/>
      <c r="T837" s="245"/>
      <c r="U837" s="13"/>
      <c r="V837" s="13"/>
      <c r="W837" s="13"/>
      <c r="X837" s="13"/>
      <c r="Y837" s="13"/>
      <c r="Z837" s="13"/>
      <c r="AA837" s="13"/>
      <c r="AB837" s="13"/>
      <c r="AC837" s="13"/>
      <c r="AD837" s="13"/>
      <c r="AE837" s="13"/>
      <c r="AT837" s="246" t="s">
        <v>181</v>
      </c>
      <c r="AU837" s="246" t="s">
        <v>87</v>
      </c>
      <c r="AV837" s="13" t="s">
        <v>85</v>
      </c>
      <c r="AW837" s="13" t="s">
        <v>38</v>
      </c>
      <c r="AX837" s="13" t="s">
        <v>77</v>
      </c>
      <c r="AY837" s="246" t="s">
        <v>167</v>
      </c>
    </row>
    <row r="838" s="14" customFormat="1">
      <c r="A838" s="14"/>
      <c r="B838" s="247"/>
      <c r="C838" s="248"/>
      <c r="D838" s="232" t="s">
        <v>181</v>
      </c>
      <c r="E838" s="249" t="s">
        <v>40</v>
      </c>
      <c r="F838" s="250" t="s">
        <v>1363</v>
      </c>
      <c r="G838" s="248"/>
      <c r="H838" s="251">
        <v>2.7999999999999998</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181</v>
      </c>
      <c r="AU838" s="257" t="s">
        <v>87</v>
      </c>
      <c r="AV838" s="14" t="s">
        <v>87</v>
      </c>
      <c r="AW838" s="14" t="s">
        <v>38</v>
      </c>
      <c r="AX838" s="14" t="s">
        <v>77</v>
      </c>
      <c r="AY838" s="257" t="s">
        <v>167</v>
      </c>
    </row>
    <row r="839" s="13" customFormat="1">
      <c r="A839" s="13"/>
      <c r="B839" s="237"/>
      <c r="C839" s="238"/>
      <c r="D839" s="232" t="s">
        <v>181</v>
      </c>
      <c r="E839" s="239" t="s">
        <v>40</v>
      </c>
      <c r="F839" s="240" t="s">
        <v>206</v>
      </c>
      <c r="G839" s="238"/>
      <c r="H839" s="239" t="s">
        <v>40</v>
      </c>
      <c r="I839" s="241"/>
      <c r="J839" s="238"/>
      <c r="K839" s="238"/>
      <c r="L839" s="242"/>
      <c r="M839" s="243"/>
      <c r="N839" s="244"/>
      <c r="O839" s="244"/>
      <c r="P839" s="244"/>
      <c r="Q839" s="244"/>
      <c r="R839" s="244"/>
      <c r="S839" s="244"/>
      <c r="T839" s="245"/>
      <c r="U839" s="13"/>
      <c r="V839" s="13"/>
      <c r="W839" s="13"/>
      <c r="X839" s="13"/>
      <c r="Y839" s="13"/>
      <c r="Z839" s="13"/>
      <c r="AA839" s="13"/>
      <c r="AB839" s="13"/>
      <c r="AC839" s="13"/>
      <c r="AD839" s="13"/>
      <c r="AE839" s="13"/>
      <c r="AT839" s="246" t="s">
        <v>181</v>
      </c>
      <c r="AU839" s="246" t="s">
        <v>87</v>
      </c>
      <c r="AV839" s="13" t="s">
        <v>85</v>
      </c>
      <c r="AW839" s="13" t="s">
        <v>38</v>
      </c>
      <c r="AX839" s="13" t="s">
        <v>77</v>
      </c>
      <c r="AY839" s="246" t="s">
        <v>167</v>
      </c>
    </row>
    <row r="840" s="14" customFormat="1">
      <c r="A840" s="14"/>
      <c r="B840" s="247"/>
      <c r="C840" s="248"/>
      <c r="D840" s="232" t="s">
        <v>181</v>
      </c>
      <c r="E840" s="249" t="s">
        <v>40</v>
      </c>
      <c r="F840" s="250" t="s">
        <v>1317</v>
      </c>
      <c r="G840" s="248"/>
      <c r="H840" s="251">
        <v>2.25</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181</v>
      </c>
      <c r="AU840" s="257" t="s">
        <v>87</v>
      </c>
      <c r="AV840" s="14" t="s">
        <v>87</v>
      </c>
      <c r="AW840" s="14" t="s">
        <v>38</v>
      </c>
      <c r="AX840" s="14" t="s">
        <v>77</v>
      </c>
      <c r="AY840" s="257" t="s">
        <v>167</v>
      </c>
    </row>
    <row r="841" s="13" customFormat="1">
      <c r="A841" s="13"/>
      <c r="B841" s="237"/>
      <c r="C841" s="238"/>
      <c r="D841" s="232" t="s">
        <v>181</v>
      </c>
      <c r="E841" s="239" t="s">
        <v>40</v>
      </c>
      <c r="F841" s="240" t="s">
        <v>210</v>
      </c>
      <c r="G841" s="238"/>
      <c r="H841" s="239" t="s">
        <v>40</v>
      </c>
      <c r="I841" s="241"/>
      <c r="J841" s="238"/>
      <c r="K841" s="238"/>
      <c r="L841" s="242"/>
      <c r="M841" s="243"/>
      <c r="N841" s="244"/>
      <c r="O841" s="244"/>
      <c r="P841" s="244"/>
      <c r="Q841" s="244"/>
      <c r="R841" s="244"/>
      <c r="S841" s="244"/>
      <c r="T841" s="245"/>
      <c r="U841" s="13"/>
      <c r="V841" s="13"/>
      <c r="W841" s="13"/>
      <c r="X841" s="13"/>
      <c r="Y841" s="13"/>
      <c r="Z841" s="13"/>
      <c r="AA841" s="13"/>
      <c r="AB841" s="13"/>
      <c r="AC841" s="13"/>
      <c r="AD841" s="13"/>
      <c r="AE841" s="13"/>
      <c r="AT841" s="246" t="s">
        <v>181</v>
      </c>
      <c r="AU841" s="246" t="s">
        <v>87</v>
      </c>
      <c r="AV841" s="13" t="s">
        <v>85</v>
      </c>
      <c r="AW841" s="13" t="s">
        <v>38</v>
      </c>
      <c r="AX841" s="13" t="s">
        <v>77</v>
      </c>
      <c r="AY841" s="246" t="s">
        <v>167</v>
      </c>
    </row>
    <row r="842" s="14" customFormat="1">
      <c r="A842" s="14"/>
      <c r="B842" s="247"/>
      <c r="C842" s="248"/>
      <c r="D842" s="232" t="s">
        <v>181</v>
      </c>
      <c r="E842" s="249" t="s">
        <v>40</v>
      </c>
      <c r="F842" s="250" t="s">
        <v>1160</v>
      </c>
      <c r="G842" s="248"/>
      <c r="H842" s="251">
        <v>8.5099999999999998</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181</v>
      </c>
      <c r="AU842" s="257" t="s">
        <v>87</v>
      </c>
      <c r="AV842" s="14" t="s">
        <v>87</v>
      </c>
      <c r="AW842" s="14" t="s">
        <v>38</v>
      </c>
      <c r="AX842" s="14" t="s">
        <v>77</v>
      </c>
      <c r="AY842" s="257" t="s">
        <v>167</v>
      </c>
    </row>
    <row r="843" s="15" customFormat="1">
      <c r="A843" s="15"/>
      <c r="B843" s="258"/>
      <c r="C843" s="259"/>
      <c r="D843" s="232" t="s">
        <v>181</v>
      </c>
      <c r="E843" s="260" t="s">
        <v>40</v>
      </c>
      <c r="F843" s="261" t="s">
        <v>184</v>
      </c>
      <c r="G843" s="259"/>
      <c r="H843" s="262">
        <v>13.560000000000001</v>
      </c>
      <c r="I843" s="263"/>
      <c r="J843" s="259"/>
      <c r="K843" s="259"/>
      <c r="L843" s="264"/>
      <c r="M843" s="265"/>
      <c r="N843" s="266"/>
      <c r="O843" s="266"/>
      <c r="P843" s="266"/>
      <c r="Q843" s="266"/>
      <c r="R843" s="266"/>
      <c r="S843" s="266"/>
      <c r="T843" s="267"/>
      <c r="U843" s="15"/>
      <c r="V843" s="15"/>
      <c r="W843" s="15"/>
      <c r="X843" s="15"/>
      <c r="Y843" s="15"/>
      <c r="Z843" s="15"/>
      <c r="AA843" s="15"/>
      <c r="AB843" s="15"/>
      <c r="AC843" s="15"/>
      <c r="AD843" s="15"/>
      <c r="AE843" s="15"/>
      <c r="AT843" s="268" t="s">
        <v>181</v>
      </c>
      <c r="AU843" s="268" t="s">
        <v>87</v>
      </c>
      <c r="AV843" s="15" t="s">
        <v>175</v>
      </c>
      <c r="AW843" s="15" t="s">
        <v>38</v>
      </c>
      <c r="AX843" s="15" t="s">
        <v>85</v>
      </c>
      <c r="AY843" s="268" t="s">
        <v>167</v>
      </c>
    </row>
    <row r="844" s="2" customFormat="1" ht="24" customHeight="1">
      <c r="A844" s="39"/>
      <c r="B844" s="40"/>
      <c r="C844" s="219" t="s">
        <v>1062</v>
      </c>
      <c r="D844" s="219" t="s">
        <v>170</v>
      </c>
      <c r="E844" s="220" t="s">
        <v>1063</v>
      </c>
      <c r="F844" s="221" t="s">
        <v>1064</v>
      </c>
      <c r="G844" s="222" t="s">
        <v>173</v>
      </c>
      <c r="H844" s="223">
        <v>13.560000000000001</v>
      </c>
      <c r="I844" s="224"/>
      <c r="J844" s="225">
        <f>ROUND(I844*H844,2)</f>
        <v>0</v>
      </c>
      <c r="K844" s="221" t="s">
        <v>174</v>
      </c>
      <c r="L844" s="45"/>
      <c r="M844" s="226" t="s">
        <v>40</v>
      </c>
      <c r="N844" s="227" t="s">
        <v>48</v>
      </c>
      <c r="O844" s="85"/>
      <c r="P844" s="228">
        <f>O844*H844</f>
        <v>0</v>
      </c>
      <c r="Q844" s="228">
        <v>0.00511</v>
      </c>
      <c r="R844" s="228">
        <f>Q844*H844</f>
        <v>0.069291600000000009</v>
      </c>
      <c r="S844" s="228">
        <v>0</v>
      </c>
      <c r="T844" s="229">
        <f>S844*H844</f>
        <v>0</v>
      </c>
      <c r="U844" s="39"/>
      <c r="V844" s="39"/>
      <c r="W844" s="39"/>
      <c r="X844" s="39"/>
      <c r="Y844" s="39"/>
      <c r="Z844" s="39"/>
      <c r="AA844" s="39"/>
      <c r="AB844" s="39"/>
      <c r="AC844" s="39"/>
      <c r="AD844" s="39"/>
      <c r="AE844" s="39"/>
      <c r="AR844" s="230" t="s">
        <v>301</v>
      </c>
      <c r="AT844" s="230" t="s">
        <v>170</v>
      </c>
      <c r="AU844" s="230" t="s">
        <v>87</v>
      </c>
      <c r="AY844" s="18" t="s">
        <v>167</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301</v>
      </c>
      <c r="BM844" s="230" t="s">
        <v>1065</v>
      </c>
    </row>
    <row r="845" s="2" customFormat="1">
      <c r="A845" s="39"/>
      <c r="B845" s="40"/>
      <c r="C845" s="41"/>
      <c r="D845" s="232" t="s">
        <v>177</v>
      </c>
      <c r="E845" s="41"/>
      <c r="F845" s="233" t="s">
        <v>1066</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177</v>
      </c>
      <c r="AU845" s="18" t="s">
        <v>87</v>
      </c>
    </row>
    <row r="846" s="2" customFormat="1">
      <c r="A846" s="39"/>
      <c r="B846" s="40"/>
      <c r="C846" s="41"/>
      <c r="D846" s="232" t="s">
        <v>179</v>
      </c>
      <c r="E846" s="41"/>
      <c r="F846" s="236" t="s">
        <v>1067</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179</v>
      </c>
      <c r="AU846" s="18" t="s">
        <v>87</v>
      </c>
    </row>
    <row r="847" s="13" customFormat="1">
      <c r="A847" s="13"/>
      <c r="B847" s="237"/>
      <c r="C847" s="238"/>
      <c r="D847" s="232" t="s">
        <v>181</v>
      </c>
      <c r="E847" s="239" t="s">
        <v>40</v>
      </c>
      <c r="F847" s="240" t="s">
        <v>203</v>
      </c>
      <c r="G847" s="238"/>
      <c r="H847" s="239" t="s">
        <v>40</v>
      </c>
      <c r="I847" s="241"/>
      <c r="J847" s="238"/>
      <c r="K847" s="238"/>
      <c r="L847" s="242"/>
      <c r="M847" s="243"/>
      <c r="N847" s="244"/>
      <c r="O847" s="244"/>
      <c r="P847" s="244"/>
      <c r="Q847" s="244"/>
      <c r="R847" s="244"/>
      <c r="S847" s="244"/>
      <c r="T847" s="245"/>
      <c r="U847" s="13"/>
      <c r="V847" s="13"/>
      <c r="W847" s="13"/>
      <c r="X847" s="13"/>
      <c r="Y847" s="13"/>
      <c r="Z847" s="13"/>
      <c r="AA847" s="13"/>
      <c r="AB847" s="13"/>
      <c r="AC847" s="13"/>
      <c r="AD847" s="13"/>
      <c r="AE847" s="13"/>
      <c r="AT847" s="246" t="s">
        <v>181</v>
      </c>
      <c r="AU847" s="246" t="s">
        <v>87</v>
      </c>
      <c r="AV847" s="13" t="s">
        <v>85</v>
      </c>
      <c r="AW847" s="13" t="s">
        <v>38</v>
      </c>
      <c r="AX847" s="13" t="s">
        <v>77</v>
      </c>
      <c r="AY847" s="246" t="s">
        <v>167</v>
      </c>
    </row>
    <row r="848" s="14" customFormat="1">
      <c r="A848" s="14"/>
      <c r="B848" s="247"/>
      <c r="C848" s="248"/>
      <c r="D848" s="232" t="s">
        <v>181</v>
      </c>
      <c r="E848" s="249" t="s">
        <v>40</v>
      </c>
      <c r="F848" s="250" t="s">
        <v>1363</v>
      </c>
      <c r="G848" s="248"/>
      <c r="H848" s="251">
        <v>2.7999999999999998</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181</v>
      </c>
      <c r="AU848" s="257" t="s">
        <v>87</v>
      </c>
      <c r="AV848" s="14" t="s">
        <v>87</v>
      </c>
      <c r="AW848" s="14" t="s">
        <v>38</v>
      </c>
      <c r="AX848" s="14" t="s">
        <v>77</v>
      </c>
      <c r="AY848" s="257" t="s">
        <v>167</v>
      </c>
    </row>
    <row r="849" s="13" customFormat="1">
      <c r="A849" s="13"/>
      <c r="B849" s="237"/>
      <c r="C849" s="238"/>
      <c r="D849" s="232" t="s">
        <v>181</v>
      </c>
      <c r="E849" s="239" t="s">
        <v>40</v>
      </c>
      <c r="F849" s="240" t="s">
        <v>206</v>
      </c>
      <c r="G849" s="238"/>
      <c r="H849" s="239" t="s">
        <v>40</v>
      </c>
      <c r="I849" s="241"/>
      <c r="J849" s="238"/>
      <c r="K849" s="238"/>
      <c r="L849" s="242"/>
      <c r="M849" s="243"/>
      <c r="N849" s="244"/>
      <c r="O849" s="244"/>
      <c r="P849" s="244"/>
      <c r="Q849" s="244"/>
      <c r="R849" s="244"/>
      <c r="S849" s="244"/>
      <c r="T849" s="245"/>
      <c r="U849" s="13"/>
      <c r="V849" s="13"/>
      <c r="W849" s="13"/>
      <c r="X849" s="13"/>
      <c r="Y849" s="13"/>
      <c r="Z849" s="13"/>
      <c r="AA849" s="13"/>
      <c r="AB849" s="13"/>
      <c r="AC849" s="13"/>
      <c r="AD849" s="13"/>
      <c r="AE849" s="13"/>
      <c r="AT849" s="246" t="s">
        <v>181</v>
      </c>
      <c r="AU849" s="246" t="s">
        <v>87</v>
      </c>
      <c r="AV849" s="13" t="s">
        <v>85</v>
      </c>
      <c r="AW849" s="13" t="s">
        <v>38</v>
      </c>
      <c r="AX849" s="13" t="s">
        <v>77</v>
      </c>
      <c r="AY849" s="246" t="s">
        <v>167</v>
      </c>
    </row>
    <row r="850" s="14" customFormat="1">
      <c r="A850" s="14"/>
      <c r="B850" s="247"/>
      <c r="C850" s="248"/>
      <c r="D850" s="232" t="s">
        <v>181</v>
      </c>
      <c r="E850" s="249" t="s">
        <v>40</v>
      </c>
      <c r="F850" s="250" t="s">
        <v>1317</v>
      </c>
      <c r="G850" s="248"/>
      <c r="H850" s="251">
        <v>2.25</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181</v>
      </c>
      <c r="AU850" s="257" t="s">
        <v>87</v>
      </c>
      <c r="AV850" s="14" t="s">
        <v>87</v>
      </c>
      <c r="AW850" s="14" t="s">
        <v>38</v>
      </c>
      <c r="AX850" s="14" t="s">
        <v>77</v>
      </c>
      <c r="AY850" s="257" t="s">
        <v>167</v>
      </c>
    </row>
    <row r="851" s="13" customFormat="1">
      <c r="A851" s="13"/>
      <c r="B851" s="237"/>
      <c r="C851" s="238"/>
      <c r="D851" s="232" t="s">
        <v>181</v>
      </c>
      <c r="E851" s="239" t="s">
        <v>40</v>
      </c>
      <c r="F851" s="240" t="s">
        <v>210</v>
      </c>
      <c r="G851" s="238"/>
      <c r="H851" s="239" t="s">
        <v>40</v>
      </c>
      <c r="I851" s="241"/>
      <c r="J851" s="238"/>
      <c r="K851" s="238"/>
      <c r="L851" s="242"/>
      <c r="M851" s="243"/>
      <c r="N851" s="244"/>
      <c r="O851" s="244"/>
      <c r="P851" s="244"/>
      <c r="Q851" s="244"/>
      <c r="R851" s="244"/>
      <c r="S851" s="244"/>
      <c r="T851" s="245"/>
      <c r="U851" s="13"/>
      <c r="V851" s="13"/>
      <c r="W851" s="13"/>
      <c r="X851" s="13"/>
      <c r="Y851" s="13"/>
      <c r="Z851" s="13"/>
      <c r="AA851" s="13"/>
      <c r="AB851" s="13"/>
      <c r="AC851" s="13"/>
      <c r="AD851" s="13"/>
      <c r="AE851" s="13"/>
      <c r="AT851" s="246" t="s">
        <v>181</v>
      </c>
      <c r="AU851" s="246" t="s">
        <v>87</v>
      </c>
      <c r="AV851" s="13" t="s">
        <v>85</v>
      </c>
      <c r="AW851" s="13" t="s">
        <v>38</v>
      </c>
      <c r="AX851" s="13" t="s">
        <v>77</v>
      </c>
      <c r="AY851" s="246" t="s">
        <v>167</v>
      </c>
    </row>
    <row r="852" s="14" customFormat="1">
      <c r="A852" s="14"/>
      <c r="B852" s="247"/>
      <c r="C852" s="248"/>
      <c r="D852" s="232" t="s">
        <v>181</v>
      </c>
      <c r="E852" s="249" t="s">
        <v>40</v>
      </c>
      <c r="F852" s="250" t="s">
        <v>1160</v>
      </c>
      <c r="G852" s="248"/>
      <c r="H852" s="251">
        <v>8.5099999999999998</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181</v>
      </c>
      <c r="AU852" s="257" t="s">
        <v>87</v>
      </c>
      <c r="AV852" s="14" t="s">
        <v>87</v>
      </c>
      <c r="AW852" s="14" t="s">
        <v>38</v>
      </c>
      <c r="AX852" s="14" t="s">
        <v>77</v>
      </c>
      <c r="AY852" s="257" t="s">
        <v>167</v>
      </c>
    </row>
    <row r="853" s="15" customFormat="1">
      <c r="A853" s="15"/>
      <c r="B853" s="258"/>
      <c r="C853" s="259"/>
      <c r="D853" s="232" t="s">
        <v>181</v>
      </c>
      <c r="E853" s="260" t="s">
        <v>40</v>
      </c>
      <c r="F853" s="261" t="s">
        <v>184</v>
      </c>
      <c r="G853" s="259"/>
      <c r="H853" s="262">
        <v>13.560000000000001</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181</v>
      </c>
      <c r="AU853" s="268" t="s">
        <v>87</v>
      </c>
      <c r="AV853" s="15" t="s">
        <v>175</v>
      </c>
      <c r="AW853" s="15" t="s">
        <v>38</v>
      </c>
      <c r="AX853" s="15" t="s">
        <v>85</v>
      </c>
      <c r="AY853" s="268" t="s">
        <v>167</v>
      </c>
    </row>
    <row r="854" s="2" customFormat="1" ht="24" customHeight="1">
      <c r="A854" s="39"/>
      <c r="B854" s="40"/>
      <c r="C854" s="219" t="s">
        <v>1068</v>
      </c>
      <c r="D854" s="219" t="s">
        <v>170</v>
      </c>
      <c r="E854" s="220" t="s">
        <v>1069</v>
      </c>
      <c r="F854" s="221" t="s">
        <v>1070</v>
      </c>
      <c r="G854" s="222" t="s">
        <v>173</v>
      </c>
      <c r="H854" s="223">
        <v>13.560000000000001</v>
      </c>
      <c r="I854" s="224"/>
      <c r="J854" s="225">
        <f>ROUND(I854*H854,2)</f>
        <v>0</v>
      </c>
      <c r="K854" s="221" t="s">
        <v>926</v>
      </c>
      <c r="L854" s="45"/>
      <c r="M854" s="226" t="s">
        <v>40</v>
      </c>
      <c r="N854" s="227" t="s">
        <v>48</v>
      </c>
      <c r="O854" s="85"/>
      <c r="P854" s="228">
        <f>O854*H854</f>
        <v>0</v>
      </c>
      <c r="Q854" s="228">
        <v>0.00792</v>
      </c>
      <c r="R854" s="228">
        <f>Q854*H854</f>
        <v>0.10739520000000001</v>
      </c>
      <c r="S854" s="228">
        <v>0</v>
      </c>
      <c r="T854" s="229">
        <f>S854*H854</f>
        <v>0</v>
      </c>
      <c r="U854" s="39"/>
      <c r="V854" s="39"/>
      <c r="W854" s="39"/>
      <c r="X854" s="39"/>
      <c r="Y854" s="39"/>
      <c r="Z854" s="39"/>
      <c r="AA854" s="39"/>
      <c r="AB854" s="39"/>
      <c r="AC854" s="39"/>
      <c r="AD854" s="39"/>
      <c r="AE854" s="39"/>
      <c r="AR854" s="230" t="s">
        <v>301</v>
      </c>
      <c r="AT854" s="230" t="s">
        <v>170</v>
      </c>
      <c r="AU854" s="230" t="s">
        <v>87</v>
      </c>
      <c r="AY854" s="18" t="s">
        <v>167</v>
      </c>
      <c r="BE854" s="231">
        <f>IF(N854="základní",J854,0)</f>
        <v>0</v>
      </c>
      <c r="BF854" s="231">
        <f>IF(N854="snížená",J854,0)</f>
        <v>0</v>
      </c>
      <c r="BG854" s="231">
        <f>IF(N854="zákl. přenesená",J854,0)</f>
        <v>0</v>
      </c>
      <c r="BH854" s="231">
        <f>IF(N854="sníž. přenesená",J854,0)</f>
        <v>0</v>
      </c>
      <c r="BI854" s="231">
        <f>IF(N854="nulová",J854,0)</f>
        <v>0</v>
      </c>
      <c r="BJ854" s="18" t="s">
        <v>85</v>
      </c>
      <c r="BK854" s="231">
        <f>ROUND(I854*H854,2)</f>
        <v>0</v>
      </c>
      <c r="BL854" s="18" t="s">
        <v>301</v>
      </c>
      <c r="BM854" s="230" t="s">
        <v>1071</v>
      </c>
    </row>
    <row r="855" s="2" customFormat="1">
      <c r="A855" s="39"/>
      <c r="B855" s="40"/>
      <c r="C855" s="41"/>
      <c r="D855" s="232" t="s">
        <v>177</v>
      </c>
      <c r="E855" s="41"/>
      <c r="F855" s="233" t="s">
        <v>1072</v>
      </c>
      <c r="G855" s="41"/>
      <c r="H855" s="41"/>
      <c r="I855" s="137"/>
      <c r="J855" s="41"/>
      <c r="K855" s="41"/>
      <c r="L855" s="45"/>
      <c r="M855" s="234"/>
      <c r="N855" s="235"/>
      <c r="O855" s="85"/>
      <c r="P855" s="85"/>
      <c r="Q855" s="85"/>
      <c r="R855" s="85"/>
      <c r="S855" s="85"/>
      <c r="T855" s="86"/>
      <c r="U855" s="39"/>
      <c r="V855" s="39"/>
      <c r="W855" s="39"/>
      <c r="X855" s="39"/>
      <c r="Y855" s="39"/>
      <c r="Z855" s="39"/>
      <c r="AA855" s="39"/>
      <c r="AB855" s="39"/>
      <c r="AC855" s="39"/>
      <c r="AD855" s="39"/>
      <c r="AE855" s="39"/>
      <c r="AT855" s="18" t="s">
        <v>177</v>
      </c>
      <c r="AU855" s="18" t="s">
        <v>87</v>
      </c>
    </row>
    <row r="856" s="2" customFormat="1">
      <c r="A856" s="39"/>
      <c r="B856" s="40"/>
      <c r="C856" s="41"/>
      <c r="D856" s="232" t="s">
        <v>179</v>
      </c>
      <c r="E856" s="41"/>
      <c r="F856" s="236" t="s">
        <v>1073</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179</v>
      </c>
      <c r="AU856" s="18" t="s">
        <v>87</v>
      </c>
    </row>
    <row r="857" s="13" customFormat="1">
      <c r="A857" s="13"/>
      <c r="B857" s="237"/>
      <c r="C857" s="238"/>
      <c r="D857" s="232" t="s">
        <v>181</v>
      </c>
      <c r="E857" s="239" t="s">
        <v>40</v>
      </c>
      <c r="F857" s="240" t="s">
        <v>203</v>
      </c>
      <c r="G857" s="238"/>
      <c r="H857" s="239" t="s">
        <v>40</v>
      </c>
      <c r="I857" s="241"/>
      <c r="J857" s="238"/>
      <c r="K857" s="238"/>
      <c r="L857" s="242"/>
      <c r="M857" s="243"/>
      <c r="N857" s="244"/>
      <c r="O857" s="244"/>
      <c r="P857" s="244"/>
      <c r="Q857" s="244"/>
      <c r="R857" s="244"/>
      <c r="S857" s="244"/>
      <c r="T857" s="245"/>
      <c r="U857" s="13"/>
      <c r="V857" s="13"/>
      <c r="W857" s="13"/>
      <c r="X857" s="13"/>
      <c r="Y857" s="13"/>
      <c r="Z857" s="13"/>
      <c r="AA857" s="13"/>
      <c r="AB857" s="13"/>
      <c r="AC857" s="13"/>
      <c r="AD857" s="13"/>
      <c r="AE857" s="13"/>
      <c r="AT857" s="246" t="s">
        <v>181</v>
      </c>
      <c r="AU857" s="246" t="s">
        <v>87</v>
      </c>
      <c r="AV857" s="13" t="s">
        <v>85</v>
      </c>
      <c r="AW857" s="13" t="s">
        <v>38</v>
      </c>
      <c r="AX857" s="13" t="s">
        <v>77</v>
      </c>
      <c r="AY857" s="246" t="s">
        <v>167</v>
      </c>
    </row>
    <row r="858" s="14" customFormat="1">
      <c r="A858" s="14"/>
      <c r="B858" s="247"/>
      <c r="C858" s="248"/>
      <c r="D858" s="232" t="s">
        <v>181</v>
      </c>
      <c r="E858" s="249" t="s">
        <v>40</v>
      </c>
      <c r="F858" s="250" t="s">
        <v>1363</v>
      </c>
      <c r="G858" s="248"/>
      <c r="H858" s="251">
        <v>2.7999999999999998</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181</v>
      </c>
      <c r="AU858" s="257" t="s">
        <v>87</v>
      </c>
      <c r="AV858" s="14" t="s">
        <v>87</v>
      </c>
      <c r="AW858" s="14" t="s">
        <v>38</v>
      </c>
      <c r="AX858" s="14" t="s">
        <v>77</v>
      </c>
      <c r="AY858" s="257" t="s">
        <v>167</v>
      </c>
    </row>
    <row r="859" s="13" customFormat="1">
      <c r="A859" s="13"/>
      <c r="B859" s="237"/>
      <c r="C859" s="238"/>
      <c r="D859" s="232" t="s">
        <v>181</v>
      </c>
      <c r="E859" s="239" t="s">
        <v>40</v>
      </c>
      <c r="F859" s="240" t="s">
        <v>206</v>
      </c>
      <c r="G859" s="238"/>
      <c r="H859" s="239" t="s">
        <v>40</v>
      </c>
      <c r="I859" s="241"/>
      <c r="J859" s="238"/>
      <c r="K859" s="238"/>
      <c r="L859" s="242"/>
      <c r="M859" s="243"/>
      <c r="N859" s="244"/>
      <c r="O859" s="244"/>
      <c r="P859" s="244"/>
      <c r="Q859" s="244"/>
      <c r="R859" s="244"/>
      <c r="S859" s="244"/>
      <c r="T859" s="245"/>
      <c r="U859" s="13"/>
      <c r="V859" s="13"/>
      <c r="W859" s="13"/>
      <c r="X859" s="13"/>
      <c r="Y859" s="13"/>
      <c r="Z859" s="13"/>
      <c r="AA859" s="13"/>
      <c r="AB859" s="13"/>
      <c r="AC859" s="13"/>
      <c r="AD859" s="13"/>
      <c r="AE859" s="13"/>
      <c r="AT859" s="246" t="s">
        <v>181</v>
      </c>
      <c r="AU859" s="246" t="s">
        <v>87</v>
      </c>
      <c r="AV859" s="13" t="s">
        <v>85</v>
      </c>
      <c r="AW859" s="13" t="s">
        <v>38</v>
      </c>
      <c r="AX859" s="13" t="s">
        <v>77</v>
      </c>
      <c r="AY859" s="246" t="s">
        <v>167</v>
      </c>
    </row>
    <row r="860" s="14" customFormat="1">
      <c r="A860" s="14"/>
      <c r="B860" s="247"/>
      <c r="C860" s="248"/>
      <c r="D860" s="232" t="s">
        <v>181</v>
      </c>
      <c r="E860" s="249" t="s">
        <v>40</v>
      </c>
      <c r="F860" s="250" t="s">
        <v>1317</v>
      </c>
      <c r="G860" s="248"/>
      <c r="H860" s="251">
        <v>2.25</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181</v>
      </c>
      <c r="AU860" s="257" t="s">
        <v>87</v>
      </c>
      <c r="AV860" s="14" t="s">
        <v>87</v>
      </c>
      <c r="AW860" s="14" t="s">
        <v>38</v>
      </c>
      <c r="AX860" s="14" t="s">
        <v>77</v>
      </c>
      <c r="AY860" s="257" t="s">
        <v>167</v>
      </c>
    </row>
    <row r="861" s="13" customFormat="1">
      <c r="A861" s="13"/>
      <c r="B861" s="237"/>
      <c r="C861" s="238"/>
      <c r="D861" s="232" t="s">
        <v>181</v>
      </c>
      <c r="E861" s="239" t="s">
        <v>40</v>
      </c>
      <c r="F861" s="240" t="s">
        <v>210</v>
      </c>
      <c r="G861" s="238"/>
      <c r="H861" s="239" t="s">
        <v>40</v>
      </c>
      <c r="I861" s="241"/>
      <c r="J861" s="238"/>
      <c r="K861" s="238"/>
      <c r="L861" s="242"/>
      <c r="M861" s="243"/>
      <c r="N861" s="244"/>
      <c r="O861" s="244"/>
      <c r="P861" s="244"/>
      <c r="Q861" s="244"/>
      <c r="R861" s="244"/>
      <c r="S861" s="244"/>
      <c r="T861" s="245"/>
      <c r="U861" s="13"/>
      <c r="V861" s="13"/>
      <c r="W861" s="13"/>
      <c r="X861" s="13"/>
      <c r="Y861" s="13"/>
      <c r="Z861" s="13"/>
      <c r="AA861" s="13"/>
      <c r="AB861" s="13"/>
      <c r="AC861" s="13"/>
      <c r="AD861" s="13"/>
      <c r="AE861" s="13"/>
      <c r="AT861" s="246" t="s">
        <v>181</v>
      </c>
      <c r="AU861" s="246" t="s">
        <v>87</v>
      </c>
      <c r="AV861" s="13" t="s">
        <v>85</v>
      </c>
      <c r="AW861" s="13" t="s">
        <v>38</v>
      </c>
      <c r="AX861" s="13" t="s">
        <v>77</v>
      </c>
      <c r="AY861" s="246" t="s">
        <v>167</v>
      </c>
    </row>
    <row r="862" s="14" customFormat="1">
      <c r="A862" s="14"/>
      <c r="B862" s="247"/>
      <c r="C862" s="248"/>
      <c r="D862" s="232" t="s">
        <v>181</v>
      </c>
      <c r="E862" s="249" t="s">
        <v>40</v>
      </c>
      <c r="F862" s="250" t="s">
        <v>1160</v>
      </c>
      <c r="G862" s="248"/>
      <c r="H862" s="251">
        <v>8.5099999999999998</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181</v>
      </c>
      <c r="AU862" s="257" t="s">
        <v>87</v>
      </c>
      <c r="AV862" s="14" t="s">
        <v>87</v>
      </c>
      <c r="AW862" s="14" t="s">
        <v>38</v>
      </c>
      <c r="AX862" s="14" t="s">
        <v>77</v>
      </c>
      <c r="AY862" s="257" t="s">
        <v>167</v>
      </c>
    </row>
    <row r="863" s="15" customFormat="1">
      <c r="A863" s="15"/>
      <c r="B863" s="258"/>
      <c r="C863" s="259"/>
      <c r="D863" s="232" t="s">
        <v>181</v>
      </c>
      <c r="E863" s="260" t="s">
        <v>40</v>
      </c>
      <c r="F863" s="261" t="s">
        <v>184</v>
      </c>
      <c r="G863" s="259"/>
      <c r="H863" s="262">
        <v>13.560000000000001</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181</v>
      </c>
      <c r="AU863" s="268" t="s">
        <v>87</v>
      </c>
      <c r="AV863" s="15" t="s">
        <v>175</v>
      </c>
      <c r="AW863" s="15" t="s">
        <v>38</v>
      </c>
      <c r="AX863" s="15" t="s">
        <v>85</v>
      </c>
      <c r="AY863" s="268" t="s">
        <v>167</v>
      </c>
    </row>
    <row r="864" s="2" customFormat="1" ht="24" customHeight="1">
      <c r="A864" s="39"/>
      <c r="B864" s="40"/>
      <c r="C864" s="219" t="s">
        <v>1074</v>
      </c>
      <c r="D864" s="219" t="s">
        <v>170</v>
      </c>
      <c r="E864" s="220" t="s">
        <v>1075</v>
      </c>
      <c r="F864" s="221" t="s">
        <v>1076</v>
      </c>
      <c r="G864" s="222" t="s">
        <v>398</v>
      </c>
      <c r="H864" s="223">
        <v>0.68899999999999995</v>
      </c>
      <c r="I864" s="224"/>
      <c r="J864" s="225">
        <f>ROUND(I864*H864,2)</f>
        <v>0</v>
      </c>
      <c r="K864" s="221" t="s">
        <v>174</v>
      </c>
      <c r="L864" s="45"/>
      <c r="M864" s="226" t="s">
        <v>40</v>
      </c>
      <c r="N864" s="227" t="s">
        <v>48</v>
      </c>
      <c r="O864" s="85"/>
      <c r="P864" s="228">
        <f>O864*H864</f>
        <v>0</v>
      </c>
      <c r="Q864" s="228">
        <v>0</v>
      </c>
      <c r="R864" s="228">
        <f>Q864*H864</f>
        <v>0</v>
      </c>
      <c r="S864" s="228">
        <v>0</v>
      </c>
      <c r="T864" s="229">
        <f>S864*H864</f>
        <v>0</v>
      </c>
      <c r="U864" s="39"/>
      <c r="V864" s="39"/>
      <c r="W864" s="39"/>
      <c r="X864" s="39"/>
      <c r="Y864" s="39"/>
      <c r="Z864" s="39"/>
      <c r="AA864" s="39"/>
      <c r="AB864" s="39"/>
      <c r="AC864" s="39"/>
      <c r="AD864" s="39"/>
      <c r="AE864" s="39"/>
      <c r="AR864" s="230" t="s">
        <v>301</v>
      </c>
      <c r="AT864" s="230" t="s">
        <v>170</v>
      </c>
      <c r="AU864" s="230" t="s">
        <v>87</v>
      </c>
      <c r="AY864" s="18" t="s">
        <v>167</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301</v>
      </c>
      <c r="BM864" s="230" t="s">
        <v>1077</v>
      </c>
    </row>
    <row r="865" s="2" customFormat="1">
      <c r="A865" s="39"/>
      <c r="B865" s="40"/>
      <c r="C865" s="41"/>
      <c r="D865" s="232" t="s">
        <v>177</v>
      </c>
      <c r="E865" s="41"/>
      <c r="F865" s="233" t="s">
        <v>1078</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177</v>
      </c>
      <c r="AU865" s="18" t="s">
        <v>87</v>
      </c>
    </row>
    <row r="866" s="2" customFormat="1">
      <c r="A866" s="39"/>
      <c r="B866" s="40"/>
      <c r="C866" s="41"/>
      <c r="D866" s="232" t="s">
        <v>179</v>
      </c>
      <c r="E866" s="41"/>
      <c r="F866" s="236" t="s">
        <v>452</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179</v>
      </c>
      <c r="AU866" s="18" t="s">
        <v>87</v>
      </c>
    </row>
    <row r="867" s="12" customFormat="1" ht="22.8" customHeight="1">
      <c r="A867" s="12"/>
      <c r="B867" s="203"/>
      <c r="C867" s="204"/>
      <c r="D867" s="205" t="s">
        <v>76</v>
      </c>
      <c r="E867" s="217" t="s">
        <v>1079</v>
      </c>
      <c r="F867" s="217" t="s">
        <v>1080</v>
      </c>
      <c r="G867" s="204"/>
      <c r="H867" s="204"/>
      <c r="I867" s="207"/>
      <c r="J867" s="218">
        <f>BK867</f>
        <v>0</v>
      </c>
      <c r="K867" s="204"/>
      <c r="L867" s="209"/>
      <c r="M867" s="210"/>
      <c r="N867" s="211"/>
      <c r="O867" s="211"/>
      <c r="P867" s="212">
        <f>SUM(P868:P874)</f>
        <v>0</v>
      </c>
      <c r="Q867" s="211"/>
      <c r="R867" s="212">
        <f>SUM(R868:R874)</f>
        <v>0</v>
      </c>
      <c r="S867" s="211"/>
      <c r="T867" s="213">
        <f>SUM(T868:T874)</f>
        <v>0.35414999999999996</v>
      </c>
      <c r="U867" s="12"/>
      <c r="V867" s="12"/>
      <c r="W867" s="12"/>
      <c r="X867" s="12"/>
      <c r="Y867" s="12"/>
      <c r="Z867" s="12"/>
      <c r="AA867" s="12"/>
      <c r="AB867" s="12"/>
      <c r="AC867" s="12"/>
      <c r="AD867" s="12"/>
      <c r="AE867" s="12"/>
      <c r="AR867" s="214" t="s">
        <v>87</v>
      </c>
      <c r="AT867" s="215" t="s">
        <v>76</v>
      </c>
      <c r="AU867" s="215" t="s">
        <v>85</v>
      </c>
      <c r="AY867" s="214" t="s">
        <v>167</v>
      </c>
      <c r="BK867" s="216">
        <f>SUM(BK868:BK874)</f>
        <v>0</v>
      </c>
    </row>
    <row r="868" s="2" customFormat="1" ht="24" customHeight="1">
      <c r="A868" s="39"/>
      <c r="B868" s="40"/>
      <c r="C868" s="219" t="s">
        <v>1081</v>
      </c>
      <c r="D868" s="219" t="s">
        <v>170</v>
      </c>
      <c r="E868" s="220" t="s">
        <v>1082</v>
      </c>
      <c r="F868" s="221" t="s">
        <v>1083</v>
      </c>
      <c r="G868" s="222" t="s">
        <v>173</v>
      </c>
      <c r="H868" s="223">
        <v>23.609999999999999</v>
      </c>
      <c r="I868" s="224"/>
      <c r="J868" s="225">
        <f>ROUND(I868*H868,2)</f>
        <v>0</v>
      </c>
      <c r="K868" s="221" t="s">
        <v>174</v>
      </c>
      <c r="L868" s="45"/>
      <c r="M868" s="226" t="s">
        <v>40</v>
      </c>
      <c r="N868" s="227" t="s">
        <v>48</v>
      </c>
      <c r="O868" s="85"/>
      <c r="P868" s="228">
        <f>O868*H868</f>
        <v>0</v>
      </c>
      <c r="Q868" s="228">
        <v>0</v>
      </c>
      <c r="R868" s="228">
        <f>Q868*H868</f>
        <v>0</v>
      </c>
      <c r="S868" s="228">
        <v>0.014999999999999999</v>
      </c>
      <c r="T868" s="229">
        <f>S868*H868</f>
        <v>0.35414999999999996</v>
      </c>
      <c r="U868" s="39"/>
      <c r="V868" s="39"/>
      <c r="W868" s="39"/>
      <c r="X868" s="39"/>
      <c r="Y868" s="39"/>
      <c r="Z868" s="39"/>
      <c r="AA868" s="39"/>
      <c r="AB868" s="39"/>
      <c r="AC868" s="39"/>
      <c r="AD868" s="39"/>
      <c r="AE868" s="39"/>
      <c r="AR868" s="230" t="s">
        <v>301</v>
      </c>
      <c r="AT868" s="230" t="s">
        <v>170</v>
      </c>
      <c r="AU868" s="230" t="s">
        <v>87</v>
      </c>
      <c r="AY868" s="18" t="s">
        <v>167</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301</v>
      </c>
      <c r="BM868" s="230" t="s">
        <v>1084</v>
      </c>
    </row>
    <row r="869" s="2" customFormat="1">
      <c r="A869" s="39"/>
      <c r="B869" s="40"/>
      <c r="C869" s="41"/>
      <c r="D869" s="232" t="s">
        <v>177</v>
      </c>
      <c r="E869" s="41"/>
      <c r="F869" s="233" t="s">
        <v>1085</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177</v>
      </c>
      <c r="AU869" s="18" t="s">
        <v>87</v>
      </c>
    </row>
    <row r="870" s="13" customFormat="1">
      <c r="A870" s="13"/>
      <c r="B870" s="237"/>
      <c r="C870" s="238"/>
      <c r="D870" s="232" t="s">
        <v>181</v>
      </c>
      <c r="E870" s="239" t="s">
        <v>40</v>
      </c>
      <c r="F870" s="240" t="s">
        <v>210</v>
      </c>
      <c r="G870" s="238"/>
      <c r="H870" s="239" t="s">
        <v>40</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181</v>
      </c>
      <c r="AU870" s="246" t="s">
        <v>87</v>
      </c>
      <c r="AV870" s="13" t="s">
        <v>85</v>
      </c>
      <c r="AW870" s="13" t="s">
        <v>38</v>
      </c>
      <c r="AX870" s="13" t="s">
        <v>77</v>
      </c>
      <c r="AY870" s="246" t="s">
        <v>167</v>
      </c>
    </row>
    <row r="871" s="14" customFormat="1">
      <c r="A871" s="14"/>
      <c r="B871" s="247"/>
      <c r="C871" s="248"/>
      <c r="D871" s="232" t="s">
        <v>181</v>
      </c>
      <c r="E871" s="249" t="s">
        <v>40</v>
      </c>
      <c r="F871" s="250" t="s">
        <v>1160</v>
      </c>
      <c r="G871" s="248"/>
      <c r="H871" s="251">
        <v>8.5099999999999998</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181</v>
      </c>
      <c r="AU871" s="257" t="s">
        <v>87</v>
      </c>
      <c r="AV871" s="14" t="s">
        <v>87</v>
      </c>
      <c r="AW871" s="14" t="s">
        <v>38</v>
      </c>
      <c r="AX871" s="14" t="s">
        <v>77</v>
      </c>
      <c r="AY871" s="257" t="s">
        <v>167</v>
      </c>
    </row>
    <row r="872" s="13" customFormat="1">
      <c r="A872" s="13"/>
      <c r="B872" s="237"/>
      <c r="C872" s="238"/>
      <c r="D872" s="232" t="s">
        <v>181</v>
      </c>
      <c r="E872" s="239" t="s">
        <v>40</v>
      </c>
      <c r="F872" s="240" t="s">
        <v>208</v>
      </c>
      <c r="G872" s="238"/>
      <c r="H872" s="239" t="s">
        <v>40</v>
      </c>
      <c r="I872" s="241"/>
      <c r="J872" s="238"/>
      <c r="K872" s="238"/>
      <c r="L872" s="242"/>
      <c r="M872" s="243"/>
      <c r="N872" s="244"/>
      <c r="O872" s="244"/>
      <c r="P872" s="244"/>
      <c r="Q872" s="244"/>
      <c r="R872" s="244"/>
      <c r="S872" s="244"/>
      <c r="T872" s="245"/>
      <c r="U872" s="13"/>
      <c r="V872" s="13"/>
      <c r="W872" s="13"/>
      <c r="X872" s="13"/>
      <c r="Y872" s="13"/>
      <c r="Z872" s="13"/>
      <c r="AA872" s="13"/>
      <c r="AB872" s="13"/>
      <c r="AC872" s="13"/>
      <c r="AD872" s="13"/>
      <c r="AE872" s="13"/>
      <c r="AT872" s="246" t="s">
        <v>181</v>
      </c>
      <c r="AU872" s="246" t="s">
        <v>87</v>
      </c>
      <c r="AV872" s="13" t="s">
        <v>85</v>
      </c>
      <c r="AW872" s="13" t="s">
        <v>38</v>
      </c>
      <c r="AX872" s="13" t="s">
        <v>77</v>
      </c>
      <c r="AY872" s="246" t="s">
        <v>167</v>
      </c>
    </row>
    <row r="873" s="14" customFormat="1">
      <c r="A873" s="14"/>
      <c r="B873" s="247"/>
      <c r="C873" s="248"/>
      <c r="D873" s="232" t="s">
        <v>181</v>
      </c>
      <c r="E873" s="249" t="s">
        <v>40</v>
      </c>
      <c r="F873" s="250" t="s">
        <v>1161</v>
      </c>
      <c r="G873" s="248"/>
      <c r="H873" s="251">
        <v>15.1</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181</v>
      </c>
      <c r="AU873" s="257" t="s">
        <v>87</v>
      </c>
      <c r="AV873" s="14" t="s">
        <v>87</v>
      </c>
      <c r="AW873" s="14" t="s">
        <v>38</v>
      </c>
      <c r="AX873" s="14" t="s">
        <v>77</v>
      </c>
      <c r="AY873" s="257" t="s">
        <v>167</v>
      </c>
    </row>
    <row r="874" s="15" customFormat="1">
      <c r="A874" s="15"/>
      <c r="B874" s="258"/>
      <c r="C874" s="259"/>
      <c r="D874" s="232" t="s">
        <v>181</v>
      </c>
      <c r="E874" s="260" t="s">
        <v>40</v>
      </c>
      <c r="F874" s="261" t="s">
        <v>184</v>
      </c>
      <c r="G874" s="259"/>
      <c r="H874" s="262">
        <v>23.609999999999999</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181</v>
      </c>
      <c r="AU874" s="268" t="s">
        <v>87</v>
      </c>
      <c r="AV874" s="15" t="s">
        <v>175</v>
      </c>
      <c r="AW874" s="15" t="s">
        <v>38</v>
      </c>
      <c r="AX874" s="15" t="s">
        <v>85</v>
      </c>
      <c r="AY874" s="268" t="s">
        <v>167</v>
      </c>
    </row>
    <row r="875" s="12" customFormat="1" ht="22.8" customHeight="1">
      <c r="A875" s="12"/>
      <c r="B875" s="203"/>
      <c r="C875" s="204"/>
      <c r="D875" s="205" t="s">
        <v>76</v>
      </c>
      <c r="E875" s="217" t="s">
        <v>1086</v>
      </c>
      <c r="F875" s="217" t="s">
        <v>1087</v>
      </c>
      <c r="G875" s="204"/>
      <c r="H875" s="204"/>
      <c r="I875" s="207"/>
      <c r="J875" s="218">
        <f>BK875</f>
        <v>0</v>
      </c>
      <c r="K875" s="204"/>
      <c r="L875" s="209"/>
      <c r="M875" s="210"/>
      <c r="N875" s="211"/>
      <c r="O875" s="211"/>
      <c r="P875" s="212">
        <f>SUM(P876:P946)</f>
        <v>0</v>
      </c>
      <c r="Q875" s="211"/>
      <c r="R875" s="212">
        <f>SUM(R876:R946)</f>
        <v>0.084077019999999988</v>
      </c>
      <c r="S875" s="211"/>
      <c r="T875" s="213">
        <f>SUM(T876:T946)</f>
        <v>0.085980000000000001</v>
      </c>
      <c r="U875" s="12"/>
      <c r="V875" s="12"/>
      <c r="W875" s="12"/>
      <c r="X875" s="12"/>
      <c r="Y875" s="12"/>
      <c r="Z875" s="12"/>
      <c r="AA875" s="12"/>
      <c r="AB875" s="12"/>
      <c r="AC875" s="12"/>
      <c r="AD875" s="12"/>
      <c r="AE875" s="12"/>
      <c r="AR875" s="214" t="s">
        <v>87</v>
      </c>
      <c r="AT875" s="215" t="s">
        <v>76</v>
      </c>
      <c r="AU875" s="215" t="s">
        <v>85</v>
      </c>
      <c r="AY875" s="214" t="s">
        <v>167</v>
      </c>
      <c r="BK875" s="216">
        <f>SUM(BK876:BK946)</f>
        <v>0</v>
      </c>
    </row>
    <row r="876" s="2" customFormat="1" ht="16.5" customHeight="1">
      <c r="A876" s="39"/>
      <c r="B876" s="40"/>
      <c r="C876" s="219" t="s">
        <v>1088</v>
      </c>
      <c r="D876" s="219" t="s">
        <v>170</v>
      </c>
      <c r="E876" s="220" t="s">
        <v>1089</v>
      </c>
      <c r="F876" s="221" t="s">
        <v>1090</v>
      </c>
      <c r="G876" s="222" t="s">
        <v>173</v>
      </c>
      <c r="H876" s="223">
        <v>23.609999999999999</v>
      </c>
      <c r="I876" s="224"/>
      <c r="J876" s="225">
        <f>ROUND(I876*H876,2)</f>
        <v>0</v>
      </c>
      <c r="K876" s="221" t="s">
        <v>174</v>
      </c>
      <c r="L876" s="45"/>
      <c r="M876" s="226" t="s">
        <v>40</v>
      </c>
      <c r="N876" s="227" t="s">
        <v>48</v>
      </c>
      <c r="O876" s="85"/>
      <c r="P876" s="228">
        <f>O876*H876</f>
        <v>0</v>
      </c>
      <c r="Q876" s="228">
        <v>0</v>
      </c>
      <c r="R876" s="228">
        <f>Q876*H876</f>
        <v>0</v>
      </c>
      <c r="S876" s="228">
        <v>0</v>
      </c>
      <c r="T876" s="229">
        <f>S876*H876</f>
        <v>0</v>
      </c>
      <c r="U876" s="39"/>
      <c r="V876" s="39"/>
      <c r="W876" s="39"/>
      <c r="X876" s="39"/>
      <c r="Y876" s="39"/>
      <c r="Z876" s="39"/>
      <c r="AA876" s="39"/>
      <c r="AB876" s="39"/>
      <c r="AC876" s="39"/>
      <c r="AD876" s="39"/>
      <c r="AE876" s="39"/>
      <c r="AR876" s="230" t="s">
        <v>301</v>
      </c>
      <c r="AT876" s="230" t="s">
        <v>170</v>
      </c>
      <c r="AU876" s="230" t="s">
        <v>87</v>
      </c>
      <c r="AY876" s="18" t="s">
        <v>167</v>
      </c>
      <c r="BE876" s="231">
        <f>IF(N876="základní",J876,0)</f>
        <v>0</v>
      </c>
      <c r="BF876" s="231">
        <f>IF(N876="snížená",J876,0)</f>
        <v>0</v>
      </c>
      <c r="BG876" s="231">
        <f>IF(N876="zákl. přenesená",J876,0)</f>
        <v>0</v>
      </c>
      <c r="BH876" s="231">
        <f>IF(N876="sníž. přenesená",J876,0)</f>
        <v>0</v>
      </c>
      <c r="BI876" s="231">
        <f>IF(N876="nulová",J876,0)</f>
        <v>0</v>
      </c>
      <c r="BJ876" s="18" t="s">
        <v>85</v>
      </c>
      <c r="BK876" s="231">
        <f>ROUND(I876*H876,2)</f>
        <v>0</v>
      </c>
      <c r="BL876" s="18" t="s">
        <v>301</v>
      </c>
      <c r="BM876" s="230" t="s">
        <v>1091</v>
      </c>
    </row>
    <row r="877" s="2" customFormat="1">
      <c r="A877" s="39"/>
      <c r="B877" s="40"/>
      <c r="C877" s="41"/>
      <c r="D877" s="232" t="s">
        <v>177</v>
      </c>
      <c r="E877" s="41"/>
      <c r="F877" s="233" t="s">
        <v>1092</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177</v>
      </c>
      <c r="AU877" s="18" t="s">
        <v>87</v>
      </c>
    </row>
    <row r="878" s="2" customFormat="1">
      <c r="A878" s="39"/>
      <c r="B878" s="40"/>
      <c r="C878" s="41"/>
      <c r="D878" s="232" t="s">
        <v>179</v>
      </c>
      <c r="E878" s="41"/>
      <c r="F878" s="236" t="s">
        <v>1093</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179</v>
      </c>
      <c r="AU878" s="18" t="s">
        <v>87</v>
      </c>
    </row>
    <row r="879" s="13" customFormat="1">
      <c r="A879" s="13"/>
      <c r="B879" s="237"/>
      <c r="C879" s="238"/>
      <c r="D879" s="232" t="s">
        <v>181</v>
      </c>
      <c r="E879" s="239" t="s">
        <v>40</v>
      </c>
      <c r="F879" s="240" t="s">
        <v>210</v>
      </c>
      <c r="G879" s="238"/>
      <c r="H879" s="239" t="s">
        <v>40</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181</v>
      </c>
      <c r="AU879" s="246" t="s">
        <v>87</v>
      </c>
      <c r="AV879" s="13" t="s">
        <v>85</v>
      </c>
      <c r="AW879" s="13" t="s">
        <v>38</v>
      </c>
      <c r="AX879" s="13" t="s">
        <v>77</v>
      </c>
      <c r="AY879" s="246" t="s">
        <v>167</v>
      </c>
    </row>
    <row r="880" s="14" customFormat="1">
      <c r="A880" s="14"/>
      <c r="B880" s="247"/>
      <c r="C880" s="248"/>
      <c r="D880" s="232" t="s">
        <v>181</v>
      </c>
      <c r="E880" s="249" t="s">
        <v>40</v>
      </c>
      <c r="F880" s="250" t="s">
        <v>1160</v>
      </c>
      <c r="G880" s="248"/>
      <c r="H880" s="251">
        <v>8.5099999999999998</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181</v>
      </c>
      <c r="AU880" s="257" t="s">
        <v>87</v>
      </c>
      <c r="AV880" s="14" t="s">
        <v>87</v>
      </c>
      <c r="AW880" s="14" t="s">
        <v>38</v>
      </c>
      <c r="AX880" s="14" t="s">
        <v>77</v>
      </c>
      <c r="AY880" s="257" t="s">
        <v>167</v>
      </c>
    </row>
    <row r="881" s="13" customFormat="1">
      <c r="A881" s="13"/>
      <c r="B881" s="237"/>
      <c r="C881" s="238"/>
      <c r="D881" s="232" t="s">
        <v>181</v>
      </c>
      <c r="E881" s="239" t="s">
        <v>40</v>
      </c>
      <c r="F881" s="240" t="s">
        <v>208</v>
      </c>
      <c r="G881" s="238"/>
      <c r="H881" s="239" t="s">
        <v>40</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181</v>
      </c>
      <c r="AU881" s="246" t="s">
        <v>87</v>
      </c>
      <c r="AV881" s="13" t="s">
        <v>85</v>
      </c>
      <c r="AW881" s="13" t="s">
        <v>38</v>
      </c>
      <c r="AX881" s="13" t="s">
        <v>77</v>
      </c>
      <c r="AY881" s="246" t="s">
        <v>167</v>
      </c>
    </row>
    <row r="882" s="14" customFormat="1">
      <c r="A882" s="14"/>
      <c r="B882" s="247"/>
      <c r="C882" s="248"/>
      <c r="D882" s="232" t="s">
        <v>181</v>
      </c>
      <c r="E882" s="249" t="s">
        <v>40</v>
      </c>
      <c r="F882" s="250" t="s">
        <v>1161</v>
      </c>
      <c r="G882" s="248"/>
      <c r="H882" s="251">
        <v>15.1</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181</v>
      </c>
      <c r="AU882" s="257" t="s">
        <v>87</v>
      </c>
      <c r="AV882" s="14" t="s">
        <v>87</v>
      </c>
      <c r="AW882" s="14" t="s">
        <v>38</v>
      </c>
      <c r="AX882" s="14" t="s">
        <v>77</v>
      </c>
      <c r="AY882" s="257" t="s">
        <v>167</v>
      </c>
    </row>
    <row r="883" s="15" customFormat="1">
      <c r="A883" s="15"/>
      <c r="B883" s="258"/>
      <c r="C883" s="259"/>
      <c r="D883" s="232" t="s">
        <v>181</v>
      </c>
      <c r="E883" s="260" t="s">
        <v>40</v>
      </c>
      <c r="F883" s="261" t="s">
        <v>184</v>
      </c>
      <c r="G883" s="259"/>
      <c r="H883" s="262">
        <v>23.609999999999999</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181</v>
      </c>
      <c r="AU883" s="268" t="s">
        <v>87</v>
      </c>
      <c r="AV883" s="15" t="s">
        <v>175</v>
      </c>
      <c r="AW883" s="15" t="s">
        <v>38</v>
      </c>
      <c r="AX883" s="15" t="s">
        <v>85</v>
      </c>
      <c r="AY883" s="268" t="s">
        <v>167</v>
      </c>
    </row>
    <row r="884" s="2" customFormat="1" ht="16.5" customHeight="1">
      <c r="A884" s="39"/>
      <c r="B884" s="40"/>
      <c r="C884" s="219" t="s">
        <v>1094</v>
      </c>
      <c r="D884" s="219" t="s">
        <v>170</v>
      </c>
      <c r="E884" s="220" t="s">
        <v>1095</v>
      </c>
      <c r="F884" s="221" t="s">
        <v>1096</v>
      </c>
      <c r="G884" s="222" t="s">
        <v>173</v>
      </c>
      <c r="H884" s="223">
        <v>23.609999999999999</v>
      </c>
      <c r="I884" s="224"/>
      <c r="J884" s="225">
        <f>ROUND(I884*H884,2)</f>
        <v>0</v>
      </c>
      <c r="K884" s="221" t="s">
        <v>174</v>
      </c>
      <c r="L884" s="45"/>
      <c r="M884" s="226" t="s">
        <v>40</v>
      </c>
      <c r="N884" s="227" t="s">
        <v>48</v>
      </c>
      <c r="O884" s="85"/>
      <c r="P884" s="228">
        <f>O884*H884</f>
        <v>0</v>
      </c>
      <c r="Q884" s="228">
        <v>0</v>
      </c>
      <c r="R884" s="228">
        <f>Q884*H884</f>
        <v>0</v>
      </c>
      <c r="S884" s="228">
        <v>0</v>
      </c>
      <c r="T884" s="229">
        <f>S884*H884</f>
        <v>0</v>
      </c>
      <c r="U884" s="39"/>
      <c r="V884" s="39"/>
      <c r="W884" s="39"/>
      <c r="X884" s="39"/>
      <c r="Y884" s="39"/>
      <c r="Z884" s="39"/>
      <c r="AA884" s="39"/>
      <c r="AB884" s="39"/>
      <c r="AC884" s="39"/>
      <c r="AD884" s="39"/>
      <c r="AE884" s="39"/>
      <c r="AR884" s="230" t="s">
        <v>301</v>
      </c>
      <c r="AT884" s="230" t="s">
        <v>170</v>
      </c>
      <c r="AU884" s="230" t="s">
        <v>87</v>
      </c>
      <c r="AY884" s="18" t="s">
        <v>167</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301</v>
      </c>
      <c r="BM884" s="230" t="s">
        <v>1097</v>
      </c>
    </row>
    <row r="885" s="2" customFormat="1">
      <c r="A885" s="39"/>
      <c r="B885" s="40"/>
      <c r="C885" s="41"/>
      <c r="D885" s="232" t="s">
        <v>177</v>
      </c>
      <c r="E885" s="41"/>
      <c r="F885" s="233" t="s">
        <v>1098</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177</v>
      </c>
      <c r="AU885" s="18" t="s">
        <v>87</v>
      </c>
    </row>
    <row r="886" s="2" customFormat="1">
      <c r="A886" s="39"/>
      <c r="B886" s="40"/>
      <c r="C886" s="41"/>
      <c r="D886" s="232" t="s">
        <v>179</v>
      </c>
      <c r="E886" s="41"/>
      <c r="F886" s="236" t="s">
        <v>1093</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179</v>
      </c>
      <c r="AU886" s="18" t="s">
        <v>87</v>
      </c>
    </row>
    <row r="887" s="13" customFormat="1">
      <c r="A887" s="13"/>
      <c r="B887" s="237"/>
      <c r="C887" s="238"/>
      <c r="D887" s="232" t="s">
        <v>181</v>
      </c>
      <c r="E887" s="239" t="s">
        <v>40</v>
      </c>
      <c r="F887" s="240" t="s">
        <v>210</v>
      </c>
      <c r="G887" s="238"/>
      <c r="H887" s="239" t="s">
        <v>40</v>
      </c>
      <c r="I887" s="241"/>
      <c r="J887" s="238"/>
      <c r="K887" s="238"/>
      <c r="L887" s="242"/>
      <c r="M887" s="243"/>
      <c r="N887" s="244"/>
      <c r="O887" s="244"/>
      <c r="P887" s="244"/>
      <c r="Q887" s="244"/>
      <c r="R887" s="244"/>
      <c r="S887" s="244"/>
      <c r="T887" s="245"/>
      <c r="U887" s="13"/>
      <c r="V887" s="13"/>
      <c r="W887" s="13"/>
      <c r="X887" s="13"/>
      <c r="Y887" s="13"/>
      <c r="Z887" s="13"/>
      <c r="AA887" s="13"/>
      <c r="AB887" s="13"/>
      <c r="AC887" s="13"/>
      <c r="AD887" s="13"/>
      <c r="AE887" s="13"/>
      <c r="AT887" s="246" t="s">
        <v>181</v>
      </c>
      <c r="AU887" s="246" t="s">
        <v>87</v>
      </c>
      <c r="AV887" s="13" t="s">
        <v>85</v>
      </c>
      <c r="AW887" s="13" t="s">
        <v>38</v>
      </c>
      <c r="AX887" s="13" t="s">
        <v>77</v>
      </c>
      <c r="AY887" s="246" t="s">
        <v>167</v>
      </c>
    </row>
    <row r="888" s="14" customFormat="1">
      <c r="A888" s="14"/>
      <c r="B888" s="247"/>
      <c r="C888" s="248"/>
      <c r="D888" s="232" t="s">
        <v>181</v>
      </c>
      <c r="E888" s="249" t="s">
        <v>40</v>
      </c>
      <c r="F888" s="250" t="s">
        <v>1160</v>
      </c>
      <c r="G888" s="248"/>
      <c r="H888" s="251">
        <v>8.5099999999999998</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181</v>
      </c>
      <c r="AU888" s="257" t="s">
        <v>87</v>
      </c>
      <c r="AV888" s="14" t="s">
        <v>87</v>
      </c>
      <c r="AW888" s="14" t="s">
        <v>38</v>
      </c>
      <c r="AX888" s="14" t="s">
        <v>77</v>
      </c>
      <c r="AY888" s="257" t="s">
        <v>167</v>
      </c>
    </row>
    <row r="889" s="13" customFormat="1">
      <c r="A889" s="13"/>
      <c r="B889" s="237"/>
      <c r="C889" s="238"/>
      <c r="D889" s="232" t="s">
        <v>181</v>
      </c>
      <c r="E889" s="239" t="s">
        <v>40</v>
      </c>
      <c r="F889" s="240" t="s">
        <v>208</v>
      </c>
      <c r="G889" s="238"/>
      <c r="H889" s="239" t="s">
        <v>40</v>
      </c>
      <c r="I889" s="241"/>
      <c r="J889" s="238"/>
      <c r="K889" s="238"/>
      <c r="L889" s="242"/>
      <c r="M889" s="243"/>
      <c r="N889" s="244"/>
      <c r="O889" s="244"/>
      <c r="P889" s="244"/>
      <c r="Q889" s="244"/>
      <c r="R889" s="244"/>
      <c r="S889" s="244"/>
      <c r="T889" s="245"/>
      <c r="U889" s="13"/>
      <c r="V889" s="13"/>
      <c r="W889" s="13"/>
      <c r="X889" s="13"/>
      <c r="Y889" s="13"/>
      <c r="Z889" s="13"/>
      <c r="AA889" s="13"/>
      <c r="AB889" s="13"/>
      <c r="AC889" s="13"/>
      <c r="AD889" s="13"/>
      <c r="AE889" s="13"/>
      <c r="AT889" s="246" t="s">
        <v>181</v>
      </c>
      <c r="AU889" s="246" t="s">
        <v>87</v>
      </c>
      <c r="AV889" s="13" t="s">
        <v>85</v>
      </c>
      <c r="AW889" s="13" t="s">
        <v>38</v>
      </c>
      <c r="AX889" s="13" t="s">
        <v>77</v>
      </c>
      <c r="AY889" s="246" t="s">
        <v>167</v>
      </c>
    </row>
    <row r="890" s="14" customFormat="1">
      <c r="A890" s="14"/>
      <c r="B890" s="247"/>
      <c r="C890" s="248"/>
      <c r="D890" s="232" t="s">
        <v>181</v>
      </c>
      <c r="E890" s="249" t="s">
        <v>40</v>
      </c>
      <c r="F890" s="250" t="s">
        <v>1161</v>
      </c>
      <c r="G890" s="248"/>
      <c r="H890" s="251">
        <v>15.1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181</v>
      </c>
      <c r="AU890" s="257" t="s">
        <v>87</v>
      </c>
      <c r="AV890" s="14" t="s">
        <v>87</v>
      </c>
      <c r="AW890" s="14" t="s">
        <v>38</v>
      </c>
      <c r="AX890" s="14" t="s">
        <v>77</v>
      </c>
      <c r="AY890" s="257" t="s">
        <v>167</v>
      </c>
    </row>
    <row r="891" s="15" customFormat="1">
      <c r="A891" s="15"/>
      <c r="B891" s="258"/>
      <c r="C891" s="259"/>
      <c r="D891" s="232" t="s">
        <v>181</v>
      </c>
      <c r="E891" s="260" t="s">
        <v>40</v>
      </c>
      <c r="F891" s="261" t="s">
        <v>184</v>
      </c>
      <c r="G891" s="259"/>
      <c r="H891" s="262">
        <v>23.609999999999999</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181</v>
      </c>
      <c r="AU891" s="268" t="s">
        <v>87</v>
      </c>
      <c r="AV891" s="15" t="s">
        <v>175</v>
      </c>
      <c r="AW891" s="15" t="s">
        <v>38</v>
      </c>
      <c r="AX891" s="15" t="s">
        <v>85</v>
      </c>
      <c r="AY891" s="268" t="s">
        <v>167</v>
      </c>
    </row>
    <row r="892" s="2" customFormat="1" ht="24" customHeight="1">
      <c r="A892" s="39"/>
      <c r="B892" s="40"/>
      <c r="C892" s="219" t="s">
        <v>1099</v>
      </c>
      <c r="D892" s="219" t="s">
        <v>170</v>
      </c>
      <c r="E892" s="220" t="s">
        <v>1100</v>
      </c>
      <c r="F892" s="221" t="s">
        <v>1101</v>
      </c>
      <c r="G892" s="222" t="s">
        <v>173</v>
      </c>
      <c r="H892" s="223">
        <v>23.609999999999999</v>
      </c>
      <c r="I892" s="224"/>
      <c r="J892" s="225">
        <f>ROUND(I892*H892,2)</f>
        <v>0</v>
      </c>
      <c r="K892" s="221" t="s">
        <v>174</v>
      </c>
      <c r="L892" s="45"/>
      <c r="M892" s="226" t="s">
        <v>40</v>
      </c>
      <c r="N892" s="227" t="s">
        <v>48</v>
      </c>
      <c r="O892" s="85"/>
      <c r="P892" s="228">
        <f>O892*H892</f>
        <v>0</v>
      </c>
      <c r="Q892" s="228">
        <v>6.9999999999999994E-05</v>
      </c>
      <c r="R892" s="228">
        <f>Q892*H892</f>
        <v>0.0016526999999999998</v>
      </c>
      <c r="S892" s="228">
        <v>0</v>
      </c>
      <c r="T892" s="229">
        <f>S892*H892</f>
        <v>0</v>
      </c>
      <c r="U892" s="39"/>
      <c r="V892" s="39"/>
      <c r="W892" s="39"/>
      <c r="X892" s="39"/>
      <c r="Y892" s="39"/>
      <c r="Z892" s="39"/>
      <c r="AA892" s="39"/>
      <c r="AB892" s="39"/>
      <c r="AC892" s="39"/>
      <c r="AD892" s="39"/>
      <c r="AE892" s="39"/>
      <c r="AR892" s="230" t="s">
        <v>301</v>
      </c>
      <c r="AT892" s="230" t="s">
        <v>170</v>
      </c>
      <c r="AU892" s="230" t="s">
        <v>87</v>
      </c>
      <c r="AY892" s="18" t="s">
        <v>167</v>
      </c>
      <c r="BE892" s="231">
        <f>IF(N892="základní",J892,0)</f>
        <v>0</v>
      </c>
      <c r="BF892" s="231">
        <f>IF(N892="snížená",J892,0)</f>
        <v>0</v>
      </c>
      <c r="BG892" s="231">
        <f>IF(N892="zákl. přenesená",J892,0)</f>
        <v>0</v>
      </c>
      <c r="BH892" s="231">
        <f>IF(N892="sníž. přenesená",J892,0)</f>
        <v>0</v>
      </c>
      <c r="BI892" s="231">
        <f>IF(N892="nulová",J892,0)</f>
        <v>0</v>
      </c>
      <c r="BJ892" s="18" t="s">
        <v>85</v>
      </c>
      <c r="BK892" s="231">
        <f>ROUND(I892*H892,2)</f>
        <v>0</v>
      </c>
      <c r="BL892" s="18" t="s">
        <v>301</v>
      </c>
      <c r="BM892" s="230" t="s">
        <v>1102</v>
      </c>
    </row>
    <row r="893" s="2" customFormat="1">
      <c r="A893" s="39"/>
      <c r="B893" s="40"/>
      <c r="C893" s="41"/>
      <c r="D893" s="232" t="s">
        <v>177</v>
      </c>
      <c r="E893" s="41"/>
      <c r="F893" s="233" t="s">
        <v>1103</v>
      </c>
      <c r="G893" s="41"/>
      <c r="H893" s="41"/>
      <c r="I893" s="137"/>
      <c r="J893" s="41"/>
      <c r="K893" s="41"/>
      <c r="L893" s="45"/>
      <c r="M893" s="234"/>
      <c r="N893" s="235"/>
      <c r="O893" s="85"/>
      <c r="P893" s="85"/>
      <c r="Q893" s="85"/>
      <c r="R893" s="85"/>
      <c r="S893" s="85"/>
      <c r="T893" s="86"/>
      <c r="U893" s="39"/>
      <c r="V893" s="39"/>
      <c r="W893" s="39"/>
      <c r="X893" s="39"/>
      <c r="Y893" s="39"/>
      <c r="Z893" s="39"/>
      <c r="AA893" s="39"/>
      <c r="AB893" s="39"/>
      <c r="AC893" s="39"/>
      <c r="AD893" s="39"/>
      <c r="AE893" s="39"/>
      <c r="AT893" s="18" t="s">
        <v>177</v>
      </c>
      <c r="AU893" s="18" t="s">
        <v>87</v>
      </c>
    </row>
    <row r="894" s="2" customFormat="1">
      <c r="A894" s="39"/>
      <c r="B894" s="40"/>
      <c r="C894" s="41"/>
      <c r="D894" s="232" t="s">
        <v>179</v>
      </c>
      <c r="E894" s="41"/>
      <c r="F894" s="236" t="s">
        <v>1093</v>
      </c>
      <c r="G894" s="41"/>
      <c r="H894" s="41"/>
      <c r="I894" s="137"/>
      <c r="J894" s="41"/>
      <c r="K894" s="41"/>
      <c r="L894" s="45"/>
      <c r="M894" s="234"/>
      <c r="N894" s="235"/>
      <c r="O894" s="85"/>
      <c r="P894" s="85"/>
      <c r="Q894" s="85"/>
      <c r="R894" s="85"/>
      <c r="S894" s="85"/>
      <c r="T894" s="86"/>
      <c r="U894" s="39"/>
      <c r="V894" s="39"/>
      <c r="W894" s="39"/>
      <c r="X894" s="39"/>
      <c r="Y894" s="39"/>
      <c r="Z894" s="39"/>
      <c r="AA894" s="39"/>
      <c r="AB894" s="39"/>
      <c r="AC894" s="39"/>
      <c r="AD894" s="39"/>
      <c r="AE894" s="39"/>
      <c r="AT894" s="18" t="s">
        <v>179</v>
      </c>
      <c r="AU894" s="18" t="s">
        <v>87</v>
      </c>
    </row>
    <row r="895" s="13" customFormat="1">
      <c r="A895" s="13"/>
      <c r="B895" s="237"/>
      <c r="C895" s="238"/>
      <c r="D895" s="232" t="s">
        <v>181</v>
      </c>
      <c r="E895" s="239" t="s">
        <v>40</v>
      </c>
      <c r="F895" s="240" t="s">
        <v>210</v>
      </c>
      <c r="G895" s="238"/>
      <c r="H895" s="239" t="s">
        <v>40</v>
      </c>
      <c r="I895" s="241"/>
      <c r="J895" s="238"/>
      <c r="K895" s="238"/>
      <c r="L895" s="242"/>
      <c r="M895" s="243"/>
      <c r="N895" s="244"/>
      <c r="O895" s="244"/>
      <c r="P895" s="244"/>
      <c r="Q895" s="244"/>
      <c r="R895" s="244"/>
      <c r="S895" s="244"/>
      <c r="T895" s="245"/>
      <c r="U895" s="13"/>
      <c r="V895" s="13"/>
      <c r="W895" s="13"/>
      <c r="X895" s="13"/>
      <c r="Y895" s="13"/>
      <c r="Z895" s="13"/>
      <c r="AA895" s="13"/>
      <c r="AB895" s="13"/>
      <c r="AC895" s="13"/>
      <c r="AD895" s="13"/>
      <c r="AE895" s="13"/>
      <c r="AT895" s="246" t="s">
        <v>181</v>
      </c>
      <c r="AU895" s="246" t="s">
        <v>87</v>
      </c>
      <c r="AV895" s="13" t="s">
        <v>85</v>
      </c>
      <c r="AW895" s="13" t="s">
        <v>38</v>
      </c>
      <c r="AX895" s="13" t="s">
        <v>77</v>
      </c>
      <c r="AY895" s="246" t="s">
        <v>167</v>
      </c>
    </row>
    <row r="896" s="14" customFormat="1">
      <c r="A896" s="14"/>
      <c r="B896" s="247"/>
      <c r="C896" s="248"/>
      <c r="D896" s="232" t="s">
        <v>181</v>
      </c>
      <c r="E896" s="249" t="s">
        <v>40</v>
      </c>
      <c r="F896" s="250" t="s">
        <v>1160</v>
      </c>
      <c r="G896" s="248"/>
      <c r="H896" s="251">
        <v>8.5099999999999998</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181</v>
      </c>
      <c r="AU896" s="257" t="s">
        <v>87</v>
      </c>
      <c r="AV896" s="14" t="s">
        <v>87</v>
      </c>
      <c r="AW896" s="14" t="s">
        <v>38</v>
      </c>
      <c r="AX896" s="14" t="s">
        <v>77</v>
      </c>
      <c r="AY896" s="257" t="s">
        <v>167</v>
      </c>
    </row>
    <row r="897" s="13" customFormat="1">
      <c r="A897" s="13"/>
      <c r="B897" s="237"/>
      <c r="C897" s="238"/>
      <c r="D897" s="232" t="s">
        <v>181</v>
      </c>
      <c r="E897" s="239" t="s">
        <v>40</v>
      </c>
      <c r="F897" s="240" t="s">
        <v>208</v>
      </c>
      <c r="G897" s="238"/>
      <c r="H897" s="239" t="s">
        <v>40</v>
      </c>
      <c r="I897" s="241"/>
      <c r="J897" s="238"/>
      <c r="K897" s="238"/>
      <c r="L897" s="242"/>
      <c r="M897" s="243"/>
      <c r="N897" s="244"/>
      <c r="O897" s="244"/>
      <c r="P897" s="244"/>
      <c r="Q897" s="244"/>
      <c r="R897" s="244"/>
      <c r="S897" s="244"/>
      <c r="T897" s="245"/>
      <c r="U897" s="13"/>
      <c r="V897" s="13"/>
      <c r="W897" s="13"/>
      <c r="X897" s="13"/>
      <c r="Y897" s="13"/>
      <c r="Z897" s="13"/>
      <c r="AA897" s="13"/>
      <c r="AB897" s="13"/>
      <c r="AC897" s="13"/>
      <c r="AD897" s="13"/>
      <c r="AE897" s="13"/>
      <c r="AT897" s="246" t="s">
        <v>181</v>
      </c>
      <c r="AU897" s="246" t="s">
        <v>87</v>
      </c>
      <c r="AV897" s="13" t="s">
        <v>85</v>
      </c>
      <c r="AW897" s="13" t="s">
        <v>38</v>
      </c>
      <c r="AX897" s="13" t="s">
        <v>77</v>
      </c>
      <c r="AY897" s="246" t="s">
        <v>167</v>
      </c>
    </row>
    <row r="898" s="14" customFormat="1">
      <c r="A898" s="14"/>
      <c r="B898" s="247"/>
      <c r="C898" s="248"/>
      <c r="D898" s="232" t="s">
        <v>181</v>
      </c>
      <c r="E898" s="249" t="s">
        <v>40</v>
      </c>
      <c r="F898" s="250" t="s">
        <v>1161</v>
      </c>
      <c r="G898" s="248"/>
      <c r="H898" s="251">
        <v>15.1</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181</v>
      </c>
      <c r="AU898" s="257" t="s">
        <v>87</v>
      </c>
      <c r="AV898" s="14" t="s">
        <v>87</v>
      </c>
      <c r="AW898" s="14" t="s">
        <v>38</v>
      </c>
      <c r="AX898" s="14" t="s">
        <v>77</v>
      </c>
      <c r="AY898" s="257" t="s">
        <v>167</v>
      </c>
    </row>
    <row r="899" s="15" customFormat="1">
      <c r="A899" s="15"/>
      <c r="B899" s="258"/>
      <c r="C899" s="259"/>
      <c r="D899" s="232" t="s">
        <v>181</v>
      </c>
      <c r="E899" s="260" t="s">
        <v>40</v>
      </c>
      <c r="F899" s="261" t="s">
        <v>184</v>
      </c>
      <c r="G899" s="259"/>
      <c r="H899" s="262">
        <v>23.609999999999999</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181</v>
      </c>
      <c r="AU899" s="268" t="s">
        <v>87</v>
      </c>
      <c r="AV899" s="15" t="s">
        <v>175</v>
      </c>
      <c r="AW899" s="15" t="s">
        <v>38</v>
      </c>
      <c r="AX899" s="15" t="s">
        <v>85</v>
      </c>
      <c r="AY899" s="268" t="s">
        <v>167</v>
      </c>
    </row>
    <row r="900" s="2" customFormat="1" ht="24" customHeight="1">
      <c r="A900" s="39"/>
      <c r="B900" s="40"/>
      <c r="C900" s="219" t="s">
        <v>1104</v>
      </c>
      <c r="D900" s="219" t="s">
        <v>170</v>
      </c>
      <c r="E900" s="220" t="s">
        <v>1105</v>
      </c>
      <c r="F900" s="221" t="s">
        <v>1106</v>
      </c>
      <c r="G900" s="222" t="s">
        <v>173</v>
      </c>
      <c r="H900" s="223">
        <v>28.66</v>
      </c>
      <c r="I900" s="224"/>
      <c r="J900" s="225">
        <f>ROUND(I900*H900,2)</f>
        <v>0</v>
      </c>
      <c r="K900" s="221" t="s">
        <v>174</v>
      </c>
      <c r="L900" s="45"/>
      <c r="M900" s="226" t="s">
        <v>40</v>
      </c>
      <c r="N900" s="227" t="s">
        <v>48</v>
      </c>
      <c r="O900" s="85"/>
      <c r="P900" s="228">
        <f>O900*H900</f>
        <v>0</v>
      </c>
      <c r="Q900" s="228">
        <v>0</v>
      </c>
      <c r="R900" s="228">
        <f>Q900*H900</f>
        <v>0</v>
      </c>
      <c r="S900" s="228">
        <v>0.0030000000000000001</v>
      </c>
      <c r="T900" s="229">
        <f>S900*H900</f>
        <v>0.085980000000000001</v>
      </c>
      <c r="U900" s="39"/>
      <c r="V900" s="39"/>
      <c r="W900" s="39"/>
      <c r="X900" s="39"/>
      <c r="Y900" s="39"/>
      <c r="Z900" s="39"/>
      <c r="AA900" s="39"/>
      <c r="AB900" s="39"/>
      <c r="AC900" s="39"/>
      <c r="AD900" s="39"/>
      <c r="AE900" s="39"/>
      <c r="AR900" s="230" t="s">
        <v>301</v>
      </c>
      <c r="AT900" s="230" t="s">
        <v>170</v>
      </c>
      <c r="AU900" s="230" t="s">
        <v>87</v>
      </c>
      <c r="AY900" s="18" t="s">
        <v>167</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301</v>
      </c>
      <c r="BM900" s="230" t="s">
        <v>1107</v>
      </c>
    </row>
    <row r="901" s="2" customFormat="1">
      <c r="A901" s="39"/>
      <c r="B901" s="40"/>
      <c r="C901" s="41"/>
      <c r="D901" s="232" t="s">
        <v>177</v>
      </c>
      <c r="E901" s="41"/>
      <c r="F901" s="233" t="s">
        <v>1108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177</v>
      </c>
      <c r="AU901" s="18" t="s">
        <v>87</v>
      </c>
    </row>
    <row r="902" s="13" customFormat="1">
      <c r="A902" s="13"/>
      <c r="B902" s="237"/>
      <c r="C902" s="238"/>
      <c r="D902" s="232" t="s">
        <v>181</v>
      </c>
      <c r="E902" s="239" t="s">
        <v>40</v>
      </c>
      <c r="F902" s="240" t="s">
        <v>203</v>
      </c>
      <c r="G902" s="238"/>
      <c r="H902" s="239" t="s">
        <v>40</v>
      </c>
      <c r="I902" s="241"/>
      <c r="J902" s="238"/>
      <c r="K902" s="238"/>
      <c r="L902" s="242"/>
      <c r="M902" s="243"/>
      <c r="N902" s="244"/>
      <c r="O902" s="244"/>
      <c r="P902" s="244"/>
      <c r="Q902" s="244"/>
      <c r="R902" s="244"/>
      <c r="S902" s="244"/>
      <c r="T902" s="245"/>
      <c r="U902" s="13"/>
      <c r="V902" s="13"/>
      <c r="W902" s="13"/>
      <c r="X902" s="13"/>
      <c r="Y902" s="13"/>
      <c r="Z902" s="13"/>
      <c r="AA902" s="13"/>
      <c r="AB902" s="13"/>
      <c r="AC902" s="13"/>
      <c r="AD902" s="13"/>
      <c r="AE902" s="13"/>
      <c r="AT902" s="246" t="s">
        <v>181</v>
      </c>
      <c r="AU902" s="246" t="s">
        <v>87</v>
      </c>
      <c r="AV902" s="13" t="s">
        <v>85</v>
      </c>
      <c r="AW902" s="13" t="s">
        <v>38</v>
      </c>
      <c r="AX902" s="13" t="s">
        <v>77</v>
      </c>
      <c r="AY902" s="246" t="s">
        <v>167</v>
      </c>
    </row>
    <row r="903" s="14" customFormat="1">
      <c r="A903" s="14"/>
      <c r="B903" s="247"/>
      <c r="C903" s="248"/>
      <c r="D903" s="232" t="s">
        <v>181</v>
      </c>
      <c r="E903" s="249" t="s">
        <v>40</v>
      </c>
      <c r="F903" s="250" t="s">
        <v>1363</v>
      </c>
      <c r="G903" s="248"/>
      <c r="H903" s="251">
        <v>2.7999999999999998</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181</v>
      </c>
      <c r="AU903" s="257" t="s">
        <v>87</v>
      </c>
      <c r="AV903" s="14" t="s">
        <v>87</v>
      </c>
      <c r="AW903" s="14" t="s">
        <v>38</v>
      </c>
      <c r="AX903" s="14" t="s">
        <v>77</v>
      </c>
      <c r="AY903" s="257" t="s">
        <v>167</v>
      </c>
    </row>
    <row r="904" s="13" customFormat="1">
      <c r="A904" s="13"/>
      <c r="B904" s="237"/>
      <c r="C904" s="238"/>
      <c r="D904" s="232" t="s">
        <v>181</v>
      </c>
      <c r="E904" s="239" t="s">
        <v>40</v>
      </c>
      <c r="F904" s="240" t="s">
        <v>206</v>
      </c>
      <c r="G904" s="238"/>
      <c r="H904" s="239" t="s">
        <v>40</v>
      </c>
      <c r="I904" s="241"/>
      <c r="J904" s="238"/>
      <c r="K904" s="238"/>
      <c r="L904" s="242"/>
      <c r="M904" s="243"/>
      <c r="N904" s="244"/>
      <c r="O904" s="244"/>
      <c r="P904" s="244"/>
      <c r="Q904" s="244"/>
      <c r="R904" s="244"/>
      <c r="S904" s="244"/>
      <c r="T904" s="245"/>
      <c r="U904" s="13"/>
      <c r="V904" s="13"/>
      <c r="W904" s="13"/>
      <c r="X904" s="13"/>
      <c r="Y904" s="13"/>
      <c r="Z904" s="13"/>
      <c r="AA904" s="13"/>
      <c r="AB904" s="13"/>
      <c r="AC904" s="13"/>
      <c r="AD904" s="13"/>
      <c r="AE904" s="13"/>
      <c r="AT904" s="246" t="s">
        <v>181</v>
      </c>
      <c r="AU904" s="246" t="s">
        <v>87</v>
      </c>
      <c r="AV904" s="13" t="s">
        <v>85</v>
      </c>
      <c r="AW904" s="13" t="s">
        <v>38</v>
      </c>
      <c r="AX904" s="13" t="s">
        <v>77</v>
      </c>
      <c r="AY904" s="246" t="s">
        <v>167</v>
      </c>
    </row>
    <row r="905" s="14" customFormat="1">
      <c r="A905" s="14"/>
      <c r="B905" s="247"/>
      <c r="C905" s="248"/>
      <c r="D905" s="232" t="s">
        <v>181</v>
      </c>
      <c r="E905" s="249" t="s">
        <v>40</v>
      </c>
      <c r="F905" s="250" t="s">
        <v>1317</v>
      </c>
      <c r="G905" s="248"/>
      <c r="H905" s="251">
        <v>2.25</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181</v>
      </c>
      <c r="AU905" s="257" t="s">
        <v>87</v>
      </c>
      <c r="AV905" s="14" t="s">
        <v>87</v>
      </c>
      <c r="AW905" s="14" t="s">
        <v>38</v>
      </c>
      <c r="AX905" s="14" t="s">
        <v>77</v>
      </c>
      <c r="AY905" s="257" t="s">
        <v>167</v>
      </c>
    </row>
    <row r="906" s="13" customFormat="1">
      <c r="A906" s="13"/>
      <c r="B906" s="237"/>
      <c r="C906" s="238"/>
      <c r="D906" s="232" t="s">
        <v>181</v>
      </c>
      <c r="E906" s="239" t="s">
        <v>40</v>
      </c>
      <c r="F906" s="240" t="s">
        <v>208</v>
      </c>
      <c r="G906" s="238"/>
      <c r="H906" s="239" t="s">
        <v>40</v>
      </c>
      <c r="I906" s="241"/>
      <c r="J906" s="238"/>
      <c r="K906" s="238"/>
      <c r="L906" s="242"/>
      <c r="M906" s="243"/>
      <c r="N906" s="244"/>
      <c r="O906" s="244"/>
      <c r="P906" s="244"/>
      <c r="Q906" s="244"/>
      <c r="R906" s="244"/>
      <c r="S906" s="244"/>
      <c r="T906" s="245"/>
      <c r="U906" s="13"/>
      <c r="V906" s="13"/>
      <c r="W906" s="13"/>
      <c r="X906" s="13"/>
      <c r="Y906" s="13"/>
      <c r="Z906" s="13"/>
      <c r="AA906" s="13"/>
      <c r="AB906" s="13"/>
      <c r="AC906" s="13"/>
      <c r="AD906" s="13"/>
      <c r="AE906" s="13"/>
      <c r="AT906" s="246" t="s">
        <v>181</v>
      </c>
      <c r="AU906" s="246" t="s">
        <v>87</v>
      </c>
      <c r="AV906" s="13" t="s">
        <v>85</v>
      </c>
      <c r="AW906" s="13" t="s">
        <v>38</v>
      </c>
      <c r="AX906" s="13" t="s">
        <v>77</v>
      </c>
      <c r="AY906" s="246" t="s">
        <v>167</v>
      </c>
    </row>
    <row r="907" s="14" customFormat="1">
      <c r="A907" s="14"/>
      <c r="B907" s="247"/>
      <c r="C907" s="248"/>
      <c r="D907" s="232" t="s">
        <v>181</v>
      </c>
      <c r="E907" s="249" t="s">
        <v>40</v>
      </c>
      <c r="F907" s="250" t="s">
        <v>1161</v>
      </c>
      <c r="G907" s="248"/>
      <c r="H907" s="251">
        <v>15.1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181</v>
      </c>
      <c r="AU907" s="257" t="s">
        <v>87</v>
      </c>
      <c r="AV907" s="14" t="s">
        <v>87</v>
      </c>
      <c r="AW907" s="14" t="s">
        <v>38</v>
      </c>
      <c r="AX907" s="14" t="s">
        <v>77</v>
      </c>
      <c r="AY907" s="257" t="s">
        <v>167</v>
      </c>
    </row>
    <row r="908" s="13" customFormat="1">
      <c r="A908" s="13"/>
      <c r="B908" s="237"/>
      <c r="C908" s="238"/>
      <c r="D908" s="232" t="s">
        <v>181</v>
      </c>
      <c r="E908" s="239" t="s">
        <v>40</v>
      </c>
      <c r="F908" s="240" t="s">
        <v>286</v>
      </c>
      <c r="G908" s="238"/>
      <c r="H908" s="239" t="s">
        <v>40</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181</v>
      </c>
      <c r="AU908" s="246" t="s">
        <v>87</v>
      </c>
      <c r="AV908" s="13" t="s">
        <v>85</v>
      </c>
      <c r="AW908" s="13" t="s">
        <v>38</v>
      </c>
      <c r="AX908" s="13" t="s">
        <v>77</v>
      </c>
      <c r="AY908" s="246" t="s">
        <v>167</v>
      </c>
    </row>
    <row r="909" s="14" customFormat="1">
      <c r="A909" s="14"/>
      <c r="B909" s="247"/>
      <c r="C909" s="248"/>
      <c r="D909" s="232" t="s">
        <v>181</v>
      </c>
      <c r="E909" s="249" t="s">
        <v>40</v>
      </c>
      <c r="F909" s="250" t="s">
        <v>1160</v>
      </c>
      <c r="G909" s="248"/>
      <c r="H909" s="251">
        <v>8.5099999999999998</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181</v>
      </c>
      <c r="AU909" s="257" t="s">
        <v>87</v>
      </c>
      <c r="AV909" s="14" t="s">
        <v>87</v>
      </c>
      <c r="AW909" s="14" t="s">
        <v>38</v>
      </c>
      <c r="AX909" s="14" t="s">
        <v>77</v>
      </c>
      <c r="AY909" s="257" t="s">
        <v>167</v>
      </c>
    </row>
    <row r="910" s="15" customFormat="1">
      <c r="A910" s="15"/>
      <c r="B910" s="258"/>
      <c r="C910" s="259"/>
      <c r="D910" s="232" t="s">
        <v>181</v>
      </c>
      <c r="E910" s="260" t="s">
        <v>40</v>
      </c>
      <c r="F910" s="261" t="s">
        <v>184</v>
      </c>
      <c r="G910" s="259"/>
      <c r="H910" s="262">
        <v>28.66</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181</v>
      </c>
      <c r="AU910" s="268" t="s">
        <v>87</v>
      </c>
      <c r="AV910" s="15" t="s">
        <v>175</v>
      </c>
      <c r="AW910" s="15" t="s">
        <v>38</v>
      </c>
      <c r="AX910" s="15" t="s">
        <v>85</v>
      </c>
      <c r="AY910" s="268" t="s">
        <v>167</v>
      </c>
    </row>
    <row r="911" s="2" customFormat="1" ht="16.5" customHeight="1">
      <c r="A911" s="39"/>
      <c r="B911" s="40"/>
      <c r="C911" s="219" t="s">
        <v>1110</v>
      </c>
      <c r="D911" s="219" t="s">
        <v>170</v>
      </c>
      <c r="E911" s="220" t="s">
        <v>1111</v>
      </c>
      <c r="F911" s="221" t="s">
        <v>1112</v>
      </c>
      <c r="G911" s="222" t="s">
        <v>173</v>
      </c>
      <c r="H911" s="223">
        <v>23.609999999999999</v>
      </c>
      <c r="I911" s="224"/>
      <c r="J911" s="225">
        <f>ROUND(I911*H911,2)</f>
        <v>0</v>
      </c>
      <c r="K911" s="221" t="s">
        <v>174</v>
      </c>
      <c r="L911" s="45"/>
      <c r="M911" s="226" t="s">
        <v>40</v>
      </c>
      <c r="N911" s="227" t="s">
        <v>48</v>
      </c>
      <c r="O911" s="85"/>
      <c r="P911" s="228">
        <f>O911*H911</f>
        <v>0</v>
      </c>
      <c r="Q911" s="228">
        <v>0.00029999999999999997</v>
      </c>
      <c r="R911" s="228">
        <f>Q911*H911</f>
        <v>0.007082999999999999</v>
      </c>
      <c r="S911" s="228">
        <v>0</v>
      </c>
      <c r="T911" s="229">
        <f>S911*H911</f>
        <v>0</v>
      </c>
      <c r="U911" s="39"/>
      <c r="V911" s="39"/>
      <c r="W911" s="39"/>
      <c r="X911" s="39"/>
      <c r="Y911" s="39"/>
      <c r="Z911" s="39"/>
      <c r="AA911" s="39"/>
      <c r="AB911" s="39"/>
      <c r="AC911" s="39"/>
      <c r="AD911" s="39"/>
      <c r="AE911" s="39"/>
      <c r="AR911" s="230" t="s">
        <v>301</v>
      </c>
      <c r="AT911" s="230" t="s">
        <v>170</v>
      </c>
      <c r="AU911" s="230" t="s">
        <v>87</v>
      </c>
      <c r="AY911" s="18" t="s">
        <v>167</v>
      </c>
      <c r="BE911" s="231">
        <f>IF(N911="základní",J911,0)</f>
        <v>0</v>
      </c>
      <c r="BF911" s="231">
        <f>IF(N911="snížená",J911,0)</f>
        <v>0</v>
      </c>
      <c r="BG911" s="231">
        <f>IF(N911="zákl. přenesená",J911,0)</f>
        <v>0</v>
      </c>
      <c r="BH911" s="231">
        <f>IF(N911="sníž. přenesená",J911,0)</f>
        <v>0</v>
      </c>
      <c r="BI911" s="231">
        <f>IF(N911="nulová",J911,0)</f>
        <v>0</v>
      </c>
      <c r="BJ911" s="18" t="s">
        <v>85</v>
      </c>
      <c r="BK911" s="231">
        <f>ROUND(I911*H911,2)</f>
        <v>0</v>
      </c>
      <c r="BL911" s="18" t="s">
        <v>301</v>
      </c>
      <c r="BM911" s="230" t="s">
        <v>1113</v>
      </c>
    </row>
    <row r="912" s="2" customFormat="1">
      <c r="A912" s="39"/>
      <c r="B912" s="40"/>
      <c r="C912" s="41"/>
      <c r="D912" s="232" t="s">
        <v>177</v>
      </c>
      <c r="E912" s="41"/>
      <c r="F912" s="233" t="s">
        <v>1114</v>
      </c>
      <c r="G912" s="41"/>
      <c r="H912" s="41"/>
      <c r="I912" s="137"/>
      <c r="J912" s="41"/>
      <c r="K912" s="41"/>
      <c r="L912" s="45"/>
      <c r="M912" s="234"/>
      <c r="N912" s="235"/>
      <c r="O912" s="85"/>
      <c r="P912" s="85"/>
      <c r="Q912" s="85"/>
      <c r="R912" s="85"/>
      <c r="S912" s="85"/>
      <c r="T912" s="86"/>
      <c r="U912" s="39"/>
      <c r="V912" s="39"/>
      <c r="W912" s="39"/>
      <c r="X912" s="39"/>
      <c r="Y912" s="39"/>
      <c r="Z912" s="39"/>
      <c r="AA912" s="39"/>
      <c r="AB912" s="39"/>
      <c r="AC912" s="39"/>
      <c r="AD912" s="39"/>
      <c r="AE912" s="39"/>
      <c r="AT912" s="18" t="s">
        <v>177</v>
      </c>
      <c r="AU912" s="18" t="s">
        <v>87</v>
      </c>
    </row>
    <row r="913" s="13" customFormat="1">
      <c r="A913" s="13"/>
      <c r="B913" s="237"/>
      <c r="C913" s="238"/>
      <c r="D913" s="232" t="s">
        <v>181</v>
      </c>
      <c r="E913" s="239" t="s">
        <v>40</v>
      </c>
      <c r="F913" s="240" t="s">
        <v>210</v>
      </c>
      <c r="G913" s="238"/>
      <c r="H913" s="239" t="s">
        <v>40</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181</v>
      </c>
      <c r="AU913" s="246" t="s">
        <v>87</v>
      </c>
      <c r="AV913" s="13" t="s">
        <v>85</v>
      </c>
      <c r="AW913" s="13" t="s">
        <v>38</v>
      </c>
      <c r="AX913" s="13" t="s">
        <v>77</v>
      </c>
      <c r="AY913" s="246" t="s">
        <v>167</v>
      </c>
    </row>
    <row r="914" s="14" customFormat="1">
      <c r="A914" s="14"/>
      <c r="B914" s="247"/>
      <c r="C914" s="248"/>
      <c r="D914" s="232" t="s">
        <v>181</v>
      </c>
      <c r="E914" s="249" t="s">
        <v>40</v>
      </c>
      <c r="F914" s="250" t="s">
        <v>1160</v>
      </c>
      <c r="G914" s="248"/>
      <c r="H914" s="251">
        <v>8.5099999999999998</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181</v>
      </c>
      <c r="AU914" s="257" t="s">
        <v>87</v>
      </c>
      <c r="AV914" s="14" t="s">
        <v>87</v>
      </c>
      <c r="AW914" s="14" t="s">
        <v>38</v>
      </c>
      <c r="AX914" s="14" t="s">
        <v>77</v>
      </c>
      <c r="AY914" s="257" t="s">
        <v>167</v>
      </c>
    </row>
    <row r="915" s="13" customFormat="1">
      <c r="A915" s="13"/>
      <c r="B915" s="237"/>
      <c r="C915" s="238"/>
      <c r="D915" s="232" t="s">
        <v>181</v>
      </c>
      <c r="E915" s="239" t="s">
        <v>40</v>
      </c>
      <c r="F915" s="240" t="s">
        <v>208</v>
      </c>
      <c r="G915" s="238"/>
      <c r="H915" s="239" t="s">
        <v>40</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181</v>
      </c>
      <c r="AU915" s="246" t="s">
        <v>87</v>
      </c>
      <c r="AV915" s="13" t="s">
        <v>85</v>
      </c>
      <c r="AW915" s="13" t="s">
        <v>38</v>
      </c>
      <c r="AX915" s="13" t="s">
        <v>77</v>
      </c>
      <c r="AY915" s="246" t="s">
        <v>167</v>
      </c>
    </row>
    <row r="916" s="14" customFormat="1">
      <c r="A916" s="14"/>
      <c r="B916" s="247"/>
      <c r="C916" s="248"/>
      <c r="D916" s="232" t="s">
        <v>181</v>
      </c>
      <c r="E916" s="249" t="s">
        <v>40</v>
      </c>
      <c r="F916" s="250" t="s">
        <v>1161</v>
      </c>
      <c r="G916" s="248"/>
      <c r="H916" s="251">
        <v>15.1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181</v>
      </c>
      <c r="AU916" s="257" t="s">
        <v>87</v>
      </c>
      <c r="AV916" s="14" t="s">
        <v>87</v>
      </c>
      <c r="AW916" s="14" t="s">
        <v>38</v>
      </c>
      <c r="AX916" s="14" t="s">
        <v>77</v>
      </c>
      <c r="AY916" s="257" t="s">
        <v>167</v>
      </c>
    </row>
    <row r="917" s="15" customFormat="1">
      <c r="A917" s="15"/>
      <c r="B917" s="258"/>
      <c r="C917" s="259"/>
      <c r="D917" s="232" t="s">
        <v>181</v>
      </c>
      <c r="E917" s="260" t="s">
        <v>40</v>
      </c>
      <c r="F917" s="261" t="s">
        <v>184</v>
      </c>
      <c r="G917" s="259"/>
      <c r="H917" s="262">
        <v>23.609999999999999</v>
      </c>
      <c r="I917" s="263"/>
      <c r="J917" s="259"/>
      <c r="K917" s="259"/>
      <c r="L917" s="264"/>
      <c r="M917" s="265"/>
      <c r="N917" s="266"/>
      <c r="O917" s="266"/>
      <c r="P917" s="266"/>
      <c r="Q917" s="266"/>
      <c r="R917" s="266"/>
      <c r="S917" s="266"/>
      <c r="T917" s="267"/>
      <c r="U917" s="15"/>
      <c r="V917" s="15"/>
      <c r="W917" s="15"/>
      <c r="X917" s="15"/>
      <c r="Y917" s="15"/>
      <c r="Z917" s="15"/>
      <c r="AA917" s="15"/>
      <c r="AB917" s="15"/>
      <c r="AC917" s="15"/>
      <c r="AD917" s="15"/>
      <c r="AE917" s="15"/>
      <c r="AT917" s="268" t="s">
        <v>181</v>
      </c>
      <c r="AU917" s="268" t="s">
        <v>87</v>
      </c>
      <c r="AV917" s="15" t="s">
        <v>175</v>
      </c>
      <c r="AW917" s="15" t="s">
        <v>38</v>
      </c>
      <c r="AX917" s="15" t="s">
        <v>85</v>
      </c>
      <c r="AY917" s="268" t="s">
        <v>167</v>
      </c>
    </row>
    <row r="918" s="2" customFormat="1" ht="16.5" customHeight="1">
      <c r="A918" s="39"/>
      <c r="B918" s="40"/>
      <c r="C918" s="269" t="s">
        <v>1115</v>
      </c>
      <c r="D918" s="269" t="s">
        <v>297</v>
      </c>
      <c r="E918" s="270" t="s">
        <v>1116</v>
      </c>
      <c r="F918" s="271" t="s">
        <v>1117</v>
      </c>
      <c r="G918" s="272" t="s">
        <v>173</v>
      </c>
      <c r="H918" s="273">
        <v>25.971</v>
      </c>
      <c r="I918" s="274"/>
      <c r="J918" s="275">
        <f>ROUND(I918*H918,2)</f>
        <v>0</v>
      </c>
      <c r="K918" s="271" t="s">
        <v>174</v>
      </c>
      <c r="L918" s="276"/>
      <c r="M918" s="277" t="s">
        <v>40</v>
      </c>
      <c r="N918" s="278" t="s">
        <v>48</v>
      </c>
      <c r="O918" s="85"/>
      <c r="P918" s="228">
        <f>O918*H918</f>
        <v>0</v>
      </c>
      <c r="Q918" s="228">
        <v>0.0025600000000000002</v>
      </c>
      <c r="R918" s="228">
        <f>Q918*H918</f>
        <v>0.066485760000000005</v>
      </c>
      <c r="S918" s="228">
        <v>0</v>
      </c>
      <c r="T918" s="229">
        <f>S918*H918</f>
        <v>0</v>
      </c>
      <c r="U918" s="39"/>
      <c r="V918" s="39"/>
      <c r="W918" s="39"/>
      <c r="X918" s="39"/>
      <c r="Y918" s="39"/>
      <c r="Z918" s="39"/>
      <c r="AA918" s="39"/>
      <c r="AB918" s="39"/>
      <c r="AC918" s="39"/>
      <c r="AD918" s="39"/>
      <c r="AE918" s="39"/>
      <c r="AR918" s="230" t="s">
        <v>407</v>
      </c>
      <c r="AT918" s="230" t="s">
        <v>297</v>
      </c>
      <c r="AU918" s="230" t="s">
        <v>87</v>
      </c>
      <c r="AY918" s="18" t="s">
        <v>167</v>
      </c>
      <c r="BE918" s="231">
        <f>IF(N918="základní",J918,0)</f>
        <v>0</v>
      </c>
      <c r="BF918" s="231">
        <f>IF(N918="snížená",J918,0)</f>
        <v>0</v>
      </c>
      <c r="BG918" s="231">
        <f>IF(N918="zákl. přenesená",J918,0)</f>
        <v>0</v>
      </c>
      <c r="BH918" s="231">
        <f>IF(N918="sníž. přenesená",J918,0)</f>
        <v>0</v>
      </c>
      <c r="BI918" s="231">
        <f>IF(N918="nulová",J918,0)</f>
        <v>0</v>
      </c>
      <c r="BJ918" s="18" t="s">
        <v>85</v>
      </c>
      <c r="BK918" s="231">
        <f>ROUND(I918*H918,2)</f>
        <v>0</v>
      </c>
      <c r="BL918" s="18" t="s">
        <v>301</v>
      </c>
      <c r="BM918" s="230" t="s">
        <v>1118</v>
      </c>
    </row>
    <row r="919" s="2" customFormat="1">
      <c r="A919" s="39"/>
      <c r="B919" s="40"/>
      <c r="C919" s="41"/>
      <c r="D919" s="232" t="s">
        <v>177</v>
      </c>
      <c r="E919" s="41"/>
      <c r="F919" s="233" t="s">
        <v>1117</v>
      </c>
      <c r="G919" s="41"/>
      <c r="H919" s="41"/>
      <c r="I919" s="137"/>
      <c r="J919" s="41"/>
      <c r="K919" s="41"/>
      <c r="L919" s="45"/>
      <c r="M919" s="234"/>
      <c r="N919" s="235"/>
      <c r="O919" s="85"/>
      <c r="P919" s="85"/>
      <c r="Q919" s="85"/>
      <c r="R919" s="85"/>
      <c r="S919" s="85"/>
      <c r="T919" s="86"/>
      <c r="U919" s="39"/>
      <c r="V919" s="39"/>
      <c r="W919" s="39"/>
      <c r="X919" s="39"/>
      <c r="Y919" s="39"/>
      <c r="Z919" s="39"/>
      <c r="AA919" s="39"/>
      <c r="AB919" s="39"/>
      <c r="AC919" s="39"/>
      <c r="AD919" s="39"/>
      <c r="AE919" s="39"/>
      <c r="AT919" s="18" t="s">
        <v>177</v>
      </c>
      <c r="AU919" s="18" t="s">
        <v>87</v>
      </c>
    </row>
    <row r="920" s="14" customFormat="1">
      <c r="A920" s="14"/>
      <c r="B920" s="247"/>
      <c r="C920" s="248"/>
      <c r="D920" s="232" t="s">
        <v>181</v>
      </c>
      <c r="E920" s="248"/>
      <c r="F920" s="250" t="s">
        <v>1385</v>
      </c>
      <c r="G920" s="248"/>
      <c r="H920" s="251">
        <v>25.971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181</v>
      </c>
      <c r="AU920" s="257" t="s">
        <v>87</v>
      </c>
      <c r="AV920" s="14" t="s">
        <v>87</v>
      </c>
      <c r="AW920" s="14" t="s">
        <v>4</v>
      </c>
      <c r="AX920" s="14" t="s">
        <v>85</v>
      </c>
      <c r="AY920" s="257" t="s">
        <v>167</v>
      </c>
    </row>
    <row r="921" s="2" customFormat="1" ht="16.5" customHeight="1">
      <c r="A921" s="39"/>
      <c r="B921" s="40"/>
      <c r="C921" s="219" t="s">
        <v>1120</v>
      </c>
      <c r="D921" s="219" t="s">
        <v>170</v>
      </c>
      <c r="E921" s="220" t="s">
        <v>1121</v>
      </c>
      <c r="F921" s="221" t="s">
        <v>1122</v>
      </c>
      <c r="G921" s="222" t="s">
        <v>187</v>
      </c>
      <c r="H921" s="223">
        <v>25.239999999999998</v>
      </c>
      <c r="I921" s="224"/>
      <c r="J921" s="225">
        <f>ROUND(I921*H921,2)</f>
        <v>0</v>
      </c>
      <c r="K921" s="221" t="s">
        <v>174</v>
      </c>
      <c r="L921" s="45"/>
      <c r="M921" s="226" t="s">
        <v>40</v>
      </c>
      <c r="N921" s="227" t="s">
        <v>48</v>
      </c>
      <c r="O921" s="85"/>
      <c r="P921" s="228">
        <f>O921*H921</f>
        <v>0</v>
      </c>
      <c r="Q921" s="228">
        <v>1.0000000000000001E-05</v>
      </c>
      <c r="R921" s="228">
        <f>Q921*H921</f>
        <v>0.00025240000000000001</v>
      </c>
      <c r="S921" s="228">
        <v>0</v>
      </c>
      <c r="T921" s="229">
        <f>S921*H921</f>
        <v>0</v>
      </c>
      <c r="U921" s="39"/>
      <c r="V921" s="39"/>
      <c r="W921" s="39"/>
      <c r="X921" s="39"/>
      <c r="Y921" s="39"/>
      <c r="Z921" s="39"/>
      <c r="AA921" s="39"/>
      <c r="AB921" s="39"/>
      <c r="AC921" s="39"/>
      <c r="AD921" s="39"/>
      <c r="AE921" s="39"/>
      <c r="AR921" s="230" t="s">
        <v>301</v>
      </c>
      <c r="AT921" s="230" t="s">
        <v>170</v>
      </c>
      <c r="AU921" s="230" t="s">
        <v>87</v>
      </c>
      <c r="AY921" s="18" t="s">
        <v>167</v>
      </c>
      <c r="BE921" s="231">
        <f>IF(N921="základní",J921,0)</f>
        <v>0</v>
      </c>
      <c r="BF921" s="231">
        <f>IF(N921="snížená",J921,0)</f>
        <v>0</v>
      </c>
      <c r="BG921" s="231">
        <f>IF(N921="zákl. přenesená",J921,0)</f>
        <v>0</v>
      </c>
      <c r="BH921" s="231">
        <f>IF(N921="sníž. přenesená",J921,0)</f>
        <v>0</v>
      </c>
      <c r="BI921" s="231">
        <f>IF(N921="nulová",J921,0)</f>
        <v>0</v>
      </c>
      <c r="BJ921" s="18" t="s">
        <v>85</v>
      </c>
      <c r="BK921" s="231">
        <f>ROUND(I921*H921,2)</f>
        <v>0</v>
      </c>
      <c r="BL921" s="18" t="s">
        <v>301</v>
      </c>
      <c r="BM921" s="230" t="s">
        <v>1123</v>
      </c>
    </row>
    <row r="922" s="2" customFormat="1">
      <c r="A922" s="39"/>
      <c r="B922" s="40"/>
      <c r="C922" s="41"/>
      <c r="D922" s="232" t="s">
        <v>177</v>
      </c>
      <c r="E922" s="41"/>
      <c r="F922" s="233" t="s">
        <v>1124</v>
      </c>
      <c r="G922" s="41"/>
      <c r="H922" s="41"/>
      <c r="I922" s="137"/>
      <c r="J922" s="41"/>
      <c r="K922" s="41"/>
      <c r="L922" s="45"/>
      <c r="M922" s="234"/>
      <c r="N922" s="235"/>
      <c r="O922" s="85"/>
      <c r="P922" s="85"/>
      <c r="Q922" s="85"/>
      <c r="R922" s="85"/>
      <c r="S922" s="85"/>
      <c r="T922" s="86"/>
      <c r="U922" s="39"/>
      <c r="V922" s="39"/>
      <c r="W922" s="39"/>
      <c r="X922" s="39"/>
      <c r="Y922" s="39"/>
      <c r="Z922" s="39"/>
      <c r="AA922" s="39"/>
      <c r="AB922" s="39"/>
      <c r="AC922" s="39"/>
      <c r="AD922" s="39"/>
      <c r="AE922" s="39"/>
      <c r="AT922" s="18" t="s">
        <v>177</v>
      </c>
      <c r="AU922" s="18" t="s">
        <v>87</v>
      </c>
    </row>
    <row r="923" s="13" customFormat="1">
      <c r="A923" s="13"/>
      <c r="B923" s="237"/>
      <c r="C923" s="238"/>
      <c r="D923" s="232" t="s">
        <v>181</v>
      </c>
      <c r="E923" s="239" t="s">
        <v>40</v>
      </c>
      <c r="F923" s="240" t="s">
        <v>208</v>
      </c>
      <c r="G923" s="238"/>
      <c r="H923" s="239" t="s">
        <v>40</v>
      </c>
      <c r="I923" s="241"/>
      <c r="J923" s="238"/>
      <c r="K923" s="238"/>
      <c r="L923" s="242"/>
      <c r="M923" s="243"/>
      <c r="N923" s="244"/>
      <c r="O923" s="244"/>
      <c r="P923" s="244"/>
      <c r="Q923" s="244"/>
      <c r="R923" s="244"/>
      <c r="S923" s="244"/>
      <c r="T923" s="245"/>
      <c r="U923" s="13"/>
      <c r="V923" s="13"/>
      <c r="W923" s="13"/>
      <c r="X923" s="13"/>
      <c r="Y923" s="13"/>
      <c r="Z923" s="13"/>
      <c r="AA923" s="13"/>
      <c r="AB923" s="13"/>
      <c r="AC923" s="13"/>
      <c r="AD923" s="13"/>
      <c r="AE923" s="13"/>
      <c r="AT923" s="246" t="s">
        <v>181</v>
      </c>
      <c r="AU923" s="246" t="s">
        <v>87</v>
      </c>
      <c r="AV923" s="13" t="s">
        <v>85</v>
      </c>
      <c r="AW923" s="13" t="s">
        <v>38</v>
      </c>
      <c r="AX923" s="13" t="s">
        <v>77</v>
      </c>
      <c r="AY923" s="246" t="s">
        <v>167</v>
      </c>
    </row>
    <row r="924" s="14" customFormat="1">
      <c r="A924" s="14"/>
      <c r="B924" s="247"/>
      <c r="C924" s="248"/>
      <c r="D924" s="232" t="s">
        <v>181</v>
      </c>
      <c r="E924" s="249" t="s">
        <v>40</v>
      </c>
      <c r="F924" s="250" t="s">
        <v>1125</v>
      </c>
      <c r="G924" s="248"/>
      <c r="H924" s="251">
        <v>16</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181</v>
      </c>
      <c r="AU924" s="257" t="s">
        <v>87</v>
      </c>
      <c r="AV924" s="14" t="s">
        <v>87</v>
      </c>
      <c r="AW924" s="14" t="s">
        <v>38</v>
      </c>
      <c r="AX924" s="14" t="s">
        <v>77</v>
      </c>
      <c r="AY924" s="257" t="s">
        <v>167</v>
      </c>
    </row>
    <row r="925" s="13" customFormat="1">
      <c r="A925" s="13"/>
      <c r="B925" s="237"/>
      <c r="C925" s="238"/>
      <c r="D925" s="232" t="s">
        <v>181</v>
      </c>
      <c r="E925" s="239" t="s">
        <v>40</v>
      </c>
      <c r="F925" s="240" t="s">
        <v>286</v>
      </c>
      <c r="G925" s="238"/>
      <c r="H925" s="239" t="s">
        <v>40</v>
      </c>
      <c r="I925" s="241"/>
      <c r="J925" s="238"/>
      <c r="K925" s="238"/>
      <c r="L925" s="242"/>
      <c r="M925" s="243"/>
      <c r="N925" s="244"/>
      <c r="O925" s="244"/>
      <c r="P925" s="244"/>
      <c r="Q925" s="244"/>
      <c r="R925" s="244"/>
      <c r="S925" s="244"/>
      <c r="T925" s="245"/>
      <c r="U925" s="13"/>
      <c r="V925" s="13"/>
      <c r="W925" s="13"/>
      <c r="X925" s="13"/>
      <c r="Y925" s="13"/>
      <c r="Z925" s="13"/>
      <c r="AA925" s="13"/>
      <c r="AB925" s="13"/>
      <c r="AC925" s="13"/>
      <c r="AD925" s="13"/>
      <c r="AE925" s="13"/>
      <c r="AT925" s="246" t="s">
        <v>181</v>
      </c>
      <c r="AU925" s="246" t="s">
        <v>87</v>
      </c>
      <c r="AV925" s="13" t="s">
        <v>85</v>
      </c>
      <c r="AW925" s="13" t="s">
        <v>38</v>
      </c>
      <c r="AX925" s="13" t="s">
        <v>77</v>
      </c>
      <c r="AY925" s="246" t="s">
        <v>167</v>
      </c>
    </row>
    <row r="926" s="14" customFormat="1">
      <c r="A926" s="14"/>
      <c r="B926" s="247"/>
      <c r="C926" s="248"/>
      <c r="D926" s="232" t="s">
        <v>181</v>
      </c>
      <c r="E926" s="249" t="s">
        <v>40</v>
      </c>
      <c r="F926" s="250" t="s">
        <v>1126</v>
      </c>
      <c r="G926" s="248"/>
      <c r="H926" s="251">
        <v>9.2400000000000002</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181</v>
      </c>
      <c r="AU926" s="257" t="s">
        <v>87</v>
      </c>
      <c r="AV926" s="14" t="s">
        <v>87</v>
      </c>
      <c r="AW926" s="14" t="s">
        <v>38</v>
      </c>
      <c r="AX926" s="14" t="s">
        <v>77</v>
      </c>
      <c r="AY926" s="257" t="s">
        <v>167</v>
      </c>
    </row>
    <row r="927" s="15" customFormat="1">
      <c r="A927" s="15"/>
      <c r="B927" s="258"/>
      <c r="C927" s="259"/>
      <c r="D927" s="232" t="s">
        <v>181</v>
      </c>
      <c r="E927" s="260" t="s">
        <v>40</v>
      </c>
      <c r="F927" s="261" t="s">
        <v>184</v>
      </c>
      <c r="G927" s="259"/>
      <c r="H927" s="262">
        <v>25.239999999999998</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181</v>
      </c>
      <c r="AU927" s="268" t="s">
        <v>87</v>
      </c>
      <c r="AV927" s="15" t="s">
        <v>175</v>
      </c>
      <c r="AW927" s="15" t="s">
        <v>38</v>
      </c>
      <c r="AX927" s="15" t="s">
        <v>85</v>
      </c>
      <c r="AY927" s="268" t="s">
        <v>167</v>
      </c>
    </row>
    <row r="928" s="2" customFormat="1" ht="16.5" customHeight="1">
      <c r="A928" s="39"/>
      <c r="B928" s="40"/>
      <c r="C928" s="269" t="s">
        <v>1127</v>
      </c>
      <c r="D928" s="269" t="s">
        <v>297</v>
      </c>
      <c r="E928" s="270" t="s">
        <v>1128</v>
      </c>
      <c r="F928" s="271" t="s">
        <v>1129</v>
      </c>
      <c r="G928" s="272" t="s">
        <v>187</v>
      </c>
      <c r="H928" s="273">
        <v>25.745000000000001</v>
      </c>
      <c r="I928" s="274"/>
      <c r="J928" s="275">
        <f>ROUND(I928*H928,2)</f>
        <v>0</v>
      </c>
      <c r="K928" s="271" t="s">
        <v>174</v>
      </c>
      <c r="L928" s="276"/>
      <c r="M928" s="277" t="s">
        <v>40</v>
      </c>
      <c r="N928" s="278" t="s">
        <v>48</v>
      </c>
      <c r="O928" s="85"/>
      <c r="P928" s="228">
        <f>O928*H928</f>
        <v>0</v>
      </c>
      <c r="Q928" s="228">
        <v>0.00029999999999999997</v>
      </c>
      <c r="R928" s="228">
        <f>Q928*H928</f>
        <v>0.0077234999999999995</v>
      </c>
      <c r="S928" s="228">
        <v>0</v>
      </c>
      <c r="T928" s="229">
        <f>S928*H928</f>
        <v>0</v>
      </c>
      <c r="U928" s="39"/>
      <c r="V928" s="39"/>
      <c r="W928" s="39"/>
      <c r="X928" s="39"/>
      <c r="Y928" s="39"/>
      <c r="Z928" s="39"/>
      <c r="AA928" s="39"/>
      <c r="AB928" s="39"/>
      <c r="AC928" s="39"/>
      <c r="AD928" s="39"/>
      <c r="AE928" s="39"/>
      <c r="AR928" s="230" t="s">
        <v>407</v>
      </c>
      <c r="AT928" s="230" t="s">
        <v>297</v>
      </c>
      <c r="AU928" s="230" t="s">
        <v>87</v>
      </c>
      <c r="AY928" s="18" t="s">
        <v>167</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301</v>
      </c>
      <c r="BM928" s="230" t="s">
        <v>1130</v>
      </c>
    </row>
    <row r="929" s="2" customFormat="1">
      <c r="A929" s="39"/>
      <c r="B929" s="40"/>
      <c r="C929" s="41"/>
      <c r="D929" s="232" t="s">
        <v>177</v>
      </c>
      <c r="E929" s="41"/>
      <c r="F929" s="233" t="s">
        <v>1129</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177</v>
      </c>
      <c r="AU929" s="18" t="s">
        <v>87</v>
      </c>
    </row>
    <row r="930" s="14" customFormat="1">
      <c r="A930" s="14"/>
      <c r="B930" s="247"/>
      <c r="C930" s="248"/>
      <c r="D930" s="232" t="s">
        <v>181</v>
      </c>
      <c r="E930" s="248"/>
      <c r="F930" s="250" t="s">
        <v>1131</v>
      </c>
      <c r="G930" s="248"/>
      <c r="H930" s="251">
        <v>25.745000000000001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181</v>
      </c>
      <c r="AU930" s="257" t="s">
        <v>87</v>
      </c>
      <c r="AV930" s="14" t="s">
        <v>87</v>
      </c>
      <c r="AW930" s="14" t="s">
        <v>4</v>
      </c>
      <c r="AX930" s="14" t="s">
        <v>85</v>
      </c>
      <c r="AY930" s="257" t="s">
        <v>167</v>
      </c>
    </row>
    <row r="931" s="2" customFormat="1" ht="16.5" customHeight="1">
      <c r="A931" s="39"/>
      <c r="B931" s="40"/>
      <c r="C931" s="219" t="s">
        <v>1132</v>
      </c>
      <c r="D931" s="219" t="s">
        <v>170</v>
      </c>
      <c r="E931" s="220" t="s">
        <v>1133</v>
      </c>
      <c r="F931" s="221" t="s">
        <v>1134</v>
      </c>
      <c r="G931" s="222" t="s">
        <v>187</v>
      </c>
      <c r="H931" s="223">
        <v>0.80000000000000004</v>
      </c>
      <c r="I931" s="224"/>
      <c r="J931" s="225">
        <f>ROUND(I931*H931,2)</f>
        <v>0</v>
      </c>
      <c r="K931" s="221" t="s">
        <v>174</v>
      </c>
      <c r="L931" s="45"/>
      <c r="M931" s="226" t="s">
        <v>40</v>
      </c>
      <c r="N931" s="227" t="s">
        <v>48</v>
      </c>
      <c r="O931" s="85"/>
      <c r="P931" s="228">
        <f>O931*H931</f>
        <v>0</v>
      </c>
      <c r="Q931" s="228">
        <v>0</v>
      </c>
      <c r="R931" s="228">
        <f>Q931*H931</f>
        <v>0</v>
      </c>
      <c r="S931" s="228">
        <v>0</v>
      </c>
      <c r="T931" s="229">
        <f>S931*H931</f>
        <v>0</v>
      </c>
      <c r="U931" s="39"/>
      <c r="V931" s="39"/>
      <c r="W931" s="39"/>
      <c r="X931" s="39"/>
      <c r="Y931" s="39"/>
      <c r="Z931" s="39"/>
      <c r="AA931" s="39"/>
      <c r="AB931" s="39"/>
      <c r="AC931" s="39"/>
      <c r="AD931" s="39"/>
      <c r="AE931" s="39"/>
      <c r="AR931" s="230" t="s">
        <v>301</v>
      </c>
      <c r="AT931" s="230" t="s">
        <v>170</v>
      </c>
      <c r="AU931" s="230" t="s">
        <v>87</v>
      </c>
      <c r="AY931" s="18" t="s">
        <v>167</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301</v>
      </c>
      <c r="BM931" s="230" t="s">
        <v>1135</v>
      </c>
    </row>
    <row r="932" s="2" customFormat="1">
      <c r="A932" s="39"/>
      <c r="B932" s="40"/>
      <c r="C932" s="41"/>
      <c r="D932" s="232" t="s">
        <v>177</v>
      </c>
      <c r="E932" s="41"/>
      <c r="F932" s="233" t="s">
        <v>1136</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177</v>
      </c>
      <c r="AU932" s="18" t="s">
        <v>87</v>
      </c>
    </row>
    <row r="933" s="2" customFormat="1" ht="24" customHeight="1">
      <c r="A933" s="39"/>
      <c r="B933" s="40"/>
      <c r="C933" s="269" t="s">
        <v>1137</v>
      </c>
      <c r="D933" s="269" t="s">
        <v>297</v>
      </c>
      <c r="E933" s="270" t="s">
        <v>1138</v>
      </c>
      <c r="F933" s="271" t="s">
        <v>1139</v>
      </c>
      <c r="G933" s="272" t="s">
        <v>187</v>
      </c>
      <c r="H933" s="273">
        <v>0.81599999999999995</v>
      </c>
      <c r="I933" s="274"/>
      <c r="J933" s="275">
        <f>ROUND(I933*H933,2)</f>
        <v>0</v>
      </c>
      <c r="K933" s="271" t="s">
        <v>174</v>
      </c>
      <c r="L933" s="276"/>
      <c r="M933" s="277" t="s">
        <v>40</v>
      </c>
      <c r="N933" s="278" t="s">
        <v>48</v>
      </c>
      <c r="O933" s="85"/>
      <c r="P933" s="228">
        <f>O933*H933</f>
        <v>0</v>
      </c>
      <c r="Q933" s="228">
        <v>0.00021000000000000001</v>
      </c>
      <c r="R933" s="228">
        <f>Q933*H933</f>
        <v>0.00017135999999999999</v>
      </c>
      <c r="S933" s="228">
        <v>0</v>
      </c>
      <c r="T933" s="229">
        <f>S933*H933</f>
        <v>0</v>
      </c>
      <c r="U933" s="39"/>
      <c r="V933" s="39"/>
      <c r="W933" s="39"/>
      <c r="X933" s="39"/>
      <c r="Y933" s="39"/>
      <c r="Z933" s="39"/>
      <c r="AA933" s="39"/>
      <c r="AB933" s="39"/>
      <c r="AC933" s="39"/>
      <c r="AD933" s="39"/>
      <c r="AE933" s="39"/>
      <c r="AR933" s="230" t="s">
        <v>407</v>
      </c>
      <c r="AT933" s="230" t="s">
        <v>297</v>
      </c>
      <c r="AU933" s="230" t="s">
        <v>87</v>
      </c>
      <c r="AY933" s="18" t="s">
        <v>167</v>
      </c>
      <c r="BE933" s="231">
        <f>IF(N933="základní",J933,0)</f>
        <v>0</v>
      </c>
      <c r="BF933" s="231">
        <f>IF(N933="snížená",J933,0)</f>
        <v>0</v>
      </c>
      <c r="BG933" s="231">
        <f>IF(N933="zákl. přenesená",J933,0)</f>
        <v>0</v>
      </c>
      <c r="BH933" s="231">
        <f>IF(N933="sníž. přenesená",J933,0)</f>
        <v>0</v>
      </c>
      <c r="BI933" s="231">
        <f>IF(N933="nulová",J933,0)</f>
        <v>0</v>
      </c>
      <c r="BJ933" s="18" t="s">
        <v>85</v>
      </c>
      <c r="BK933" s="231">
        <f>ROUND(I933*H933,2)</f>
        <v>0</v>
      </c>
      <c r="BL933" s="18" t="s">
        <v>301</v>
      </c>
      <c r="BM933" s="230" t="s">
        <v>1140</v>
      </c>
    </row>
    <row r="934" s="2" customFormat="1">
      <c r="A934" s="39"/>
      <c r="B934" s="40"/>
      <c r="C934" s="41"/>
      <c r="D934" s="232" t="s">
        <v>177</v>
      </c>
      <c r="E934" s="41"/>
      <c r="F934" s="233" t="s">
        <v>1139</v>
      </c>
      <c r="G934" s="41"/>
      <c r="H934" s="41"/>
      <c r="I934" s="137"/>
      <c r="J934" s="41"/>
      <c r="K934" s="41"/>
      <c r="L934" s="45"/>
      <c r="M934" s="234"/>
      <c r="N934" s="235"/>
      <c r="O934" s="85"/>
      <c r="P934" s="85"/>
      <c r="Q934" s="85"/>
      <c r="R934" s="85"/>
      <c r="S934" s="85"/>
      <c r="T934" s="86"/>
      <c r="U934" s="39"/>
      <c r="V934" s="39"/>
      <c r="W934" s="39"/>
      <c r="X934" s="39"/>
      <c r="Y934" s="39"/>
      <c r="Z934" s="39"/>
      <c r="AA934" s="39"/>
      <c r="AB934" s="39"/>
      <c r="AC934" s="39"/>
      <c r="AD934" s="39"/>
      <c r="AE934" s="39"/>
      <c r="AT934" s="18" t="s">
        <v>177</v>
      </c>
      <c r="AU934" s="18" t="s">
        <v>87</v>
      </c>
    </row>
    <row r="935" s="14" customFormat="1">
      <c r="A935" s="14"/>
      <c r="B935" s="247"/>
      <c r="C935" s="248"/>
      <c r="D935" s="232" t="s">
        <v>181</v>
      </c>
      <c r="E935" s="248"/>
      <c r="F935" s="250" t="s">
        <v>1141</v>
      </c>
      <c r="G935" s="248"/>
      <c r="H935" s="251">
        <v>0.81599999999999995</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181</v>
      </c>
      <c r="AU935" s="257" t="s">
        <v>87</v>
      </c>
      <c r="AV935" s="14" t="s">
        <v>87</v>
      </c>
      <c r="AW935" s="14" t="s">
        <v>4</v>
      </c>
      <c r="AX935" s="14" t="s">
        <v>85</v>
      </c>
      <c r="AY935" s="257" t="s">
        <v>167</v>
      </c>
    </row>
    <row r="936" s="2" customFormat="1" ht="24" customHeight="1">
      <c r="A936" s="39"/>
      <c r="B936" s="40"/>
      <c r="C936" s="219" t="s">
        <v>1142</v>
      </c>
      <c r="D936" s="219" t="s">
        <v>170</v>
      </c>
      <c r="E936" s="220" t="s">
        <v>1143</v>
      </c>
      <c r="F936" s="221" t="s">
        <v>1144</v>
      </c>
      <c r="G936" s="222" t="s">
        <v>173</v>
      </c>
      <c r="H936" s="223">
        <v>23.609999999999999</v>
      </c>
      <c r="I936" s="224"/>
      <c r="J936" s="225">
        <f>ROUND(I936*H936,2)</f>
        <v>0</v>
      </c>
      <c r="K936" s="221" t="s">
        <v>174</v>
      </c>
      <c r="L936" s="45"/>
      <c r="M936" s="226" t="s">
        <v>40</v>
      </c>
      <c r="N936" s="227" t="s">
        <v>48</v>
      </c>
      <c r="O936" s="85"/>
      <c r="P936" s="228">
        <f>O936*H936</f>
        <v>0</v>
      </c>
      <c r="Q936" s="228">
        <v>3.0000000000000001E-05</v>
      </c>
      <c r="R936" s="228">
        <f>Q936*H936</f>
        <v>0.00070830000000000003</v>
      </c>
      <c r="S936" s="228">
        <v>0</v>
      </c>
      <c r="T936" s="229">
        <f>S936*H936</f>
        <v>0</v>
      </c>
      <c r="U936" s="39"/>
      <c r="V936" s="39"/>
      <c r="W936" s="39"/>
      <c r="X936" s="39"/>
      <c r="Y936" s="39"/>
      <c r="Z936" s="39"/>
      <c r="AA936" s="39"/>
      <c r="AB936" s="39"/>
      <c r="AC936" s="39"/>
      <c r="AD936" s="39"/>
      <c r="AE936" s="39"/>
      <c r="AR936" s="230" t="s">
        <v>301</v>
      </c>
      <c r="AT936" s="230" t="s">
        <v>170</v>
      </c>
      <c r="AU936" s="230" t="s">
        <v>87</v>
      </c>
      <c r="AY936" s="18" t="s">
        <v>167</v>
      </c>
      <c r="BE936" s="231">
        <f>IF(N936="základní",J936,0)</f>
        <v>0</v>
      </c>
      <c r="BF936" s="231">
        <f>IF(N936="snížená",J936,0)</f>
        <v>0</v>
      </c>
      <c r="BG936" s="231">
        <f>IF(N936="zákl. přenesená",J936,0)</f>
        <v>0</v>
      </c>
      <c r="BH936" s="231">
        <f>IF(N936="sníž. přenesená",J936,0)</f>
        <v>0</v>
      </c>
      <c r="BI936" s="231">
        <f>IF(N936="nulová",J936,0)</f>
        <v>0</v>
      </c>
      <c r="BJ936" s="18" t="s">
        <v>85</v>
      </c>
      <c r="BK936" s="231">
        <f>ROUND(I936*H936,2)</f>
        <v>0</v>
      </c>
      <c r="BL936" s="18" t="s">
        <v>301</v>
      </c>
      <c r="BM936" s="230" t="s">
        <v>1145</v>
      </c>
    </row>
    <row r="937" s="2" customFormat="1">
      <c r="A937" s="39"/>
      <c r="B937" s="40"/>
      <c r="C937" s="41"/>
      <c r="D937" s="232" t="s">
        <v>177</v>
      </c>
      <c r="E937" s="41"/>
      <c r="F937" s="233" t="s">
        <v>1146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177</v>
      </c>
      <c r="AU937" s="18" t="s">
        <v>87</v>
      </c>
    </row>
    <row r="938" s="2" customFormat="1">
      <c r="A938" s="39"/>
      <c r="B938" s="40"/>
      <c r="C938" s="41"/>
      <c r="D938" s="232" t="s">
        <v>179</v>
      </c>
      <c r="E938" s="41"/>
      <c r="F938" s="236" t="s">
        <v>1147</v>
      </c>
      <c r="G938" s="41"/>
      <c r="H938" s="41"/>
      <c r="I938" s="137"/>
      <c r="J938" s="41"/>
      <c r="K938" s="41"/>
      <c r="L938" s="45"/>
      <c r="M938" s="234"/>
      <c r="N938" s="235"/>
      <c r="O938" s="85"/>
      <c r="P938" s="85"/>
      <c r="Q938" s="85"/>
      <c r="R938" s="85"/>
      <c r="S938" s="85"/>
      <c r="T938" s="86"/>
      <c r="U938" s="39"/>
      <c r="V938" s="39"/>
      <c r="W938" s="39"/>
      <c r="X938" s="39"/>
      <c r="Y938" s="39"/>
      <c r="Z938" s="39"/>
      <c r="AA938" s="39"/>
      <c r="AB938" s="39"/>
      <c r="AC938" s="39"/>
      <c r="AD938" s="39"/>
      <c r="AE938" s="39"/>
      <c r="AT938" s="18" t="s">
        <v>179</v>
      </c>
      <c r="AU938" s="18" t="s">
        <v>87</v>
      </c>
    </row>
    <row r="939" s="13" customFormat="1">
      <c r="A939" s="13"/>
      <c r="B939" s="237"/>
      <c r="C939" s="238"/>
      <c r="D939" s="232" t="s">
        <v>181</v>
      </c>
      <c r="E939" s="239" t="s">
        <v>40</v>
      </c>
      <c r="F939" s="240" t="s">
        <v>210</v>
      </c>
      <c r="G939" s="238"/>
      <c r="H939" s="239" t="s">
        <v>40</v>
      </c>
      <c r="I939" s="241"/>
      <c r="J939" s="238"/>
      <c r="K939" s="238"/>
      <c r="L939" s="242"/>
      <c r="M939" s="243"/>
      <c r="N939" s="244"/>
      <c r="O939" s="244"/>
      <c r="P939" s="244"/>
      <c r="Q939" s="244"/>
      <c r="R939" s="244"/>
      <c r="S939" s="244"/>
      <c r="T939" s="245"/>
      <c r="U939" s="13"/>
      <c r="V939" s="13"/>
      <c r="W939" s="13"/>
      <c r="X939" s="13"/>
      <c r="Y939" s="13"/>
      <c r="Z939" s="13"/>
      <c r="AA939" s="13"/>
      <c r="AB939" s="13"/>
      <c r="AC939" s="13"/>
      <c r="AD939" s="13"/>
      <c r="AE939" s="13"/>
      <c r="AT939" s="246" t="s">
        <v>181</v>
      </c>
      <c r="AU939" s="246" t="s">
        <v>87</v>
      </c>
      <c r="AV939" s="13" t="s">
        <v>85</v>
      </c>
      <c r="AW939" s="13" t="s">
        <v>38</v>
      </c>
      <c r="AX939" s="13" t="s">
        <v>77</v>
      </c>
      <c r="AY939" s="246" t="s">
        <v>167</v>
      </c>
    </row>
    <row r="940" s="14" customFormat="1">
      <c r="A940" s="14"/>
      <c r="B940" s="247"/>
      <c r="C940" s="248"/>
      <c r="D940" s="232" t="s">
        <v>181</v>
      </c>
      <c r="E940" s="249" t="s">
        <v>40</v>
      </c>
      <c r="F940" s="250" t="s">
        <v>1160</v>
      </c>
      <c r="G940" s="248"/>
      <c r="H940" s="251">
        <v>8.5099999999999998</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181</v>
      </c>
      <c r="AU940" s="257" t="s">
        <v>87</v>
      </c>
      <c r="AV940" s="14" t="s">
        <v>87</v>
      </c>
      <c r="AW940" s="14" t="s">
        <v>38</v>
      </c>
      <c r="AX940" s="14" t="s">
        <v>77</v>
      </c>
      <c r="AY940" s="257" t="s">
        <v>167</v>
      </c>
    </row>
    <row r="941" s="13" customFormat="1">
      <c r="A941" s="13"/>
      <c r="B941" s="237"/>
      <c r="C941" s="238"/>
      <c r="D941" s="232" t="s">
        <v>181</v>
      </c>
      <c r="E941" s="239" t="s">
        <v>40</v>
      </c>
      <c r="F941" s="240" t="s">
        <v>208</v>
      </c>
      <c r="G941" s="238"/>
      <c r="H941" s="239" t="s">
        <v>40</v>
      </c>
      <c r="I941" s="241"/>
      <c r="J941" s="238"/>
      <c r="K941" s="238"/>
      <c r="L941" s="242"/>
      <c r="M941" s="243"/>
      <c r="N941" s="244"/>
      <c r="O941" s="244"/>
      <c r="P941" s="244"/>
      <c r="Q941" s="244"/>
      <c r="R941" s="244"/>
      <c r="S941" s="244"/>
      <c r="T941" s="245"/>
      <c r="U941" s="13"/>
      <c r="V941" s="13"/>
      <c r="W941" s="13"/>
      <c r="X941" s="13"/>
      <c r="Y941" s="13"/>
      <c r="Z941" s="13"/>
      <c r="AA941" s="13"/>
      <c r="AB941" s="13"/>
      <c r="AC941" s="13"/>
      <c r="AD941" s="13"/>
      <c r="AE941" s="13"/>
      <c r="AT941" s="246" t="s">
        <v>181</v>
      </c>
      <c r="AU941" s="246" t="s">
        <v>87</v>
      </c>
      <c r="AV941" s="13" t="s">
        <v>85</v>
      </c>
      <c r="AW941" s="13" t="s">
        <v>38</v>
      </c>
      <c r="AX941" s="13" t="s">
        <v>77</v>
      </c>
      <c r="AY941" s="246" t="s">
        <v>167</v>
      </c>
    </row>
    <row r="942" s="14" customFormat="1">
      <c r="A942" s="14"/>
      <c r="B942" s="247"/>
      <c r="C942" s="248"/>
      <c r="D942" s="232" t="s">
        <v>181</v>
      </c>
      <c r="E942" s="249" t="s">
        <v>40</v>
      </c>
      <c r="F942" s="250" t="s">
        <v>1161</v>
      </c>
      <c r="G942" s="248"/>
      <c r="H942" s="251">
        <v>15.1</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181</v>
      </c>
      <c r="AU942" s="257" t="s">
        <v>87</v>
      </c>
      <c r="AV942" s="14" t="s">
        <v>87</v>
      </c>
      <c r="AW942" s="14" t="s">
        <v>38</v>
      </c>
      <c r="AX942" s="14" t="s">
        <v>77</v>
      </c>
      <c r="AY942" s="257" t="s">
        <v>167</v>
      </c>
    </row>
    <row r="943" s="15" customFormat="1">
      <c r="A943" s="15"/>
      <c r="B943" s="258"/>
      <c r="C943" s="259"/>
      <c r="D943" s="232" t="s">
        <v>181</v>
      </c>
      <c r="E943" s="260" t="s">
        <v>40</v>
      </c>
      <c r="F943" s="261" t="s">
        <v>184</v>
      </c>
      <c r="G943" s="259"/>
      <c r="H943" s="262">
        <v>23.609999999999999</v>
      </c>
      <c r="I943" s="263"/>
      <c r="J943" s="259"/>
      <c r="K943" s="259"/>
      <c r="L943" s="264"/>
      <c r="M943" s="265"/>
      <c r="N943" s="266"/>
      <c r="O943" s="266"/>
      <c r="P943" s="266"/>
      <c r="Q943" s="266"/>
      <c r="R943" s="266"/>
      <c r="S943" s="266"/>
      <c r="T943" s="267"/>
      <c r="U943" s="15"/>
      <c r="V943" s="15"/>
      <c r="W943" s="15"/>
      <c r="X943" s="15"/>
      <c r="Y943" s="15"/>
      <c r="Z943" s="15"/>
      <c r="AA943" s="15"/>
      <c r="AB943" s="15"/>
      <c r="AC943" s="15"/>
      <c r="AD943" s="15"/>
      <c r="AE943" s="15"/>
      <c r="AT943" s="268" t="s">
        <v>181</v>
      </c>
      <c r="AU943" s="268" t="s">
        <v>87</v>
      </c>
      <c r="AV943" s="15" t="s">
        <v>175</v>
      </c>
      <c r="AW943" s="15" t="s">
        <v>38</v>
      </c>
      <c r="AX943" s="15" t="s">
        <v>85</v>
      </c>
      <c r="AY943" s="268" t="s">
        <v>167</v>
      </c>
    </row>
    <row r="944" s="2" customFormat="1" ht="24" customHeight="1">
      <c r="A944" s="39"/>
      <c r="B944" s="40"/>
      <c r="C944" s="219" t="s">
        <v>1148</v>
      </c>
      <c r="D944" s="219" t="s">
        <v>170</v>
      </c>
      <c r="E944" s="220" t="s">
        <v>1149</v>
      </c>
      <c r="F944" s="221" t="s">
        <v>1150</v>
      </c>
      <c r="G944" s="222" t="s">
        <v>398</v>
      </c>
      <c r="H944" s="223">
        <v>0.084000000000000005</v>
      </c>
      <c r="I944" s="224"/>
      <c r="J944" s="225">
        <f>ROUND(I944*H944,2)</f>
        <v>0</v>
      </c>
      <c r="K944" s="221" t="s">
        <v>174</v>
      </c>
      <c r="L944" s="45"/>
      <c r="M944" s="226" t="s">
        <v>40</v>
      </c>
      <c r="N944" s="227" t="s">
        <v>48</v>
      </c>
      <c r="O944" s="85"/>
      <c r="P944" s="228">
        <f>O944*H944</f>
        <v>0</v>
      </c>
      <c r="Q944" s="228">
        <v>0</v>
      </c>
      <c r="R944" s="228">
        <f>Q944*H944</f>
        <v>0</v>
      </c>
      <c r="S944" s="228">
        <v>0</v>
      </c>
      <c r="T944" s="229">
        <f>S944*H944</f>
        <v>0</v>
      </c>
      <c r="U944" s="39"/>
      <c r="V944" s="39"/>
      <c r="W944" s="39"/>
      <c r="X944" s="39"/>
      <c r="Y944" s="39"/>
      <c r="Z944" s="39"/>
      <c r="AA944" s="39"/>
      <c r="AB944" s="39"/>
      <c r="AC944" s="39"/>
      <c r="AD944" s="39"/>
      <c r="AE944" s="39"/>
      <c r="AR944" s="230" t="s">
        <v>301</v>
      </c>
      <c r="AT944" s="230" t="s">
        <v>170</v>
      </c>
      <c r="AU944" s="230" t="s">
        <v>87</v>
      </c>
      <c r="AY944" s="18" t="s">
        <v>167</v>
      </c>
      <c r="BE944" s="231">
        <f>IF(N944="základní",J944,0)</f>
        <v>0</v>
      </c>
      <c r="BF944" s="231">
        <f>IF(N944="snížená",J944,0)</f>
        <v>0</v>
      </c>
      <c r="BG944" s="231">
        <f>IF(N944="zákl. přenesená",J944,0)</f>
        <v>0</v>
      </c>
      <c r="BH944" s="231">
        <f>IF(N944="sníž. přenesená",J944,0)</f>
        <v>0</v>
      </c>
      <c r="BI944" s="231">
        <f>IF(N944="nulová",J944,0)</f>
        <v>0</v>
      </c>
      <c r="BJ944" s="18" t="s">
        <v>85</v>
      </c>
      <c r="BK944" s="231">
        <f>ROUND(I944*H944,2)</f>
        <v>0</v>
      </c>
      <c r="BL944" s="18" t="s">
        <v>301</v>
      </c>
      <c r="BM944" s="230" t="s">
        <v>1151</v>
      </c>
    </row>
    <row r="945" s="2" customFormat="1">
      <c r="A945" s="39"/>
      <c r="B945" s="40"/>
      <c r="C945" s="41"/>
      <c r="D945" s="232" t="s">
        <v>177</v>
      </c>
      <c r="E945" s="41"/>
      <c r="F945" s="233" t="s">
        <v>1152</v>
      </c>
      <c r="G945" s="41"/>
      <c r="H945" s="41"/>
      <c r="I945" s="137"/>
      <c r="J945" s="41"/>
      <c r="K945" s="41"/>
      <c r="L945" s="45"/>
      <c r="M945" s="234"/>
      <c r="N945" s="235"/>
      <c r="O945" s="85"/>
      <c r="P945" s="85"/>
      <c r="Q945" s="85"/>
      <c r="R945" s="85"/>
      <c r="S945" s="85"/>
      <c r="T945" s="86"/>
      <c r="U945" s="39"/>
      <c r="V945" s="39"/>
      <c r="W945" s="39"/>
      <c r="X945" s="39"/>
      <c r="Y945" s="39"/>
      <c r="Z945" s="39"/>
      <c r="AA945" s="39"/>
      <c r="AB945" s="39"/>
      <c r="AC945" s="39"/>
      <c r="AD945" s="39"/>
      <c r="AE945" s="39"/>
      <c r="AT945" s="18" t="s">
        <v>177</v>
      </c>
      <c r="AU945" s="18" t="s">
        <v>87</v>
      </c>
    </row>
    <row r="946" s="2" customFormat="1">
      <c r="A946" s="39"/>
      <c r="B946" s="40"/>
      <c r="C946" s="41"/>
      <c r="D946" s="232" t="s">
        <v>179</v>
      </c>
      <c r="E946" s="41"/>
      <c r="F946" s="236" t="s">
        <v>1002</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179</v>
      </c>
      <c r="AU946" s="18" t="s">
        <v>87</v>
      </c>
    </row>
    <row r="947" s="12" customFormat="1" ht="22.8" customHeight="1">
      <c r="A947" s="12"/>
      <c r="B947" s="203"/>
      <c r="C947" s="204"/>
      <c r="D947" s="205" t="s">
        <v>76</v>
      </c>
      <c r="E947" s="217" t="s">
        <v>1153</v>
      </c>
      <c r="F947" s="217" t="s">
        <v>1154</v>
      </c>
      <c r="G947" s="204"/>
      <c r="H947" s="204"/>
      <c r="I947" s="207"/>
      <c r="J947" s="218">
        <f>BK947</f>
        <v>0</v>
      </c>
      <c r="K947" s="204"/>
      <c r="L947" s="209"/>
      <c r="M947" s="210"/>
      <c r="N947" s="211"/>
      <c r="O947" s="211"/>
      <c r="P947" s="212">
        <f>SUM(P948:P954)</f>
        <v>0</v>
      </c>
      <c r="Q947" s="211"/>
      <c r="R947" s="212">
        <f>SUM(R948:R954)</f>
        <v>0.009444000000000001</v>
      </c>
      <c r="S947" s="211"/>
      <c r="T947" s="213">
        <f>SUM(T948:T954)</f>
        <v>0</v>
      </c>
      <c r="U947" s="12"/>
      <c r="V947" s="12"/>
      <c r="W947" s="12"/>
      <c r="X947" s="12"/>
      <c r="Y947" s="12"/>
      <c r="Z947" s="12"/>
      <c r="AA947" s="12"/>
      <c r="AB947" s="12"/>
      <c r="AC947" s="12"/>
      <c r="AD947" s="12"/>
      <c r="AE947" s="12"/>
      <c r="AR947" s="214" t="s">
        <v>87</v>
      </c>
      <c r="AT947" s="215" t="s">
        <v>76</v>
      </c>
      <c r="AU947" s="215" t="s">
        <v>85</v>
      </c>
      <c r="AY947" s="214" t="s">
        <v>167</v>
      </c>
      <c r="BK947" s="216">
        <f>SUM(BK948:BK954)</f>
        <v>0</v>
      </c>
    </row>
    <row r="948" s="2" customFormat="1" ht="24" customHeight="1">
      <c r="A948" s="39"/>
      <c r="B948" s="40"/>
      <c r="C948" s="219" t="s">
        <v>1155</v>
      </c>
      <c r="D948" s="219" t="s">
        <v>170</v>
      </c>
      <c r="E948" s="220" t="s">
        <v>1156</v>
      </c>
      <c r="F948" s="221" t="s">
        <v>1157</v>
      </c>
      <c r="G948" s="222" t="s">
        <v>173</v>
      </c>
      <c r="H948" s="223">
        <v>23.609999999999999</v>
      </c>
      <c r="I948" s="224"/>
      <c r="J948" s="225">
        <f>ROUND(I948*H948,2)</f>
        <v>0</v>
      </c>
      <c r="K948" s="221" t="s">
        <v>174</v>
      </c>
      <c r="L948" s="45"/>
      <c r="M948" s="226" t="s">
        <v>40</v>
      </c>
      <c r="N948" s="227" t="s">
        <v>48</v>
      </c>
      <c r="O948" s="85"/>
      <c r="P948" s="228">
        <f>O948*H948</f>
        <v>0</v>
      </c>
      <c r="Q948" s="228">
        <v>0.00040000000000000002</v>
      </c>
      <c r="R948" s="228">
        <f>Q948*H948</f>
        <v>0.009444000000000001</v>
      </c>
      <c r="S948" s="228">
        <v>0</v>
      </c>
      <c r="T948" s="229">
        <f>S948*H948</f>
        <v>0</v>
      </c>
      <c r="U948" s="39"/>
      <c r="V948" s="39"/>
      <c r="W948" s="39"/>
      <c r="X948" s="39"/>
      <c r="Y948" s="39"/>
      <c r="Z948" s="39"/>
      <c r="AA948" s="39"/>
      <c r="AB948" s="39"/>
      <c r="AC948" s="39"/>
      <c r="AD948" s="39"/>
      <c r="AE948" s="39"/>
      <c r="AR948" s="230" t="s">
        <v>301</v>
      </c>
      <c r="AT948" s="230" t="s">
        <v>170</v>
      </c>
      <c r="AU948" s="230" t="s">
        <v>87</v>
      </c>
      <c r="AY948" s="18" t="s">
        <v>167</v>
      </c>
      <c r="BE948" s="231">
        <f>IF(N948="základní",J948,0)</f>
        <v>0</v>
      </c>
      <c r="BF948" s="231">
        <f>IF(N948="snížená",J948,0)</f>
        <v>0</v>
      </c>
      <c r="BG948" s="231">
        <f>IF(N948="zákl. přenesená",J948,0)</f>
        <v>0</v>
      </c>
      <c r="BH948" s="231">
        <f>IF(N948="sníž. přenesená",J948,0)</f>
        <v>0</v>
      </c>
      <c r="BI948" s="231">
        <f>IF(N948="nulová",J948,0)</f>
        <v>0</v>
      </c>
      <c r="BJ948" s="18" t="s">
        <v>85</v>
      </c>
      <c r="BK948" s="231">
        <f>ROUND(I948*H948,2)</f>
        <v>0</v>
      </c>
      <c r="BL948" s="18" t="s">
        <v>301</v>
      </c>
      <c r="BM948" s="230" t="s">
        <v>1158</v>
      </c>
    </row>
    <row r="949" s="2" customFormat="1">
      <c r="A949" s="39"/>
      <c r="B949" s="40"/>
      <c r="C949" s="41"/>
      <c r="D949" s="232" t="s">
        <v>177</v>
      </c>
      <c r="E949" s="41"/>
      <c r="F949" s="233" t="s">
        <v>1159</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177</v>
      </c>
      <c r="AU949" s="18" t="s">
        <v>87</v>
      </c>
    </row>
    <row r="950" s="13" customFormat="1">
      <c r="A950" s="13"/>
      <c r="B950" s="237"/>
      <c r="C950" s="238"/>
      <c r="D950" s="232" t="s">
        <v>181</v>
      </c>
      <c r="E950" s="239" t="s">
        <v>40</v>
      </c>
      <c r="F950" s="240" t="s">
        <v>210</v>
      </c>
      <c r="G950" s="238"/>
      <c r="H950" s="239" t="s">
        <v>40</v>
      </c>
      <c r="I950" s="241"/>
      <c r="J950" s="238"/>
      <c r="K950" s="238"/>
      <c r="L950" s="242"/>
      <c r="M950" s="243"/>
      <c r="N950" s="244"/>
      <c r="O950" s="244"/>
      <c r="P950" s="244"/>
      <c r="Q950" s="244"/>
      <c r="R950" s="244"/>
      <c r="S950" s="244"/>
      <c r="T950" s="245"/>
      <c r="U950" s="13"/>
      <c r="V950" s="13"/>
      <c r="W950" s="13"/>
      <c r="X950" s="13"/>
      <c r="Y950" s="13"/>
      <c r="Z950" s="13"/>
      <c r="AA950" s="13"/>
      <c r="AB950" s="13"/>
      <c r="AC950" s="13"/>
      <c r="AD950" s="13"/>
      <c r="AE950" s="13"/>
      <c r="AT950" s="246" t="s">
        <v>181</v>
      </c>
      <c r="AU950" s="246" t="s">
        <v>87</v>
      </c>
      <c r="AV950" s="13" t="s">
        <v>85</v>
      </c>
      <c r="AW950" s="13" t="s">
        <v>38</v>
      </c>
      <c r="AX950" s="13" t="s">
        <v>77</v>
      </c>
      <c r="AY950" s="246" t="s">
        <v>167</v>
      </c>
    </row>
    <row r="951" s="14" customFormat="1">
      <c r="A951" s="14"/>
      <c r="B951" s="247"/>
      <c r="C951" s="248"/>
      <c r="D951" s="232" t="s">
        <v>181</v>
      </c>
      <c r="E951" s="249" t="s">
        <v>40</v>
      </c>
      <c r="F951" s="250" t="s">
        <v>1160</v>
      </c>
      <c r="G951" s="248"/>
      <c r="H951" s="251">
        <v>8.5099999999999998</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181</v>
      </c>
      <c r="AU951" s="257" t="s">
        <v>87</v>
      </c>
      <c r="AV951" s="14" t="s">
        <v>87</v>
      </c>
      <c r="AW951" s="14" t="s">
        <v>38</v>
      </c>
      <c r="AX951" s="14" t="s">
        <v>77</v>
      </c>
      <c r="AY951" s="257" t="s">
        <v>167</v>
      </c>
    </row>
    <row r="952" s="13" customFormat="1">
      <c r="A952" s="13"/>
      <c r="B952" s="237"/>
      <c r="C952" s="238"/>
      <c r="D952" s="232" t="s">
        <v>181</v>
      </c>
      <c r="E952" s="239" t="s">
        <v>40</v>
      </c>
      <c r="F952" s="240" t="s">
        <v>208</v>
      </c>
      <c r="G952" s="238"/>
      <c r="H952" s="239" t="s">
        <v>40</v>
      </c>
      <c r="I952" s="241"/>
      <c r="J952" s="238"/>
      <c r="K952" s="238"/>
      <c r="L952" s="242"/>
      <c r="M952" s="243"/>
      <c r="N952" s="244"/>
      <c r="O952" s="244"/>
      <c r="P952" s="244"/>
      <c r="Q952" s="244"/>
      <c r="R952" s="244"/>
      <c r="S952" s="244"/>
      <c r="T952" s="245"/>
      <c r="U952" s="13"/>
      <c r="V952" s="13"/>
      <c r="W952" s="13"/>
      <c r="X952" s="13"/>
      <c r="Y952" s="13"/>
      <c r="Z952" s="13"/>
      <c r="AA952" s="13"/>
      <c r="AB952" s="13"/>
      <c r="AC952" s="13"/>
      <c r="AD952" s="13"/>
      <c r="AE952" s="13"/>
      <c r="AT952" s="246" t="s">
        <v>181</v>
      </c>
      <c r="AU952" s="246" t="s">
        <v>87</v>
      </c>
      <c r="AV952" s="13" t="s">
        <v>85</v>
      </c>
      <c r="AW952" s="13" t="s">
        <v>38</v>
      </c>
      <c r="AX952" s="13" t="s">
        <v>77</v>
      </c>
      <c r="AY952" s="246" t="s">
        <v>167</v>
      </c>
    </row>
    <row r="953" s="14" customFormat="1">
      <c r="A953" s="14"/>
      <c r="B953" s="247"/>
      <c r="C953" s="248"/>
      <c r="D953" s="232" t="s">
        <v>181</v>
      </c>
      <c r="E953" s="249" t="s">
        <v>40</v>
      </c>
      <c r="F953" s="250" t="s">
        <v>1161</v>
      </c>
      <c r="G953" s="248"/>
      <c r="H953" s="251">
        <v>15.1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181</v>
      </c>
      <c r="AU953" s="257" t="s">
        <v>87</v>
      </c>
      <c r="AV953" s="14" t="s">
        <v>87</v>
      </c>
      <c r="AW953" s="14" t="s">
        <v>38</v>
      </c>
      <c r="AX953" s="14" t="s">
        <v>77</v>
      </c>
      <c r="AY953" s="257" t="s">
        <v>167</v>
      </c>
    </row>
    <row r="954" s="15" customFormat="1">
      <c r="A954" s="15"/>
      <c r="B954" s="258"/>
      <c r="C954" s="259"/>
      <c r="D954" s="232" t="s">
        <v>181</v>
      </c>
      <c r="E954" s="260" t="s">
        <v>40</v>
      </c>
      <c r="F954" s="261" t="s">
        <v>184</v>
      </c>
      <c r="G954" s="259"/>
      <c r="H954" s="262">
        <v>23.609999999999999</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181</v>
      </c>
      <c r="AU954" s="268" t="s">
        <v>87</v>
      </c>
      <c r="AV954" s="15" t="s">
        <v>175</v>
      </c>
      <c r="AW954" s="15" t="s">
        <v>38</v>
      </c>
      <c r="AX954" s="15" t="s">
        <v>85</v>
      </c>
      <c r="AY954" s="268" t="s">
        <v>167</v>
      </c>
    </row>
    <row r="955" s="12" customFormat="1" ht="22.8" customHeight="1">
      <c r="A955" s="12"/>
      <c r="B955" s="203"/>
      <c r="C955" s="204"/>
      <c r="D955" s="205" t="s">
        <v>76</v>
      </c>
      <c r="E955" s="217" t="s">
        <v>1162</v>
      </c>
      <c r="F955" s="217" t="s">
        <v>1163</v>
      </c>
      <c r="G955" s="204"/>
      <c r="H955" s="204"/>
      <c r="I955" s="207"/>
      <c r="J955" s="218">
        <f>BK955</f>
        <v>0</v>
      </c>
      <c r="K955" s="204"/>
      <c r="L955" s="209"/>
      <c r="M955" s="210"/>
      <c r="N955" s="211"/>
      <c r="O955" s="211"/>
      <c r="P955" s="212">
        <f>SUM(P956:P1027)</f>
        <v>0</v>
      </c>
      <c r="Q955" s="211"/>
      <c r="R955" s="212">
        <f>SUM(R956:R1027)</f>
        <v>0.29418343999999996</v>
      </c>
      <c r="S955" s="211"/>
      <c r="T955" s="213">
        <f>SUM(T956:T1027)</f>
        <v>0</v>
      </c>
      <c r="U955" s="12"/>
      <c r="V955" s="12"/>
      <c r="W955" s="12"/>
      <c r="X955" s="12"/>
      <c r="Y955" s="12"/>
      <c r="Z955" s="12"/>
      <c r="AA955" s="12"/>
      <c r="AB955" s="12"/>
      <c r="AC955" s="12"/>
      <c r="AD955" s="12"/>
      <c r="AE955" s="12"/>
      <c r="AR955" s="214" t="s">
        <v>87</v>
      </c>
      <c r="AT955" s="215" t="s">
        <v>76</v>
      </c>
      <c r="AU955" s="215" t="s">
        <v>85</v>
      </c>
      <c r="AY955" s="214" t="s">
        <v>167</v>
      </c>
      <c r="BK955" s="216">
        <f>SUM(BK956:BK1027)</f>
        <v>0</v>
      </c>
    </row>
    <row r="956" s="2" customFormat="1" ht="24" customHeight="1">
      <c r="A956" s="39"/>
      <c r="B956" s="40"/>
      <c r="C956" s="219" t="s">
        <v>1164</v>
      </c>
      <c r="D956" s="219" t="s">
        <v>170</v>
      </c>
      <c r="E956" s="220" t="s">
        <v>1165</v>
      </c>
      <c r="F956" s="221" t="s">
        <v>1166</v>
      </c>
      <c r="G956" s="222" t="s">
        <v>173</v>
      </c>
      <c r="H956" s="223">
        <v>13.788</v>
      </c>
      <c r="I956" s="224"/>
      <c r="J956" s="225">
        <f>ROUND(I956*H956,2)</f>
        <v>0</v>
      </c>
      <c r="K956" s="221" t="s">
        <v>174</v>
      </c>
      <c r="L956" s="45"/>
      <c r="M956" s="226" t="s">
        <v>40</v>
      </c>
      <c r="N956" s="227" t="s">
        <v>48</v>
      </c>
      <c r="O956" s="85"/>
      <c r="P956" s="228">
        <f>O956*H956</f>
        <v>0</v>
      </c>
      <c r="Q956" s="228">
        <v>0.0047999999999999996</v>
      </c>
      <c r="R956" s="228">
        <f>Q956*H956</f>
        <v>0.066182400000000002</v>
      </c>
      <c r="S956" s="228">
        <v>0</v>
      </c>
      <c r="T956" s="229">
        <f>S956*H956</f>
        <v>0</v>
      </c>
      <c r="U956" s="39"/>
      <c r="V956" s="39"/>
      <c r="W956" s="39"/>
      <c r="X956" s="39"/>
      <c r="Y956" s="39"/>
      <c r="Z956" s="39"/>
      <c r="AA956" s="39"/>
      <c r="AB956" s="39"/>
      <c r="AC956" s="39"/>
      <c r="AD956" s="39"/>
      <c r="AE956" s="39"/>
      <c r="AR956" s="230" t="s">
        <v>301</v>
      </c>
      <c r="AT956" s="230" t="s">
        <v>170</v>
      </c>
      <c r="AU956" s="230" t="s">
        <v>87</v>
      </c>
      <c r="AY956" s="18" t="s">
        <v>167</v>
      </c>
      <c r="BE956" s="231">
        <f>IF(N956="základní",J956,0)</f>
        <v>0</v>
      </c>
      <c r="BF956" s="231">
        <f>IF(N956="snížená",J956,0)</f>
        <v>0</v>
      </c>
      <c r="BG956" s="231">
        <f>IF(N956="zákl. přenesená",J956,0)</f>
        <v>0</v>
      </c>
      <c r="BH956" s="231">
        <f>IF(N956="sníž. přenesená",J956,0)</f>
        <v>0</v>
      </c>
      <c r="BI956" s="231">
        <f>IF(N956="nulová",J956,0)</f>
        <v>0</v>
      </c>
      <c r="BJ956" s="18" t="s">
        <v>85</v>
      </c>
      <c r="BK956" s="231">
        <f>ROUND(I956*H956,2)</f>
        <v>0</v>
      </c>
      <c r="BL956" s="18" t="s">
        <v>301</v>
      </c>
      <c r="BM956" s="230" t="s">
        <v>1167</v>
      </c>
    </row>
    <row r="957" s="2" customFormat="1">
      <c r="A957" s="39"/>
      <c r="B957" s="40"/>
      <c r="C957" s="41"/>
      <c r="D957" s="232" t="s">
        <v>177</v>
      </c>
      <c r="E957" s="41"/>
      <c r="F957" s="233" t="s">
        <v>1168</v>
      </c>
      <c r="G957" s="41"/>
      <c r="H957" s="41"/>
      <c r="I957" s="137"/>
      <c r="J957" s="41"/>
      <c r="K957" s="41"/>
      <c r="L957" s="45"/>
      <c r="M957" s="234"/>
      <c r="N957" s="235"/>
      <c r="O957" s="85"/>
      <c r="P957" s="85"/>
      <c r="Q957" s="85"/>
      <c r="R957" s="85"/>
      <c r="S957" s="85"/>
      <c r="T957" s="86"/>
      <c r="U957" s="39"/>
      <c r="V957" s="39"/>
      <c r="W957" s="39"/>
      <c r="X957" s="39"/>
      <c r="Y957" s="39"/>
      <c r="Z957" s="39"/>
      <c r="AA957" s="39"/>
      <c r="AB957" s="39"/>
      <c r="AC957" s="39"/>
      <c r="AD957" s="39"/>
      <c r="AE957" s="39"/>
      <c r="AT957" s="18" t="s">
        <v>177</v>
      </c>
      <c r="AU957" s="18" t="s">
        <v>87</v>
      </c>
    </row>
    <row r="958" s="2" customFormat="1">
      <c r="A958" s="39"/>
      <c r="B958" s="40"/>
      <c r="C958" s="41"/>
      <c r="D958" s="232" t="s">
        <v>179</v>
      </c>
      <c r="E958" s="41"/>
      <c r="F958" s="236" t="s">
        <v>1169</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179</v>
      </c>
      <c r="AU958" s="18" t="s">
        <v>87</v>
      </c>
    </row>
    <row r="959" s="13" customFormat="1">
      <c r="A959" s="13"/>
      <c r="B959" s="237"/>
      <c r="C959" s="238"/>
      <c r="D959" s="232" t="s">
        <v>181</v>
      </c>
      <c r="E959" s="239" t="s">
        <v>40</v>
      </c>
      <c r="F959" s="240" t="s">
        <v>1170</v>
      </c>
      <c r="G959" s="238"/>
      <c r="H959" s="239" t="s">
        <v>40</v>
      </c>
      <c r="I959" s="241"/>
      <c r="J959" s="238"/>
      <c r="K959" s="238"/>
      <c r="L959" s="242"/>
      <c r="M959" s="243"/>
      <c r="N959" s="244"/>
      <c r="O959" s="244"/>
      <c r="P959" s="244"/>
      <c r="Q959" s="244"/>
      <c r="R959" s="244"/>
      <c r="S959" s="244"/>
      <c r="T959" s="245"/>
      <c r="U959" s="13"/>
      <c r="V959" s="13"/>
      <c r="W959" s="13"/>
      <c r="X959" s="13"/>
      <c r="Y959" s="13"/>
      <c r="Z959" s="13"/>
      <c r="AA959" s="13"/>
      <c r="AB959" s="13"/>
      <c r="AC959" s="13"/>
      <c r="AD959" s="13"/>
      <c r="AE959" s="13"/>
      <c r="AT959" s="246" t="s">
        <v>181</v>
      </c>
      <c r="AU959" s="246" t="s">
        <v>87</v>
      </c>
      <c r="AV959" s="13" t="s">
        <v>85</v>
      </c>
      <c r="AW959" s="13" t="s">
        <v>38</v>
      </c>
      <c r="AX959" s="13" t="s">
        <v>77</v>
      </c>
      <c r="AY959" s="246" t="s">
        <v>167</v>
      </c>
    </row>
    <row r="960" s="14" customFormat="1">
      <c r="A960" s="14"/>
      <c r="B960" s="247"/>
      <c r="C960" s="248"/>
      <c r="D960" s="232" t="s">
        <v>181</v>
      </c>
      <c r="E960" s="249" t="s">
        <v>40</v>
      </c>
      <c r="F960" s="250" t="s">
        <v>1171</v>
      </c>
      <c r="G960" s="248"/>
      <c r="H960" s="251">
        <v>1.788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181</v>
      </c>
      <c r="AU960" s="257" t="s">
        <v>87</v>
      </c>
      <c r="AV960" s="14" t="s">
        <v>87</v>
      </c>
      <c r="AW960" s="14" t="s">
        <v>38</v>
      </c>
      <c r="AX960" s="14" t="s">
        <v>77</v>
      </c>
      <c r="AY960" s="257" t="s">
        <v>167</v>
      </c>
    </row>
    <row r="961" s="13" customFormat="1">
      <c r="A961" s="13"/>
      <c r="B961" s="237"/>
      <c r="C961" s="238"/>
      <c r="D961" s="232" t="s">
        <v>181</v>
      </c>
      <c r="E961" s="239" t="s">
        <v>40</v>
      </c>
      <c r="F961" s="240" t="s">
        <v>206</v>
      </c>
      <c r="G961" s="238"/>
      <c r="H961" s="239" t="s">
        <v>40</v>
      </c>
      <c r="I961" s="241"/>
      <c r="J961" s="238"/>
      <c r="K961" s="238"/>
      <c r="L961" s="242"/>
      <c r="M961" s="243"/>
      <c r="N961" s="244"/>
      <c r="O961" s="244"/>
      <c r="P961" s="244"/>
      <c r="Q961" s="244"/>
      <c r="R961" s="244"/>
      <c r="S961" s="244"/>
      <c r="T961" s="245"/>
      <c r="U961" s="13"/>
      <c r="V961" s="13"/>
      <c r="W961" s="13"/>
      <c r="X961" s="13"/>
      <c r="Y961" s="13"/>
      <c r="Z961" s="13"/>
      <c r="AA961" s="13"/>
      <c r="AB961" s="13"/>
      <c r="AC961" s="13"/>
      <c r="AD961" s="13"/>
      <c r="AE961" s="13"/>
      <c r="AT961" s="246" t="s">
        <v>181</v>
      </c>
      <c r="AU961" s="246" t="s">
        <v>87</v>
      </c>
      <c r="AV961" s="13" t="s">
        <v>85</v>
      </c>
      <c r="AW961" s="13" t="s">
        <v>38</v>
      </c>
      <c r="AX961" s="13" t="s">
        <v>77</v>
      </c>
      <c r="AY961" s="246" t="s">
        <v>167</v>
      </c>
    </row>
    <row r="962" s="14" customFormat="1">
      <c r="A962" s="14"/>
      <c r="B962" s="247"/>
      <c r="C962" s="248"/>
      <c r="D962" s="232" t="s">
        <v>181</v>
      </c>
      <c r="E962" s="249" t="s">
        <v>40</v>
      </c>
      <c r="F962" s="250" t="s">
        <v>1386</v>
      </c>
      <c r="G962" s="248"/>
      <c r="H962" s="251">
        <v>13.199999999999999</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181</v>
      </c>
      <c r="AU962" s="257" t="s">
        <v>87</v>
      </c>
      <c r="AV962" s="14" t="s">
        <v>87</v>
      </c>
      <c r="AW962" s="14" t="s">
        <v>38</v>
      </c>
      <c r="AX962" s="14" t="s">
        <v>77</v>
      </c>
      <c r="AY962" s="257" t="s">
        <v>167</v>
      </c>
    </row>
    <row r="963" s="14" customFormat="1">
      <c r="A963" s="14"/>
      <c r="B963" s="247"/>
      <c r="C963" s="248"/>
      <c r="D963" s="232" t="s">
        <v>181</v>
      </c>
      <c r="E963" s="249" t="s">
        <v>40</v>
      </c>
      <c r="F963" s="250" t="s">
        <v>1173</v>
      </c>
      <c r="G963" s="248"/>
      <c r="H963" s="251">
        <v>-1.2</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181</v>
      </c>
      <c r="AU963" s="257" t="s">
        <v>87</v>
      </c>
      <c r="AV963" s="14" t="s">
        <v>87</v>
      </c>
      <c r="AW963" s="14" t="s">
        <v>38</v>
      </c>
      <c r="AX963" s="14" t="s">
        <v>77</v>
      </c>
      <c r="AY963" s="257" t="s">
        <v>167</v>
      </c>
    </row>
    <row r="964" s="15" customFormat="1">
      <c r="A964" s="15"/>
      <c r="B964" s="258"/>
      <c r="C964" s="259"/>
      <c r="D964" s="232" t="s">
        <v>181</v>
      </c>
      <c r="E964" s="260" t="s">
        <v>40</v>
      </c>
      <c r="F964" s="261" t="s">
        <v>184</v>
      </c>
      <c r="G964" s="259"/>
      <c r="H964" s="262">
        <v>13.788</v>
      </c>
      <c r="I964" s="263"/>
      <c r="J964" s="259"/>
      <c r="K964" s="259"/>
      <c r="L964" s="264"/>
      <c r="M964" s="265"/>
      <c r="N964" s="266"/>
      <c r="O964" s="266"/>
      <c r="P964" s="266"/>
      <c r="Q964" s="266"/>
      <c r="R964" s="266"/>
      <c r="S964" s="266"/>
      <c r="T964" s="267"/>
      <c r="U964" s="15"/>
      <c r="V964" s="15"/>
      <c r="W964" s="15"/>
      <c r="X964" s="15"/>
      <c r="Y964" s="15"/>
      <c r="Z964" s="15"/>
      <c r="AA964" s="15"/>
      <c r="AB964" s="15"/>
      <c r="AC964" s="15"/>
      <c r="AD964" s="15"/>
      <c r="AE964" s="15"/>
      <c r="AT964" s="268" t="s">
        <v>181</v>
      </c>
      <c r="AU964" s="268" t="s">
        <v>87</v>
      </c>
      <c r="AV964" s="15" t="s">
        <v>175</v>
      </c>
      <c r="AW964" s="15" t="s">
        <v>38</v>
      </c>
      <c r="AX964" s="15" t="s">
        <v>85</v>
      </c>
      <c r="AY964" s="268" t="s">
        <v>167</v>
      </c>
    </row>
    <row r="965" s="2" customFormat="1" ht="24" customHeight="1">
      <c r="A965" s="39"/>
      <c r="B965" s="40"/>
      <c r="C965" s="269" t="s">
        <v>1174</v>
      </c>
      <c r="D965" s="269" t="s">
        <v>297</v>
      </c>
      <c r="E965" s="270" t="s">
        <v>1175</v>
      </c>
      <c r="F965" s="271" t="s">
        <v>1176</v>
      </c>
      <c r="G965" s="272" t="s">
        <v>173</v>
      </c>
      <c r="H965" s="273">
        <v>14.891</v>
      </c>
      <c r="I965" s="274"/>
      <c r="J965" s="275">
        <f>ROUND(I965*H965,2)</f>
        <v>0</v>
      </c>
      <c r="K965" s="271" t="s">
        <v>174</v>
      </c>
      <c r="L965" s="276"/>
      <c r="M965" s="277" t="s">
        <v>40</v>
      </c>
      <c r="N965" s="278" t="s">
        <v>48</v>
      </c>
      <c r="O965" s="85"/>
      <c r="P965" s="228">
        <f>O965*H965</f>
        <v>0</v>
      </c>
      <c r="Q965" s="228">
        <v>0.0138</v>
      </c>
      <c r="R965" s="228">
        <f>Q965*H965</f>
        <v>0.20549580000000001</v>
      </c>
      <c r="S965" s="228">
        <v>0</v>
      </c>
      <c r="T965" s="229">
        <f>S965*H965</f>
        <v>0</v>
      </c>
      <c r="U965" s="39"/>
      <c r="V965" s="39"/>
      <c r="W965" s="39"/>
      <c r="X965" s="39"/>
      <c r="Y965" s="39"/>
      <c r="Z965" s="39"/>
      <c r="AA965" s="39"/>
      <c r="AB965" s="39"/>
      <c r="AC965" s="39"/>
      <c r="AD965" s="39"/>
      <c r="AE965" s="39"/>
      <c r="AR965" s="230" t="s">
        <v>407</v>
      </c>
      <c r="AT965" s="230" t="s">
        <v>297</v>
      </c>
      <c r="AU965" s="230" t="s">
        <v>87</v>
      </c>
      <c r="AY965" s="18" t="s">
        <v>167</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301</v>
      </c>
      <c r="BM965" s="230" t="s">
        <v>1177</v>
      </c>
    </row>
    <row r="966" s="2" customFormat="1">
      <c r="A966" s="39"/>
      <c r="B966" s="40"/>
      <c r="C966" s="41"/>
      <c r="D966" s="232" t="s">
        <v>177</v>
      </c>
      <c r="E966" s="41"/>
      <c r="F966" s="233" t="s">
        <v>1176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177</v>
      </c>
      <c r="AU966" s="18" t="s">
        <v>87</v>
      </c>
    </row>
    <row r="967" s="14" customFormat="1">
      <c r="A967" s="14"/>
      <c r="B967" s="247"/>
      <c r="C967" s="248"/>
      <c r="D967" s="232" t="s">
        <v>181</v>
      </c>
      <c r="E967" s="248"/>
      <c r="F967" s="250" t="s">
        <v>1387</v>
      </c>
      <c r="G967" s="248"/>
      <c r="H967" s="251">
        <v>14.891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181</v>
      </c>
      <c r="AU967" s="257" t="s">
        <v>87</v>
      </c>
      <c r="AV967" s="14" t="s">
        <v>87</v>
      </c>
      <c r="AW967" s="14" t="s">
        <v>4</v>
      </c>
      <c r="AX967" s="14" t="s">
        <v>85</v>
      </c>
      <c r="AY967" s="257" t="s">
        <v>167</v>
      </c>
    </row>
    <row r="968" s="2" customFormat="1" ht="24" customHeight="1">
      <c r="A968" s="39"/>
      <c r="B968" s="40"/>
      <c r="C968" s="219" t="s">
        <v>1179</v>
      </c>
      <c r="D968" s="219" t="s">
        <v>170</v>
      </c>
      <c r="E968" s="220" t="s">
        <v>1180</v>
      </c>
      <c r="F968" s="221" t="s">
        <v>1181</v>
      </c>
      <c r="G968" s="222" t="s">
        <v>173</v>
      </c>
      <c r="H968" s="223">
        <v>13.788</v>
      </c>
      <c r="I968" s="224"/>
      <c r="J968" s="225">
        <f>ROUND(I968*H968,2)</f>
        <v>0</v>
      </c>
      <c r="K968" s="221" t="s">
        <v>174</v>
      </c>
      <c r="L968" s="45"/>
      <c r="M968" s="226" t="s">
        <v>40</v>
      </c>
      <c r="N968" s="227" t="s">
        <v>48</v>
      </c>
      <c r="O968" s="85"/>
      <c r="P968" s="228">
        <f>O968*H968</f>
        <v>0</v>
      </c>
      <c r="Q968" s="228">
        <v>0</v>
      </c>
      <c r="R968" s="228">
        <f>Q968*H968</f>
        <v>0</v>
      </c>
      <c r="S968" s="228">
        <v>0</v>
      </c>
      <c r="T968" s="229">
        <f>S968*H968</f>
        <v>0</v>
      </c>
      <c r="U968" s="39"/>
      <c r="V968" s="39"/>
      <c r="W968" s="39"/>
      <c r="X968" s="39"/>
      <c r="Y968" s="39"/>
      <c r="Z968" s="39"/>
      <c r="AA968" s="39"/>
      <c r="AB968" s="39"/>
      <c r="AC968" s="39"/>
      <c r="AD968" s="39"/>
      <c r="AE968" s="39"/>
      <c r="AR968" s="230" t="s">
        <v>301</v>
      </c>
      <c r="AT968" s="230" t="s">
        <v>170</v>
      </c>
      <c r="AU968" s="230" t="s">
        <v>87</v>
      </c>
      <c r="AY968" s="18" t="s">
        <v>167</v>
      </c>
      <c r="BE968" s="231">
        <f>IF(N968="základní",J968,0)</f>
        <v>0</v>
      </c>
      <c r="BF968" s="231">
        <f>IF(N968="snížená",J968,0)</f>
        <v>0</v>
      </c>
      <c r="BG968" s="231">
        <f>IF(N968="zákl. přenesená",J968,0)</f>
        <v>0</v>
      </c>
      <c r="BH968" s="231">
        <f>IF(N968="sníž. přenesená",J968,0)</f>
        <v>0</v>
      </c>
      <c r="BI968" s="231">
        <f>IF(N968="nulová",J968,0)</f>
        <v>0</v>
      </c>
      <c r="BJ968" s="18" t="s">
        <v>85</v>
      </c>
      <c r="BK968" s="231">
        <f>ROUND(I968*H968,2)</f>
        <v>0</v>
      </c>
      <c r="BL968" s="18" t="s">
        <v>301</v>
      </c>
      <c r="BM968" s="230" t="s">
        <v>1182</v>
      </c>
    </row>
    <row r="969" s="2" customFormat="1">
      <c r="A969" s="39"/>
      <c r="B969" s="40"/>
      <c r="C969" s="41"/>
      <c r="D969" s="232" t="s">
        <v>177</v>
      </c>
      <c r="E969" s="41"/>
      <c r="F969" s="233" t="s">
        <v>1183</v>
      </c>
      <c r="G969" s="41"/>
      <c r="H969" s="41"/>
      <c r="I969" s="137"/>
      <c r="J969" s="41"/>
      <c r="K969" s="41"/>
      <c r="L969" s="45"/>
      <c r="M969" s="234"/>
      <c r="N969" s="235"/>
      <c r="O969" s="85"/>
      <c r="P969" s="85"/>
      <c r="Q969" s="85"/>
      <c r="R969" s="85"/>
      <c r="S969" s="85"/>
      <c r="T969" s="86"/>
      <c r="U969" s="39"/>
      <c r="V969" s="39"/>
      <c r="W969" s="39"/>
      <c r="X969" s="39"/>
      <c r="Y969" s="39"/>
      <c r="Z969" s="39"/>
      <c r="AA969" s="39"/>
      <c r="AB969" s="39"/>
      <c r="AC969" s="39"/>
      <c r="AD969" s="39"/>
      <c r="AE969" s="39"/>
      <c r="AT969" s="18" t="s">
        <v>177</v>
      </c>
      <c r="AU969" s="18" t="s">
        <v>87</v>
      </c>
    </row>
    <row r="970" s="2" customFormat="1">
      <c r="A970" s="39"/>
      <c r="B970" s="40"/>
      <c r="C970" s="41"/>
      <c r="D970" s="232" t="s">
        <v>179</v>
      </c>
      <c r="E970" s="41"/>
      <c r="F970" s="236" t="s">
        <v>1169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179</v>
      </c>
      <c r="AU970" s="18" t="s">
        <v>87</v>
      </c>
    </row>
    <row r="971" s="13" customFormat="1">
      <c r="A971" s="13"/>
      <c r="B971" s="237"/>
      <c r="C971" s="238"/>
      <c r="D971" s="232" t="s">
        <v>181</v>
      </c>
      <c r="E971" s="239" t="s">
        <v>40</v>
      </c>
      <c r="F971" s="240" t="s">
        <v>1170</v>
      </c>
      <c r="G971" s="238"/>
      <c r="H971" s="239" t="s">
        <v>40</v>
      </c>
      <c r="I971" s="241"/>
      <c r="J971" s="238"/>
      <c r="K971" s="238"/>
      <c r="L971" s="242"/>
      <c r="M971" s="243"/>
      <c r="N971" s="244"/>
      <c r="O971" s="244"/>
      <c r="P971" s="244"/>
      <c r="Q971" s="244"/>
      <c r="R971" s="244"/>
      <c r="S971" s="244"/>
      <c r="T971" s="245"/>
      <c r="U971" s="13"/>
      <c r="V971" s="13"/>
      <c r="W971" s="13"/>
      <c r="X971" s="13"/>
      <c r="Y971" s="13"/>
      <c r="Z971" s="13"/>
      <c r="AA971" s="13"/>
      <c r="AB971" s="13"/>
      <c r="AC971" s="13"/>
      <c r="AD971" s="13"/>
      <c r="AE971" s="13"/>
      <c r="AT971" s="246" t="s">
        <v>181</v>
      </c>
      <c r="AU971" s="246" t="s">
        <v>87</v>
      </c>
      <c r="AV971" s="13" t="s">
        <v>85</v>
      </c>
      <c r="AW971" s="13" t="s">
        <v>38</v>
      </c>
      <c r="AX971" s="13" t="s">
        <v>77</v>
      </c>
      <c r="AY971" s="246" t="s">
        <v>167</v>
      </c>
    </row>
    <row r="972" s="14" customFormat="1">
      <c r="A972" s="14"/>
      <c r="B972" s="247"/>
      <c r="C972" s="248"/>
      <c r="D972" s="232" t="s">
        <v>181</v>
      </c>
      <c r="E972" s="249" t="s">
        <v>40</v>
      </c>
      <c r="F972" s="250" t="s">
        <v>1171</v>
      </c>
      <c r="G972" s="248"/>
      <c r="H972" s="251">
        <v>1.788</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181</v>
      </c>
      <c r="AU972" s="257" t="s">
        <v>87</v>
      </c>
      <c r="AV972" s="14" t="s">
        <v>87</v>
      </c>
      <c r="AW972" s="14" t="s">
        <v>38</v>
      </c>
      <c r="AX972" s="14" t="s">
        <v>77</v>
      </c>
      <c r="AY972" s="257" t="s">
        <v>167</v>
      </c>
    </row>
    <row r="973" s="13" customFormat="1">
      <c r="A973" s="13"/>
      <c r="B973" s="237"/>
      <c r="C973" s="238"/>
      <c r="D973" s="232" t="s">
        <v>181</v>
      </c>
      <c r="E973" s="239" t="s">
        <v>40</v>
      </c>
      <c r="F973" s="240" t="s">
        <v>206</v>
      </c>
      <c r="G973" s="238"/>
      <c r="H973" s="239" t="s">
        <v>40</v>
      </c>
      <c r="I973" s="241"/>
      <c r="J973" s="238"/>
      <c r="K973" s="238"/>
      <c r="L973" s="242"/>
      <c r="M973" s="243"/>
      <c r="N973" s="244"/>
      <c r="O973" s="244"/>
      <c r="P973" s="244"/>
      <c r="Q973" s="244"/>
      <c r="R973" s="244"/>
      <c r="S973" s="244"/>
      <c r="T973" s="245"/>
      <c r="U973" s="13"/>
      <c r="V973" s="13"/>
      <c r="W973" s="13"/>
      <c r="X973" s="13"/>
      <c r="Y973" s="13"/>
      <c r="Z973" s="13"/>
      <c r="AA973" s="13"/>
      <c r="AB973" s="13"/>
      <c r="AC973" s="13"/>
      <c r="AD973" s="13"/>
      <c r="AE973" s="13"/>
      <c r="AT973" s="246" t="s">
        <v>181</v>
      </c>
      <c r="AU973" s="246" t="s">
        <v>87</v>
      </c>
      <c r="AV973" s="13" t="s">
        <v>85</v>
      </c>
      <c r="AW973" s="13" t="s">
        <v>38</v>
      </c>
      <c r="AX973" s="13" t="s">
        <v>77</v>
      </c>
      <c r="AY973" s="246" t="s">
        <v>167</v>
      </c>
    </row>
    <row r="974" s="14" customFormat="1">
      <c r="A974" s="14"/>
      <c r="B974" s="247"/>
      <c r="C974" s="248"/>
      <c r="D974" s="232" t="s">
        <v>181</v>
      </c>
      <c r="E974" s="249" t="s">
        <v>40</v>
      </c>
      <c r="F974" s="250" t="s">
        <v>1386</v>
      </c>
      <c r="G974" s="248"/>
      <c r="H974" s="251">
        <v>13.199999999999999</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181</v>
      </c>
      <c r="AU974" s="257" t="s">
        <v>87</v>
      </c>
      <c r="AV974" s="14" t="s">
        <v>87</v>
      </c>
      <c r="AW974" s="14" t="s">
        <v>38</v>
      </c>
      <c r="AX974" s="14" t="s">
        <v>77</v>
      </c>
      <c r="AY974" s="257" t="s">
        <v>167</v>
      </c>
    </row>
    <row r="975" s="14" customFormat="1">
      <c r="A975" s="14"/>
      <c r="B975" s="247"/>
      <c r="C975" s="248"/>
      <c r="D975" s="232" t="s">
        <v>181</v>
      </c>
      <c r="E975" s="249" t="s">
        <v>40</v>
      </c>
      <c r="F975" s="250" t="s">
        <v>1173</v>
      </c>
      <c r="G975" s="248"/>
      <c r="H975" s="251">
        <v>-1.2</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181</v>
      </c>
      <c r="AU975" s="257" t="s">
        <v>87</v>
      </c>
      <c r="AV975" s="14" t="s">
        <v>87</v>
      </c>
      <c r="AW975" s="14" t="s">
        <v>38</v>
      </c>
      <c r="AX975" s="14" t="s">
        <v>77</v>
      </c>
      <c r="AY975" s="257" t="s">
        <v>167</v>
      </c>
    </row>
    <row r="976" s="15" customFormat="1">
      <c r="A976" s="15"/>
      <c r="B976" s="258"/>
      <c r="C976" s="259"/>
      <c r="D976" s="232" t="s">
        <v>181</v>
      </c>
      <c r="E976" s="260" t="s">
        <v>40</v>
      </c>
      <c r="F976" s="261" t="s">
        <v>184</v>
      </c>
      <c r="G976" s="259"/>
      <c r="H976" s="262">
        <v>13.788</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181</v>
      </c>
      <c r="AU976" s="268" t="s">
        <v>87</v>
      </c>
      <c r="AV976" s="15" t="s">
        <v>175</v>
      </c>
      <c r="AW976" s="15" t="s">
        <v>38</v>
      </c>
      <c r="AX976" s="15" t="s">
        <v>85</v>
      </c>
      <c r="AY976" s="268" t="s">
        <v>167</v>
      </c>
    </row>
    <row r="977" s="2" customFormat="1" ht="24" customHeight="1">
      <c r="A977" s="39"/>
      <c r="B977" s="40"/>
      <c r="C977" s="219" t="s">
        <v>1184</v>
      </c>
      <c r="D977" s="219" t="s">
        <v>170</v>
      </c>
      <c r="E977" s="220" t="s">
        <v>1185</v>
      </c>
      <c r="F977" s="221" t="s">
        <v>1186</v>
      </c>
      <c r="G977" s="222" t="s">
        <v>173</v>
      </c>
      <c r="H977" s="223">
        <v>13.788</v>
      </c>
      <c r="I977" s="224"/>
      <c r="J977" s="225">
        <f>ROUND(I977*H977,2)</f>
        <v>0</v>
      </c>
      <c r="K977" s="221" t="s">
        <v>174</v>
      </c>
      <c r="L977" s="45"/>
      <c r="M977" s="226" t="s">
        <v>40</v>
      </c>
      <c r="N977" s="227" t="s">
        <v>48</v>
      </c>
      <c r="O977" s="85"/>
      <c r="P977" s="228">
        <f>O977*H977</f>
        <v>0</v>
      </c>
      <c r="Q977" s="228">
        <v>0</v>
      </c>
      <c r="R977" s="228">
        <f>Q977*H977</f>
        <v>0</v>
      </c>
      <c r="S977" s="228">
        <v>0</v>
      </c>
      <c r="T977" s="229">
        <f>S977*H977</f>
        <v>0</v>
      </c>
      <c r="U977" s="39"/>
      <c r="V977" s="39"/>
      <c r="W977" s="39"/>
      <c r="X977" s="39"/>
      <c r="Y977" s="39"/>
      <c r="Z977" s="39"/>
      <c r="AA977" s="39"/>
      <c r="AB977" s="39"/>
      <c r="AC977" s="39"/>
      <c r="AD977" s="39"/>
      <c r="AE977" s="39"/>
      <c r="AR977" s="230" t="s">
        <v>301</v>
      </c>
      <c r="AT977" s="230" t="s">
        <v>170</v>
      </c>
      <c r="AU977" s="230" t="s">
        <v>87</v>
      </c>
      <c r="AY977" s="18" t="s">
        <v>167</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301</v>
      </c>
      <c r="BM977" s="230" t="s">
        <v>1187</v>
      </c>
    </row>
    <row r="978" s="2" customFormat="1">
      <c r="A978" s="39"/>
      <c r="B978" s="40"/>
      <c r="C978" s="41"/>
      <c r="D978" s="232" t="s">
        <v>177</v>
      </c>
      <c r="E978" s="41"/>
      <c r="F978" s="233" t="s">
        <v>1188</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177</v>
      </c>
      <c r="AU978" s="18" t="s">
        <v>87</v>
      </c>
    </row>
    <row r="979" s="2" customFormat="1">
      <c r="A979" s="39"/>
      <c r="B979" s="40"/>
      <c r="C979" s="41"/>
      <c r="D979" s="232" t="s">
        <v>179</v>
      </c>
      <c r="E979" s="41"/>
      <c r="F979" s="236" t="s">
        <v>1169</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179</v>
      </c>
      <c r="AU979" s="18" t="s">
        <v>87</v>
      </c>
    </row>
    <row r="980" s="13" customFormat="1">
      <c r="A980" s="13"/>
      <c r="B980" s="237"/>
      <c r="C980" s="238"/>
      <c r="D980" s="232" t="s">
        <v>181</v>
      </c>
      <c r="E980" s="239" t="s">
        <v>40</v>
      </c>
      <c r="F980" s="240" t="s">
        <v>1170</v>
      </c>
      <c r="G980" s="238"/>
      <c r="H980" s="239" t="s">
        <v>40</v>
      </c>
      <c r="I980" s="241"/>
      <c r="J980" s="238"/>
      <c r="K980" s="238"/>
      <c r="L980" s="242"/>
      <c r="M980" s="243"/>
      <c r="N980" s="244"/>
      <c r="O980" s="244"/>
      <c r="P980" s="244"/>
      <c r="Q980" s="244"/>
      <c r="R980" s="244"/>
      <c r="S980" s="244"/>
      <c r="T980" s="245"/>
      <c r="U980" s="13"/>
      <c r="V980" s="13"/>
      <c r="W980" s="13"/>
      <c r="X980" s="13"/>
      <c r="Y980" s="13"/>
      <c r="Z980" s="13"/>
      <c r="AA980" s="13"/>
      <c r="AB980" s="13"/>
      <c r="AC980" s="13"/>
      <c r="AD980" s="13"/>
      <c r="AE980" s="13"/>
      <c r="AT980" s="246" t="s">
        <v>181</v>
      </c>
      <c r="AU980" s="246" t="s">
        <v>87</v>
      </c>
      <c r="AV980" s="13" t="s">
        <v>85</v>
      </c>
      <c r="AW980" s="13" t="s">
        <v>38</v>
      </c>
      <c r="AX980" s="13" t="s">
        <v>77</v>
      </c>
      <c r="AY980" s="246" t="s">
        <v>167</v>
      </c>
    </row>
    <row r="981" s="14" customFormat="1">
      <c r="A981" s="14"/>
      <c r="B981" s="247"/>
      <c r="C981" s="248"/>
      <c r="D981" s="232" t="s">
        <v>181</v>
      </c>
      <c r="E981" s="249" t="s">
        <v>40</v>
      </c>
      <c r="F981" s="250" t="s">
        <v>1171</v>
      </c>
      <c r="G981" s="248"/>
      <c r="H981" s="251">
        <v>1.788</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181</v>
      </c>
      <c r="AU981" s="257" t="s">
        <v>87</v>
      </c>
      <c r="AV981" s="14" t="s">
        <v>87</v>
      </c>
      <c r="AW981" s="14" t="s">
        <v>38</v>
      </c>
      <c r="AX981" s="14" t="s">
        <v>77</v>
      </c>
      <c r="AY981" s="257" t="s">
        <v>167</v>
      </c>
    </row>
    <row r="982" s="13" customFormat="1">
      <c r="A982" s="13"/>
      <c r="B982" s="237"/>
      <c r="C982" s="238"/>
      <c r="D982" s="232" t="s">
        <v>181</v>
      </c>
      <c r="E982" s="239" t="s">
        <v>40</v>
      </c>
      <c r="F982" s="240" t="s">
        <v>206</v>
      </c>
      <c r="G982" s="238"/>
      <c r="H982" s="239" t="s">
        <v>40</v>
      </c>
      <c r="I982" s="241"/>
      <c r="J982" s="238"/>
      <c r="K982" s="238"/>
      <c r="L982" s="242"/>
      <c r="M982" s="243"/>
      <c r="N982" s="244"/>
      <c r="O982" s="244"/>
      <c r="P982" s="244"/>
      <c r="Q982" s="244"/>
      <c r="R982" s="244"/>
      <c r="S982" s="244"/>
      <c r="T982" s="245"/>
      <c r="U982" s="13"/>
      <c r="V982" s="13"/>
      <c r="W982" s="13"/>
      <c r="X982" s="13"/>
      <c r="Y982" s="13"/>
      <c r="Z982" s="13"/>
      <c r="AA982" s="13"/>
      <c r="AB982" s="13"/>
      <c r="AC982" s="13"/>
      <c r="AD982" s="13"/>
      <c r="AE982" s="13"/>
      <c r="AT982" s="246" t="s">
        <v>181</v>
      </c>
      <c r="AU982" s="246" t="s">
        <v>87</v>
      </c>
      <c r="AV982" s="13" t="s">
        <v>85</v>
      </c>
      <c r="AW982" s="13" t="s">
        <v>38</v>
      </c>
      <c r="AX982" s="13" t="s">
        <v>77</v>
      </c>
      <c r="AY982" s="246" t="s">
        <v>167</v>
      </c>
    </row>
    <row r="983" s="14" customFormat="1">
      <c r="A983" s="14"/>
      <c r="B983" s="247"/>
      <c r="C983" s="248"/>
      <c r="D983" s="232" t="s">
        <v>181</v>
      </c>
      <c r="E983" s="249" t="s">
        <v>40</v>
      </c>
      <c r="F983" s="250" t="s">
        <v>1386</v>
      </c>
      <c r="G983" s="248"/>
      <c r="H983" s="251">
        <v>13.199999999999999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181</v>
      </c>
      <c r="AU983" s="257" t="s">
        <v>87</v>
      </c>
      <c r="AV983" s="14" t="s">
        <v>87</v>
      </c>
      <c r="AW983" s="14" t="s">
        <v>38</v>
      </c>
      <c r="AX983" s="14" t="s">
        <v>77</v>
      </c>
      <c r="AY983" s="257" t="s">
        <v>167</v>
      </c>
    </row>
    <row r="984" s="14" customFormat="1">
      <c r="A984" s="14"/>
      <c r="B984" s="247"/>
      <c r="C984" s="248"/>
      <c r="D984" s="232" t="s">
        <v>181</v>
      </c>
      <c r="E984" s="249" t="s">
        <v>40</v>
      </c>
      <c r="F984" s="250" t="s">
        <v>1173</v>
      </c>
      <c r="G984" s="248"/>
      <c r="H984" s="251">
        <v>-1.2</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181</v>
      </c>
      <c r="AU984" s="257" t="s">
        <v>87</v>
      </c>
      <c r="AV984" s="14" t="s">
        <v>87</v>
      </c>
      <c r="AW984" s="14" t="s">
        <v>38</v>
      </c>
      <c r="AX984" s="14" t="s">
        <v>77</v>
      </c>
      <c r="AY984" s="257" t="s">
        <v>167</v>
      </c>
    </row>
    <row r="985" s="15" customFormat="1">
      <c r="A985" s="15"/>
      <c r="B985" s="258"/>
      <c r="C985" s="259"/>
      <c r="D985" s="232" t="s">
        <v>181</v>
      </c>
      <c r="E985" s="260" t="s">
        <v>40</v>
      </c>
      <c r="F985" s="261" t="s">
        <v>184</v>
      </c>
      <c r="G985" s="259"/>
      <c r="H985" s="262">
        <v>13.788</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181</v>
      </c>
      <c r="AU985" s="268" t="s">
        <v>87</v>
      </c>
      <c r="AV985" s="15" t="s">
        <v>175</v>
      </c>
      <c r="AW985" s="15" t="s">
        <v>38</v>
      </c>
      <c r="AX985" s="15" t="s">
        <v>85</v>
      </c>
      <c r="AY985" s="268" t="s">
        <v>167</v>
      </c>
    </row>
    <row r="986" s="2" customFormat="1" ht="24" customHeight="1">
      <c r="A986" s="39"/>
      <c r="B986" s="40"/>
      <c r="C986" s="219" t="s">
        <v>1189</v>
      </c>
      <c r="D986" s="219" t="s">
        <v>170</v>
      </c>
      <c r="E986" s="220" t="s">
        <v>1190</v>
      </c>
      <c r="F986" s="221" t="s">
        <v>1191</v>
      </c>
      <c r="G986" s="222" t="s">
        <v>173</v>
      </c>
      <c r="H986" s="223">
        <v>13.788</v>
      </c>
      <c r="I986" s="224"/>
      <c r="J986" s="225">
        <f>ROUND(I986*H986,2)</f>
        <v>0</v>
      </c>
      <c r="K986" s="221" t="s">
        <v>174</v>
      </c>
      <c r="L986" s="45"/>
      <c r="M986" s="226" t="s">
        <v>40</v>
      </c>
      <c r="N986" s="227" t="s">
        <v>48</v>
      </c>
      <c r="O986" s="85"/>
      <c r="P986" s="228">
        <f>O986*H986</f>
        <v>0</v>
      </c>
      <c r="Q986" s="228">
        <v>0.00093000000000000005</v>
      </c>
      <c r="R986" s="228">
        <f>Q986*H986</f>
        <v>0.01282284</v>
      </c>
      <c r="S986" s="228">
        <v>0</v>
      </c>
      <c r="T986" s="229">
        <f>S986*H986</f>
        <v>0</v>
      </c>
      <c r="U986" s="39"/>
      <c r="V986" s="39"/>
      <c r="W986" s="39"/>
      <c r="X986" s="39"/>
      <c r="Y986" s="39"/>
      <c r="Z986" s="39"/>
      <c r="AA986" s="39"/>
      <c r="AB986" s="39"/>
      <c r="AC986" s="39"/>
      <c r="AD986" s="39"/>
      <c r="AE986" s="39"/>
      <c r="AR986" s="230" t="s">
        <v>301</v>
      </c>
      <c r="AT986" s="230" t="s">
        <v>170</v>
      </c>
      <c r="AU986" s="230" t="s">
        <v>87</v>
      </c>
      <c r="AY986" s="18" t="s">
        <v>167</v>
      </c>
      <c r="BE986" s="231">
        <f>IF(N986="základní",J986,0)</f>
        <v>0</v>
      </c>
      <c r="BF986" s="231">
        <f>IF(N986="snížená",J986,0)</f>
        <v>0</v>
      </c>
      <c r="BG986" s="231">
        <f>IF(N986="zákl. přenesená",J986,0)</f>
        <v>0</v>
      </c>
      <c r="BH986" s="231">
        <f>IF(N986="sníž. přenesená",J986,0)</f>
        <v>0</v>
      </c>
      <c r="BI986" s="231">
        <f>IF(N986="nulová",J986,0)</f>
        <v>0</v>
      </c>
      <c r="BJ986" s="18" t="s">
        <v>85</v>
      </c>
      <c r="BK986" s="231">
        <f>ROUND(I986*H986,2)</f>
        <v>0</v>
      </c>
      <c r="BL986" s="18" t="s">
        <v>301</v>
      </c>
      <c r="BM986" s="230" t="s">
        <v>1192</v>
      </c>
    </row>
    <row r="987" s="2" customFormat="1">
      <c r="A987" s="39"/>
      <c r="B987" s="40"/>
      <c r="C987" s="41"/>
      <c r="D987" s="232" t="s">
        <v>177</v>
      </c>
      <c r="E987" s="41"/>
      <c r="F987" s="233" t="s">
        <v>1193</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177</v>
      </c>
      <c r="AU987" s="18" t="s">
        <v>87</v>
      </c>
    </row>
    <row r="988" s="2" customFormat="1">
      <c r="A988" s="39"/>
      <c r="B988" s="40"/>
      <c r="C988" s="41"/>
      <c r="D988" s="232" t="s">
        <v>179</v>
      </c>
      <c r="E988" s="41"/>
      <c r="F988" s="236" t="s">
        <v>1169</v>
      </c>
      <c r="G988" s="41"/>
      <c r="H988" s="41"/>
      <c r="I988" s="137"/>
      <c r="J988" s="41"/>
      <c r="K988" s="41"/>
      <c r="L988" s="45"/>
      <c r="M988" s="234"/>
      <c r="N988" s="235"/>
      <c r="O988" s="85"/>
      <c r="P988" s="85"/>
      <c r="Q988" s="85"/>
      <c r="R988" s="85"/>
      <c r="S988" s="85"/>
      <c r="T988" s="86"/>
      <c r="U988" s="39"/>
      <c r="V988" s="39"/>
      <c r="W988" s="39"/>
      <c r="X988" s="39"/>
      <c r="Y988" s="39"/>
      <c r="Z988" s="39"/>
      <c r="AA988" s="39"/>
      <c r="AB988" s="39"/>
      <c r="AC988" s="39"/>
      <c r="AD988" s="39"/>
      <c r="AE988" s="39"/>
      <c r="AT988" s="18" t="s">
        <v>179</v>
      </c>
      <c r="AU988" s="18" t="s">
        <v>87</v>
      </c>
    </row>
    <row r="989" s="13" customFormat="1">
      <c r="A989" s="13"/>
      <c r="B989" s="237"/>
      <c r="C989" s="238"/>
      <c r="D989" s="232" t="s">
        <v>181</v>
      </c>
      <c r="E989" s="239" t="s">
        <v>40</v>
      </c>
      <c r="F989" s="240" t="s">
        <v>1170</v>
      </c>
      <c r="G989" s="238"/>
      <c r="H989" s="239" t="s">
        <v>40</v>
      </c>
      <c r="I989" s="241"/>
      <c r="J989" s="238"/>
      <c r="K989" s="238"/>
      <c r="L989" s="242"/>
      <c r="M989" s="243"/>
      <c r="N989" s="244"/>
      <c r="O989" s="244"/>
      <c r="P989" s="244"/>
      <c r="Q989" s="244"/>
      <c r="R989" s="244"/>
      <c r="S989" s="244"/>
      <c r="T989" s="245"/>
      <c r="U989" s="13"/>
      <c r="V989" s="13"/>
      <c r="W989" s="13"/>
      <c r="X989" s="13"/>
      <c r="Y989" s="13"/>
      <c r="Z989" s="13"/>
      <c r="AA989" s="13"/>
      <c r="AB989" s="13"/>
      <c r="AC989" s="13"/>
      <c r="AD989" s="13"/>
      <c r="AE989" s="13"/>
      <c r="AT989" s="246" t="s">
        <v>181</v>
      </c>
      <c r="AU989" s="246" t="s">
        <v>87</v>
      </c>
      <c r="AV989" s="13" t="s">
        <v>85</v>
      </c>
      <c r="AW989" s="13" t="s">
        <v>38</v>
      </c>
      <c r="AX989" s="13" t="s">
        <v>77</v>
      </c>
      <c r="AY989" s="246" t="s">
        <v>167</v>
      </c>
    </row>
    <row r="990" s="14" customFormat="1">
      <c r="A990" s="14"/>
      <c r="B990" s="247"/>
      <c r="C990" s="248"/>
      <c r="D990" s="232" t="s">
        <v>181</v>
      </c>
      <c r="E990" s="249" t="s">
        <v>40</v>
      </c>
      <c r="F990" s="250" t="s">
        <v>1171</v>
      </c>
      <c r="G990" s="248"/>
      <c r="H990" s="251">
        <v>1.788</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181</v>
      </c>
      <c r="AU990" s="257" t="s">
        <v>87</v>
      </c>
      <c r="AV990" s="14" t="s">
        <v>87</v>
      </c>
      <c r="AW990" s="14" t="s">
        <v>38</v>
      </c>
      <c r="AX990" s="14" t="s">
        <v>77</v>
      </c>
      <c r="AY990" s="257" t="s">
        <v>167</v>
      </c>
    </row>
    <row r="991" s="13" customFormat="1">
      <c r="A991" s="13"/>
      <c r="B991" s="237"/>
      <c r="C991" s="238"/>
      <c r="D991" s="232" t="s">
        <v>181</v>
      </c>
      <c r="E991" s="239" t="s">
        <v>40</v>
      </c>
      <c r="F991" s="240" t="s">
        <v>206</v>
      </c>
      <c r="G991" s="238"/>
      <c r="H991" s="239" t="s">
        <v>40</v>
      </c>
      <c r="I991" s="241"/>
      <c r="J991" s="238"/>
      <c r="K991" s="238"/>
      <c r="L991" s="242"/>
      <c r="M991" s="243"/>
      <c r="N991" s="244"/>
      <c r="O991" s="244"/>
      <c r="P991" s="244"/>
      <c r="Q991" s="244"/>
      <c r="R991" s="244"/>
      <c r="S991" s="244"/>
      <c r="T991" s="245"/>
      <c r="U991" s="13"/>
      <c r="V991" s="13"/>
      <c r="W991" s="13"/>
      <c r="X991" s="13"/>
      <c r="Y991" s="13"/>
      <c r="Z991" s="13"/>
      <c r="AA991" s="13"/>
      <c r="AB991" s="13"/>
      <c r="AC991" s="13"/>
      <c r="AD991" s="13"/>
      <c r="AE991" s="13"/>
      <c r="AT991" s="246" t="s">
        <v>181</v>
      </c>
      <c r="AU991" s="246" t="s">
        <v>87</v>
      </c>
      <c r="AV991" s="13" t="s">
        <v>85</v>
      </c>
      <c r="AW991" s="13" t="s">
        <v>38</v>
      </c>
      <c r="AX991" s="13" t="s">
        <v>77</v>
      </c>
      <c r="AY991" s="246" t="s">
        <v>167</v>
      </c>
    </row>
    <row r="992" s="14" customFormat="1">
      <c r="A992" s="14"/>
      <c r="B992" s="247"/>
      <c r="C992" s="248"/>
      <c r="D992" s="232" t="s">
        <v>181</v>
      </c>
      <c r="E992" s="249" t="s">
        <v>40</v>
      </c>
      <c r="F992" s="250" t="s">
        <v>1386</v>
      </c>
      <c r="G992" s="248"/>
      <c r="H992" s="251">
        <v>13.199999999999999</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181</v>
      </c>
      <c r="AU992" s="257" t="s">
        <v>87</v>
      </c>
      <c r="AV992" s="14" t="s">
        <v>87</v>
      </c>
      <c r="AW992" s="14" t="s">
        <v>38</v>
      </c>
      <c r="AX992" s="14" t="s">
        <v>77</v>
      </c>
      <c r="AY992" s="257" t="s">
        <v>167</v>
      </c>
    </row>
    <row r="993" s="14" customFormat="1">
      <c r="A993" s="14"/>
      <c r="B993" s="247"/>
      <c r="C993" s="248"/>
      <c r="D993" s="232" t="s">
        <v>181</v>
      </c>
      <c r="E993" s="249" t="s">
        <v>40</v>
      </c>
      <c r="F993" s="250" t="s">
        <v>1173</v>
      </c>
      <c r="G993" s="248"/>
      <c r="H993" s="251">
        <v>-1.2</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181</v>
      </c>
      <c r="AU993" s="257" t="s">
        <v>87</v>
      </c>
      <c r="AV993" s="14" t="s">
        <v>87</v>
      </c>
      <c r="AW993" s="14" t="s">
        <v>38</v>
      </c>
      <c r="AX993" s="14" t="s">
        <v>77</v>
      </c>
      <c r="AY993" s="257" t="s">
        <v>167</v>
      </c>
    </row>
    <row r="994" s="15" customFormat="1">
      <c r="A994" s="15"/>
      <c r="B994" s="258"/>
      <c r="C994" s="259"/>
      <c r="D994" s="232" t="s">
        <v>181</v>
      </c>
      <c r="E994" s="260" t="s">
        <v>40</v>
      </c>
      <c r="F994" s="261" t="s">
        <v>184</v>
      </c>
      <c r="G994" s="259"/>
      <c r="H994" s="262">
        <v>13.788</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181</v>
      </c>
      <c r="AU994" s="268" t="s">
        <v>87</v>
      </c>
      <c r="AV994" s="15" t="s">
        <v>175</v>
      </c>
      <c r="AW994" s="15" t="s">
        <v>38</v>
      </c>
      <c r="AX994" s="15" t="s">
        <v>85</v>
      </c>
      <c r="AY994" s="268" t="s">
        <v>167</v>
      </c>
    </row>
    <row r="995" s="2" customFormat="1" ht="16.5" customHeight="1">
      <c r="A995" s="39"/>
      <c r="B995" s="40"/>
      <c r="C995" s="219" t="s">
        <v>1194</v>
      </c>
      <c r="D995" s="219" t="s">
        <v>170</v>
      </c>
      <c r="E995" s="220" t="s">
        <v>1195</v>
      </c>
      <c r="F995" s="221" t="s">
        <v>1196</v>
      </c>
      <c r="G995" s="222" t="s">
        <v>187</v>
      </c>
      <c r="H995" s="223">
        <v>8.8000000000000007</v>
      </c>
      <c r="I995" s="224"/>
      <c r="J995" s="225">
        <f>ROUND(I995*H995,2)</f>
        <v>0</v>
      </c>
      <c r="K995" s="221" t="s">
        <v>174</v>
      </c>
      <c r="L995" s="45"/>
      <c r="M995" s="226" t="s">
        <v>40</v>
      </c>
      <c r="N995" s="227" t="s">
        <v>48</v>
      </c>
      <c r="O995" s="85"/>
      <c r="P995" s="228">
        <f>O995*H995</f>
        <v>0</v>
      </c>
      <c r="Q995" s="228">
        <v>0.00031</v>
      </c>
      <c r="R995" s="228">
        <f>Q995*H995</f>
        <v>0.0027280000000000004</v>
      </c>
      <c r="S995" s="228">
        <v>0</v>
      </c>
      <c r="T995" s="229">
        <f>S995*H995</f>
        <v>0</v>
      </c>
      <c r="U995" s="39"/>
      <c r="V995" s="39"/>
      <c r="W995" s="39"/>
      <c r="X995" s="39"/>
      <c r="Y995" s="39"/>
      <c r="Z995" s="39"/>
      <c r="AA995" s="39"/>
      <c r="AB995" s="39"/>
      <c r="AC995" s="39"/>
      <c r="AD995" s="39"/>
      <c r="AE995" s="39"/>
      <c r="AR995" s="230" t="s">
        <v>301</v>
      </c>
      <c r="AT995" s="230" t="s">
        <v>170</v>
      </c>
      <c r="AU995" s="230" t="s">
        <v>87</v>
      </c>
      <c r="AY995" s="18" t="s">
        <v>167</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301</v>
      </c>
      <c r="BM995" s="230" t="s">
        <v>1197</v>
      </c>
    </row>
    <row r="996" s="2" customFormat="1">
      <c r="A996" s="39"/>
      <c r="B996" s="40"/>
      <c r="C996" s="41"/>
      <c r="D996" s="232" t="s">
        <v>177</v>
      </c>
      <c r="E996" s="41"/>
      <c r="F996" s="233" t="s">
        <v>1198</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177</v>
      </c>
      <c r="AU996" s="18" t="s">
        <v>87</v>
      </c>
    </row>
    <row r="997" s="2" customFormat="1">
      <c r="A997" s="39"/>
      <c r="B997" s="40"/>
      <c r="C997" s="41"/>
      <c r="D997" s="232" t="s">
        <v>179</v>
      </c>
      <c r="E997" s="41"/>
      <c r="F997" s="236" t="s">
        <v>1199</v>
      </c>
      <c r="G997" s="41"/>
      <c r="H997" s="41"/>
      <c r="I997" s="137"/>
      <c r="J997" s="41"/>
      <c r="K997" s="41"/>
      <c r="L997" s="45"/>
      <c r="M997" s="234"/>
      <c r="N997" s="235"/>
      <c r="O997" s="85"/>
      <c r="P997" s="85"/>
      <c r="Q997" s="85"/>
      <c r="R997" s="85"/>
      <c r="S997" s="85"/>
      <c r="T997" s="86"/>
      <c r="U997" s="39"/>
      <c r="V997" s="39"/>
      <c r="W997" s="39"/>
      <c r="X997" s="39"/>
      <c r="Y997" s="39"/>
      <c r="Z997" s="39"/>
      <c r="AA997" s="39"/>
      <c r="AB997" s="39"/>
      <c r="AC997" s="39"/>
      <c r="AD997" s="39"/>
      <c r="AE997" s="39"/>
      <c r="AT997" s="18" t="s">
        <v>179</v>
      </c>
      <c r="AU997" s="18" t="s">
        <v>87</v>
      </c>
    </row>
    <row r="998" s="14" customFormat="1">
      <c r="A998" s="14"/>
      <c r="B998" s="247"/>
      <c r="C998" s="248"/>
      <c r="D998" s="232" t="s">
        <v>181</v>
      </c>
      <c r="E998" s="249" t="s">
        <v>40</v>
      </c>
      <c r="F998" s="250" t="s">
        <v>1200</v>
      </c>
      <c r="G998" s="248"/>
      <c r="H998" s="251">
        <v>8.8000000000000007</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181</v>
      </c>
      <c r="AU998" s="257" t="s">
        <v>87</v>
      </c>
      <c r="AV998" s="14" t="s">
        <v>87</v>
      </c>
      <c r="AW998" s="14" t="s">
        <v>38</v>
      </c>
      <c r="AX998" s="14" t="s">
        <v>77</v>
      </c>
      <c r="AY998" s="257" t="s">
        <v>167</v>
      </c>
    </row>
    <row r="999" s="15" customFormat="1">
      <c r="A999" s="15"/>
      <c r="B999" s="258"/>
      <c r="C999" s="259"/>
      <c r="D999" s="232" t="s">
        <v>181</v>
      </c>
      <c r="E999" s="260" t="s">
        <v>40</v>
      </c>
      <c r="F999" s="261" t="s">
        <v>184</v>
      </c>
      <c r="G999" s="259"/>
      <c r="H999" s="262">
        <v>8.8000000000000007</v>
      </c>
      <c r="I999" s="263"/>
      <c r="J999" s="259"/>
      <c r="K999" s="259"/>
      <c r="L999" s="264"/>
      <c r="M999" s="265"/>
      <c r="N999" s="266"/>
      <c r="O999" s="266"/>
      <c r="P999" s="266"/>
      <c r="Q999" s="266"/>
      <c r="R999" s="266"/>
      <c r="S999" s="266"/>
      <c r="T999" s="267"/>
      <c r="U999" s="15"/>
      <c r="V999" s="15"/>
      <c r="W999" s="15"/>
      <c r="X999" s="15"/>
      <c r="Y999" s="15"/>
      <c r="Z999" s="15"/>
      <c r="AA999" s="15"/>
      <c r="AB999" s="15"/>
      <c r="AC999" s="15"/>
      <c r="AD999" s="15"/>
      <c r="AE999" s="15"/>
      <c r="AT999" s="268" t="s">
        <v>181</v>
      </c>
      <c r="AU999" s="268" t="s">
        <v>87</v>
      </c>
      <c r="AV999" s="15" t="s">
        <v>175</v>
      </c>
      <c r="AW999" s="15" t="s">
        <v>38</v>
      </c>
      <c r="AX999" s="15" t="s">
        <v>85</v>
      </c>
      <c r="AY999" s="268" t="s">
        <v>167</v>
      </c>
    </row>
    <row r="1000" s="2" customFormat="1" ht="16.5" customHeight="1">
      <c r="A1000" s="39"/>
      <c r="B1000" s="40"/>
      <c r="C1000" s="219" t="s">
        <v>1201</v>
      </c>
      <c r="D1000" s="219" t="s">
        <v>170</v>
      </c>
      <c r="E1000" s="220" t="s">
        <v>1202</v>
      </c>
      <c r="F1000" s="221" t="s">
        <v>1203</v>
      </c>
      <c r="G1000" s="222" t="s">
        <v>187</v>
      </c>
      <c r="H1000" s="223">
        <v>1.8</v>
      </c>
      <c r="I1000" s="224"/>
      <c r="J1000" s="225">
        <f>ROUND(I1000*H1000,2)</f>
        <v>0</v>
      </c>
      <c r="K1000" s="221" t="s">
        <v>174</v>
      </c>
      <c r="L1000" s="45"/>
      <c r="M1000" s="226" t="s">
        <v>40</v>
      </c>
      <c r="N1000" s="227" t="s">
        <v>48</v>
      </c>
      <c r="O1000" s="85"/>
      <c r="P1000" s="228">
        <f>O1000*H1000</f>
        <v>0</v>
      </c>
      <c r="Q1000" s="228">
        <v>0.00031</v>
      </c>
      <c r="R1000" s="228">
        <f>Q1000*H1000</f>
        <v>0.00055800000000000001</v>
      </c>
      <c r="S1000" s="228">
        <v>0</v>
      </c>
      <c r="T1000" s="229">
        <f>S1000*H1000</f>
        <v>0</v>
      </c>
      <c r="U1000" s="39"/>
      <c r="V1000" s="39"/>
      <c r="W1000" s="39"/>
      <c r="X1000" s="39"/>
      <c r="Y1000" s="39"/>
      <c r="Z1000" s="39"/>
      <c r="AA1000" s="39"/>
      <c r="AB1000" s="39"/>
      <c r="AC1000" s="39"/>
      <c r="AD1000" s="39"/>
      <c r="AE1000" s="39"/>
      <c r="AR1000" s="230" t="s">
        <v>301</v>
      </c>
      <c r="AT1000" s="230" t="s">
        <v>170</v>
      </c>
      <c r="AU1000" s="230" t="s">
        <v>87</v>
      </c>
      <c r="AY1000" s="18" t="s">
        <v>167</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301</v>
      </c>
      <c r="BM1000" s="230" t="s">
        <v>1204</v>
      </c>
    </row>
    <row r="1001" s="2" customFormat="1">
      <c r="A1001" s="39"/>
      <c r="B1001" s="40"/>
      <c r="C1001" s="41"/>
      <c r="D1001" s="232" t="s">
        <v>177</v>
      </c>
      <c r="E1001" s="41"/>
      <c r="F1001" s="233" t="s">
        <v>1205</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177</v>
      </c>
      <c r="AU1001" s="18" t="s">
        <v>87</v>
      </c>
    </row>
    <row r="1002" s="2" customFormat="1">
      <c r="A1002" s="39"/>
      <c r="B1002" s="40"/>
      <c r="C1002" s="41"/>
      <c r="D1002" s="232" t="s">
        <v>179</v>
      </c>
      <c r="E1002" s="41"/>
      <c r="F1002" s="236" t="s">
        <v>1199</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179</v>
      </c>
      <c r="AU1002" s="18" t="s">
        <v>87</v>
      </c>
    </row>
    <row r="1003" s="14" customFormat="1">
      <c r="A1003" s="14"/>
      <c r="B1003" s="247"/>
      <c r="C1003" s="248"/>
      <c r="D1003" s="232" t="s">
        <v>181</v>
      </c>
      <c r="E1003" s="249" t="s">
        <v>40</v>
      </c>
      <c r="F1003" s="250" t="s">
        <v>1206</v>
      </c>
      <c r="G1003" s="248"/>
      <c r="H1003" s="251">
        <v>1.8</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181</v>
      </c>
      <c r="AU1003" s="257" t="s">
        <v>87</v>
      </c>
      <c r="AV1003" s="14" t="s">
        <v>87</v>
      </c>
      <c r="AW1003" s="14" t="s">
        <v>38</v>
      </c>
      <c r="AX1003" s="14" t="s">
        <v>77</v>
      </c>
      <c r="AY1003" s="257" t="s">
        <v>167</v>
      </c>
    </row>
    <row r="1004" s="15" customFormat="1">
      <c r="A1004" s="15"/>
      <c r="B1004" s="258"/>
      <c r="C1004" s="259"/>
      <c r="D1004" s="232" t="s">
        <v>181</v>
      </c>
      <c r="E1004" s="260" t="s">
        <v>40</v>
      </c>
      <c r="F1004" s="261" t="s">
        <v>184</v>
      </c>
      <c r="G1004" s="259"/>
      <c r="H1004" s="262">
        <v>1.8</v>
      </c>
      <c r="I1004" s="263"/>
      <c r="J1004" s="259"/>
      <c r="K1004" s="259"/>
      <c r="L1004" s="264"/>
      <c r="M1004" s="265"/>
      <c r="N1004" s="266"/>
      <c r="O1004" s="266"/>
      <c r="P1004" s="266"/>
      <c r="Q1004" s="266"/>
      <c r="R1004" s="266"/>
      <c r="S1004" s="266"/>
      <c r="T1004" s="267"/>
      <c r="U1004" s="15"/>
      <c r="V1004" s="15"/>
      <c r="W1004" s="15"/>
      <c r="X1004" s="15"/>
      <c r="Y1004" s="15"/>
      <c r="Z1004" s="15"/>
      <c r="AA1004" s="15"/>
      <c r="AB1004" s="15"/>
      <c r="AC1004" s="15"/>
      <c r="AD1004" s="15"/>
      <c r="AE1004" s="15"/>
      <c r="AT1004" s="268" t="s">
        <v>181</v>
      </c>
      <c r="AU1004" s="268" t="s">
        <v>87</v>
      </c>
      <c r="AV1004" s="15" t="s">
        <v>175</v>
      </c>
      <c r="AW1004" s="15" t="s">
        <v>38</v>
      </c>
      <c r="AX1004" s="15" t="s">
        <v>85</v>
      </c>
      <c r="AY1004" s="268" t="s">
        <v>167</v>
      </c>
    </row>
    <row r="1005" s="2" customFormat="1" ht="16.5" customHeight="1">
      <c r="A1005" s="39"/>
      <c r="B1005" s="40"/>
      <c r="C1005" s="219" t="s">
        <v>1207</v>
      </c>
      <c r="D1005" s="219" t="s">
        <v>170</v>
      </c>
      <c r="E1005" s="220" t="s">
        <v>1208</v>
      </c>
      <c r="F1005" s="221" t="s">
        <v>1209</v>
      </c>
      <c r="G1005" s="222" t="s">
        <v>291</v>
      </c>
      <c r="H1005" s="223">
        <v>1</v>
      </c>
      <c r="I1005" s="224"/>
      <c r="J1005" s="225">
        <f>ROUND(I1005*H1005,2)</f>
        <v>0</v>
      </c>
      <c r="K1005" s="221" t="s">
        <v>174</v>
      </c>
      <c r="L1005" s="45"/>
      <c r="M1005" s="226" t="s">
        <v>40</v>
      </c>
      <c r="N1005" s="227" t="s">
        <v>48</v>
      </c>
      <c r="O1005" s="85"/>
      <c r="P1005" s="228">
        <f>O1005*H1005</f>
        <v>0</v>
      </c>
      <c r="Q1005" s="228">
        <v>0.00020000000000000001</v>
      </c>
      <c r="R1005" s="228">
        <f>Q1005*H1005</f>
        <v>0.00020000000000000001</v>
      </c>
      <c r="S1005" s="228">
        <v>0</v>
      </c>
      <c r="T1005" s="229">
        <f>S1005*H1005</f>
        <v>0</v>
      </c>
      <c r="U1005" s="39"/>
      <c r="V1005" s="39"/>
      <c r="W1005" s="39"/>
      <c r="X1005" s="39"/>
      <c r="Y1005" s="39"/>
      <c r="Z1005" s="39"/>
      <c r="AA1005" s="39"/>
      <c r="AB1005" s="39"/>
      <c r="AC1005" s="39"/>
      <c r="AD1005" s="39"/>
      <c r="AE1005" s="39"/>
      <c r="AR1005" s="230" t="s">
        <v>301</v>
      </c>
      <c r="AT1005" s="230" t="s">
        <v>170</v>
      </c>
      <c r="AU1005" s="230" t="s">
        <v>87</v>
      </c>
      <c r="AY1005" s="18" t="s">
        <v>167</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301</v>
      </c>
      <c r="BM1005" s="230" t="s">
        <v>1210</v>
      </c>
    </row>
    <row r="1006" s="2" customFormat="1">
      <c r="A1006" s="39"/>
      <c r="B1006" s="40"/>
      <c r="C1006" s="41"/>
      <c r="D1006" s="232" t="s">
        <v>177</v>
      </c>
      <c r="E1006" s="41"/>
      <c r="F1006" s="233" t="s">
        <v>1211</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177</v>
      </c>
      <c r="AU1006" s="18" t="s">
        <v>87</v>
      </c>
    </row>
    <row r="1007" s="2" customFormat="1">
      <c r="A1007" s="39"/>
      <c r="B1007" s="40"/>
      <c r="C1007" s="41"/>
      <c r="D1007" s="232" t="s">
        <v>179</v>
      </c>
      <c r="E1007" s="41"/>
      <c r="F1007" s="236" t="s">
        <v>1199</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179</v>
      </c>
      <c r="AU1007" s="18" t="s">
        <v>87</v>
      </c>
    </row>
    <row r="1008" s="2" customFormat="1" ht="16.5" customHeight="1">
      <c r="A1008" s="39"/>
      <c r="B1008" s="40"/>
      <c r="C1008" s="269" t="s">
        <v>1212</v>
      </c>
      <c r="D1008" s="269" t="s">
        <v>297</v>
      </c>
      <c r="E1008" s="270" t="s">
        <v>1213</v>
      </c>
      <c r="F1008" s="271" t="s">
        <v>1214</v>
      </c>
      <c r="G1008" s="272" t="s">
        <v>291</v>
      </c>
      <c r="H1008" s="273">
        <v>1</v>
      </c>
      <c r="I1008" s="274"/>
      <c r="J1008" s="275">
        <f>ROUND(I1008*H1008,2)</f>
        <v>0</v>
      </c>
      <c r="K1008" s="271" t="s">
        <v>174</v>
      </c>
      <c r="L1008" s="276"/>
      <c r="M1008" s="277" t="s">
        <v>40</v>
      </c>
      <c r="N1008" s="278" t="s">
        <v>48</v>
      </c>
      <c r="O1008" s="85"/>
      <c r="P1008" s="228">
        <f>O1008*H1008</f>
        <v>0</v>
      </c>
      <c r="Q1008" s="228">
        <v>0.0020600000000000002</v>
      </c>
      <c r="R1008" s="228">
        <f>Q1008*H1008</f>
        <v>0.0020600000000000002</v>
      </c>
      <c r="S1008" s="228">
        <v>0</v>
      </c>
      <c r="T1008" s="229">
        <f>S1008*H1008</f>
        <v>0</v>
      </c>
      <c r="U1008" s="39"/>
      <c r="V1008" s="39"/>
      <c r="W1008" s="39"/>
      <c r="X1008" s="39"/>
      <c r="Y1008" s="39"/>
      <c r="Z1008" s="39"/>
      <c r="AA1008" s="39"/>
      <c r="AB1008" s="39"/>
      <c r="AC1008" s="39"/>
      <c r="AD1008" s="39"/>
      <c r="AE1008" s="39"/>
      <c r="AR1008" s="230" t="s">
        <v>407</v>
      </c>
      <c r="AT1008" s="230" t="s">
        <v>297</v>
      </c>
      <c r="AU1008" s="230" t="s">
        <v>87</v>
      </c>
      <c r="AY1008" s="18" t="s">
        <v>167</v>
      </c>
      <c r="BE1008" s="231">
        <f>IF(N1008="základní",J1008,0)</f>
        <v>0</v>
      </c>
      <c r="BF1008" s="231">
        <f>IF(N1008="snížená",J1008,0)</f>
        <v>0</v>
      </c>
      <c r="BG1008" s="231">
        <f>IF(N1008="zákl. přenesená",J1008,0)</f>
        <v>0</v>
      </c>
      <c r="BH1008" s="231">
        <f>IF(N1008="sníž. přenesená",J1008,0)</f>
        <v>0</v>
      </c>
      <c r="BI1008" s="231">
        <f>IF(N1008="nulová",J1008,0)</f>
        <v>0</v>
      </c>
      <c r="BJ1008" s="18" t="s">
        <v>85</v>
      </c>
      <c r="BK1008" s="231">
        <f>ROUND(I1008*H1008,2)</f>
        <v>0</v>
      </c>
      <c r="BL1008" s="18" t="s">
        <v>301</v>
      </c>
      <c r="BM1008" s="230" t="s">
        <v>1215</v>
      </c>
    </row>
    <row r="1009" s="2" customFormat="1">
      <c r="A1009" s="39"/>
      <c r="B1009" s="40"/>
      <c r="C1009" s="41"/>
      <c r="D1009" s="232" t="s">
        <v>177</v>
      </c>
      <c r="E1009" s="41"/>
      <c r="F1009" s="233" t="s">
        <v>1214</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177</v>
      </c>
      <c r="AU1009" s="18" t="s">
        <v>87</v>
      </c>
    </row>
    <row r="1010" s="2" customFormat="1" ht="16.5" customHeight="1">
      <c r="A1010" s="39"/>
      <c r="B1010" s="40"/>
      <c r="C1010" s="219" t="s">
        <v>1216</v>
      </c>
      <c r="D1010" s="219" t="s">
        <v>170</v>
      </c>
      <c r="E1010" s="220" t="s">
        <v>1217</v>
      </c>
      <c r="F1010" s="221" t="s">
        <v>1218</v>
      </c>
      <c r="G1010" s="222" t="s">
        <v>173</v>
      </c>
      <c r="H1010" s="223">
        <v>13.788</v>
      </c>
      <c r="I1010" s="224"/>
      <c r="J1010" s="225">
        <f>ROUND(I1010*H1010,2)</f>
        <v>0</v>
      </c>
      <c r="K1010" s="221" t="s">
        <v>174</v>
      </c>
      <c r="L1010" s="45"/>
      <c r="M1010" s="226" t="s">
        <v>40</v>
      </c>
      <c r="N1010" s="227" t="s">
        <v>48</v>
      </c>
      <c r="O1010" s="85"/>
      <c r="P1010" s="228">
        <f>O1010*H1010</f>
        <v>0</v>
      </c>
      <c r="Q1010" s="228">
        <v>0.00029999999999999997</v>
      </c>
      <c r="R1010" s="228">
        <f>Q1010*H1010</f>
        <v>0.0041364000000000001</v>
      </c>
      <c r="S1010" s="228">
        <v>0</v>
      </c>
      <c r="T1010" s="229">
        <f>S1010*H1010</f>
        <v>0</v>
      </c>
      <c r="U1010" s="39"/>
      <c r="V1010" s="39"/>
      <c r="W1010" s="39"/>
      <c r="X1010" s="39"/>
      <c r="Y1010" s="39"/>
      <c r="Z1010" s="39"/>
      <c r="AA1010" s="39"/>
      <c r="AB1010" s="39"/>
      <c r="AC1010" s="39"/>
      <c r="AD1010" s="39"/>
      <c r="AE1010" s="39"/>
      <c r="AR1010" s="230" t="s">
        <v>301</v>
      </c>
      <c r="AT1010" s="230" t="s">
        <v>170</v>
      </c>
      <c r="AU1010" s="230" t="s">
        <v>87</v>
      </c>
      <c r="AY1010" s="18" t="s">
        <v>167</v>
      </c>
      <c r="BE1010" s="231">
        <f>IF(N1010="základní",J1010,0)</f>
        <v>0</v>
      </c>
      <c r="BF1010" s="231">
        <f>IF(N1010="snížená",J1010,0)</f>
        <v>0</v>
      </c>
      <c r="BG1010" s="231">
        <f>IF(N1010="zákl. přenesená",J1010,0)</f>
        <v>0</v>
      </c>
      <c r="BH1010" s="231">
        <f>IF(N1010="sníž. přenesená",J1010,0)</f>
        <v>0</v>
      </c>
      <c r="BI1010" s="231">
        <f>IF(N1010="nulová",J1010,0)</f>
        <v>0</v>
      </c>
      <c r="BJ1010" s="18" t="s">
        <v>85</v>
      </c>
      <c r="BK1010" s="231">
        <f>ROUND(I1010*H1010,2)</f>
        <v>0</v>
      </c>
      <c r="BL1010" s="18" t="s">
        <v>301</v>
      </c>
      <c r="BM1010" s="230" t="s">
        <v>1219</v>
      </c>
    </row>
    <row r="1011" s="2" customFormat="1">
      <c r="A1011" s="39"/>
      <c r="B1011" s="40"/>
      <c r="C1011" s="41"/>
      <c r="D1011" s="232" t="s">
        <v>177</v>
      </c>
      <c r="E1011" s="41"/>
      <c r="F1011" s="233" t="s">
        <v>1220</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177</v>
      </c>
      <c r="AU1011" s="18" t="s">
        <v>87</v>
      </c>
    </row>
    <row r="1012" s="2" customFormat="1">
      <c r="A1012" s="39"/>
      <c r="B1012" s="40"/>
      <c r="C1012" s="41"/>
      <c r="D1012" s="232" t="s">
        <v>179</v>
      </c>
      <c r="E1012" s="41"/>
      <c r="F1012" s="236" t="s">
        <v>1221</v>
      </c>
      <c r="G1012" s="41"/>
      <c r="H1012" s="41"/>
      <c r="I1012" s="137"/>
      <c r="J1012" s="41"/>
      <c r="K1012" s="41"/>
      <c r="L1012" s="45"/>
      <c r="M1012" s="234"/>
      <c r="N1012" s="235"/>
      <c r="O1012" s="85"/>
      <c r="P1012" s="85"/>
      <c r="Q1012" s="85"/>
      <c r="R1012" s="85"/>
      <c r="S1012" s="85"/>
      <c r="T1012" s="86"/>
      <c r="U1012" s="39"/>
      <c r="V1012" s="39"/>
      <c r="W1012" s="39"/>
      <c r="X1012" s="39"/>
      <c r="Y1012" s="39"/>
      <c r="Z1012" s="39"/>
      <c r="AA1012" s="39"/>
      <c r="AB1012" s="39"/>
      <c r="AC1012" s="39"/>
      <c r="AD1012" s="39"/>
      <c r="AE1012" s="39"/>
      <c r="AT1012" s="18" t="s">
        <v>179</v>
      </c>
      <c r="AU1012" s="18" t="s">
        <v>87</v>
      </c>
    </row>
    <row r="1013" s="13" customFormat="1">
      <c r="A1013" s="13"/>
      <c r="B1013" s="237"/>
      <c r="C1013" s="238"/>
      <c r="D1013" s="232" t="s">
        <v>181</v>
      </c>
      <c r="E1013" s="239" t="s">
        <v>40</v>
      </c>
      <c r="F1013" s="240" t="s">
        <v>1170</v>
      </c>
      <c r="G1013" s="238"/>
      <c r="H1013" s="239" t="s">
        <v>40</v>
      </c>
      <c r="I1013" s="241"/>
      <c r="J1013" s="238"/>
      <c r="K1013" s="238"/>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181</v>
      </c>
      <c r="AU1013" s="246" t="s">
        <v>87</v>
      </c>
      <c r="AV1013" s="13" t="s">
        <v>85</v>
      </c>
      <c r="AW1013" s="13" t="s">
        <v>38</v>
      </c>
      <c r="AX1013" s="13" t="s">
        <v>77</v>
      </c>
      <c r="AY1013" s="246" t="s">
        <v>167</v>
      </c>
    </row>
    <row r="1014" s="14" customFormat="1">
      <c r="A1014" s="14"/>
      <c r="B1014" s="247"/>
      <c r="C1014" s="248"/>
      <c r="D1014" s="232" t="s">
        <v>181</v>
      </c>
      <c r="E1014" s="249" t="s">
        <v>40</v>
      </c>
      <c r="F1014" s="250" t="s">
        <v>1171</v>
      </c>
      <c r="G1014" s="248"/>
      <c r="H1014" s="251">
        <v>1.788</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181</v>
      </c>
      <c r="AU1014" s="257" t="s">
        <v>87</v>
      </c>
      <c r="AV1014" s="14" t="s">
        <v>87</v>
      </c>
      <c r="AW1014" s="14" t="s">
        <v>38</v>
      </c>
      <c r="AX1014" s="14" t="s">
        <v>77</v>
      </c>
      <c r="AY1014" s="257" t="s">
        <v>167</v>
      </c>
    </row>
    <row r="1015" s="13" customFormat="1">
      <c r="A1015" s="13"/>
      <c r="B1015" s="237"/>
      <c r="C1015" s="238"/>
      <c r="D1015" s="232" t="s">
        <v>181</v>
      </c>
      <c r="E1015" s="239" t="s">
        <v>40</v>
      </c>
      <c r="F1015" s="240" t="s">
        <v>206</v>
      </c>
      <c r="G1015" s="238"/>
      <c r="H1015" s="239" t="s">
        <v>40</v>
      </c>
      <c r="I1015" s="241"/>
      <c r="J1015" s="238"/>
      <c r="K1015" s="238"/>
      <c r="L1015" s="242"/>
      <c r="M1015" s="243"/>
      <c r="N1015" s="244"/>
      <c r="O1015" s="244"/>
      <c r="P1015" s="244"/>
      <c r="Q1015" s="244"/>
      <c r="R1015" s="244"/>
      <c r="S1015" s="244"/>
      <c r="T1015" s="245"/>
      <c r="U1015" s="13"/>
      <c r="V1015" s="13"/>
      <c r="W1015" s="13"/>
      <c r="X1015" s="13"/>
      <c r="Y1015" s="13"/>
      <c r="Z1015" s="13"/>
      <c r="AA1015" s="13"/>
      <c r="AB1015" s="13"/>
      <c r="AC1015" s="13"/>
      <c r="AD1015" s="13"/>
      <c r="AE1015" s="13"/>
      <c r="AT1015" s="246" t="s">
        <v>181</v>
      </c>
      <c r="AU1015" s="246" t="s">
        <v>87</v>
      </c>
      <c r="AV1015" s="13" t="s">
        <v>85</v>
      </c>
      <c r="AW1015" s="13" t="s">
        <v>38</v>
      </c>
      <c r="AX1015" s="13" t="s">
        <v>77</v>
      </c>
      <c r="AY1015" s="246" t="s">
        <v>167</v>
      </c>
    </row>
    <row r="1016" s="14" customFormat="1">
      <c r="A1016" s="14"/>
      <c r="B1016" s="247"/>
      <c r="C1016" s="248"/>
      <c r="D1016" s="232" t="s">
        <v>181</v>
      </c>
      <c r="E1016" s="249" t="s">
        <v>40</v>
      </c>
      <c r="F1016" s="250" t="s">
        <v>1386</v>
      </c>
      <c r="G1016" s="248"/>
      <c r="H1016" s="251">
        <v>13.199999999999999</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181</v>
      </c>
      <c r="AU1016" s="257" t="s">
        <v>87</v>
      </c>
      <c r="AV1016" s="14" t="s">
        <v>87</v>
      </c>
      <c r="AW1016" s="14" t="s">
        <v>38</v>
      </c>
      <c r="AX1016" s="14" t="s">
        <v>77</v>
      </c>
      <c r="AY1016" s="257" t="s">
        <v>167</v>
      </c>
    </row>
    <row r="1017" s="14" customFormat="1">
      <c r="A1017" s="14"/>
      <c r="B1017" s="247"/>
      <c r="C1017" s="248"/>
      <c r="D1017" s="232" t="s">
        <v>181</v>
      </c>
      <c r="E1017" s="249" t="s">
        <v>40</v>
      </c>
      <c r="F1017" s="250" t="s">
        <v>1173</v>
      </c>
      <c r="G1017" s="248"/>
      <c r="H1017" s="251">
        <v>-1.2</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181</v>
      </c>
      <c r="AU1017" s="257" t="s">
        <v>87</v>
      </c>
      <c r="AV1017" s="14" t="s">
        <v>87</v>
      </c>
      <c r="AW1017" s="14" t="s">
        <v>38</v>
      </c>
      <c r="AX1017" s="14" t="s">
        <v>77</v>
      </c>
      <c r="AY1017" s="257" t="s">
        <v>167</v>
      </c>
    </row>
    <row r="1018" s="15" customFormat="1">
      <c r="A1018" s="15"/>
      <c r="B1018" s="258"/>
      <c r="C1018" s="259"/>
      <c r="D1018" s="232" t="s">
        <v>181</v>
      </c>
      <c r="E1018" s="260" t="s">
        <v>40</v>
      </c>
      <c r="F1018" s="261" t="s">
        <v>184</v>
      </c>
      <c r="G1018" s="259"/>
      <c r="H1018" s="262">
        <v>13.788</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181</v>
      </c>
      <c r="AU1018" s="268" t="s">
        <v>87</v>
      </c>
      <c r="AV1018" s="15" t="s">
        <v>175</v>
      </c>
      <c r="AW1018" s="15" t="s">
        <v>38</v>
      </c>
      <c r="AX1018" s="15" t="s">
        <v>85</v>
      </c>
      <c r="AY1018" s="268" t="s">
        <v>167</v>
      </c>
    </row>
    <row r="1019" s="2" customFormat="1" ht="24" customHeight="1">
      <c r="A1019" s="39"/>
      <c r="B1019" s="40"/>
      <c r="C1019" s="219" t="s">
        <v>1222</v>
      </c>
      <c r="D1019" s="219" t="s">
        <v>170</v>
      </c>
      <c r="E1019" s="220" t="s">
        <v>1223</v>
      </c>
      <c r="F1019" s="221" t="s">
        <v>1224</v>
      </c>
      <c r="G1019" s="222" t="s">
        <v>398</v>
      </c>
      <c r="H1019" s="223">
        <v>0.29399999999999998</v>
      </c>
      <c r="I1019" s="224"/>
      <c r="J1019" s="225">
        <f>ROUND(I1019*H1019,2)</f>
        <v>0</v>
      </c>
      <c r="K1019" s="221" t="s">
        <v>174</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301</v>
      </c>
      <c r="AT1019" s="230" t="s">
        <v>170</v>
      </c>
      <c r="AU1019" s="230" t="s">
        <v>87</v>
      </c>
      <c r="AY1019" s="18" t="s">
        <v>167</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301</v>
      </c>
      <c r="BM1019" s="230" t="s">
        <v>1225</v>
      </c>
    </row>
    <row r="1020" s="2" customFormat="1">
      <c r="A1020" s="39"/>
      <c r="B1020" s="40"/>
      <c r="C1020" s="41"/>
      <c r="D1020" s="232" t="s">
        <v>177</v>
      </c>
      <c r="E1020" s="41"/>
      <c r="F1020" s="233" t="s">
        <v>1226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177</v>
      </c>
      <c r="AU1020" s="18" t="s">
        <v>87</v>
      </c>
    </row>
    <row r="1021" s="2" customFormat="1">
      <c r="A1021" s="39"/>
      <c r="B1021" s="40"/>
      <c r="C1021" s="41"/>
      <c r="D1021" s="232" t="s">
        <v>179</v>
      </c>
      <c r="E1021" s="41"/>
      <c r="F1021" s="236" t="s">
        <v>452</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179</v>
      </c>
      <c r="AU1021" s="18" t="s">
        <v>87</v>
      </c>
    </row>
    <row r="1022" s="2" customFormat="1" ht="24" customHeight="1">
      <c r="A1022" s="39"/>
      <c r="B1022" s="40"/>
      <c r="C1022" s="219" t="s">
        <v>1227</v>
      </c>
      <c r="D1022" s="219" t="s">
        <v>170</v>
      </c>
      <c r="E1022" s="220" t="s">
        <v>1228</v>
      </c>
      <c r="F1022" s="221" t="s">
        <v>1229</v>
      </c>
      <c r="G1022" s="222" t="s">
        <v>398</v>
      </c>
      <c r="H1022" s="223">
        <v>0.29399999999999998</v>
      </c>
      <c r="I1022" s="224"/>
      <c r="J1022" s="225">
        <f>ROUND(I1022*H1022,2)</f>
        <v>0</v>
      </c>
      <c r="K1022" s="221" t="s">
        <v>174</v>
      </c>
      <c r="L1022" s="45"/>
      <c r="M1022" s="226" t="s">
        <v>40</v>
      </c>
      <c r="N1022" s="227" t="s">
        <v>48</v>
      </c>
      <c r="O1022" s="85"/>
      <c r="P1022" s="228">
        <f>O1022*H1022</f>
        <v>0</v>
      </c>
      <c r="Q1022" s="228">
        <v>0</v>
      </c>
      <c r="R1022" s="228">
        <f>Q1022*H1022</f>
        <v>0</v>
      </c>
      <c r="S1022" s="228">
        <v>0</v>
      </c>
      <c r="T1022" s="229">
        <f>S1022*H1022</f>
        <v>0</v>
      </c>
      <c r="U1022" s="39"/>
      <c r="V1022" s="39"/>
      <c r="W1022" s="39"/>
      <c r="X1022" s="39"/>
      <c r="Y1022" s="39"/>
      <c r="Z1022" s="39"/>
      <c r="AA1022" s="39"/>
      <c r="AB1022" s="39"/>
      <c r="AC1022" s="39"/>
      <c r="AD1022" s="39"/>
      <c r="AE1022" s="39"/>
      <c r="AR1022" s="230" t="s">
        <v>301</v>
      </c>
      <c r="AT1022" s="230" t="s">
        <v>170</v>
      </c>
      <c r="AU1022" s="230" t="s">
        <v>87</v>
      </c>
      <c r="AY1022" s="18" t="s">
        <v>167</v>
      </c>
      <c r="BE1022" s="231">
        <f>IF(N1022="základní",J1022,0)</f>
        <v>0</v>
      </c>
      <c r="BF1022" s="231">
        <f>IF(N1022="snížená",J1022,0)</f>
        <v>0</v>
      </c>
      <c r="BG1022" s="231">
        <f>IF(N1022="zákl. přenesená",J1022,0)</f>
        <v>0</v>
      </c>
      <c r="BH1022" s="231">
        <f>IF(N1022="sníž. přenesená",J1022,0)</f>
        <v>0</v>
      </c>
      <c r="BI1022" s="231">
        <f>IF(N1022="nulová",J1022,0)</f>
        <v>0</v>
      </c>
      <c r="BJ1022" s="18" t="s">
        <v>85</v>
      </c>
      <c r="BK1022" s="231">
        <f>ROUND(I1022*H1022,2)</f>
        <v>0</v>
      </c>
      <c r="BL1022" s="18" t="s">
        <v>301</v>
      </c>
      <c r="BM1022" s="230" t="s">
        <v>1230</v>
      </c>
    </row>
    <row r="1023" s="2" customFormat="1">
      <c r="A1023" s="39"/>
      <c r="B1023" s="40"/>
      <c r="C1023" s="41"/>
      <c r="D1023" s="232" t="s">
        <v>177</v>
      </c>
      <c r="E1023" s="41"/>
      <c r="F1023" s="233" t="s">
        <v>1231</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177</v>
      </c>
      <c r="AU1023" s="18" t="s">
        <v>87</v>
      </c>
    </row>
    <row r="1024" s="2" customFormat="1">
      <c r="A1024" s="39"/>
      <c r="B1024" s="40"/>
      <c r="C1024" s="41"/>
      <c r="D1024" s="232" t="s">
        <v>179</v>
      </c>
      <c r="E1024" s="41"/>
      <c r="F1024" s="236" t="s">
        <v>452</v>
      </c>
      <c r="G1024" s="41"/>
      <c r="H1024" s="41"/>
      <c r="I1024" s="137"/>
      <c r="J1024" s="41"/>
      <c r="K1024" s="41"/>
      <c r="L1024" s="45"/>
      <c r="M1024" s="234"/>
      <c r="N1024" s="235"/>
      <c r="O1024" s="85"/>
      <c r="P1024" s="85"/>
      <c r="Q1024" s="85"/>
      <c r="R1024" s="85"/>
      <c r="S1024" s="85"/>
      <c r="T1024" s="86"/>
      <c r="U1024" s="39"/>
      <c r="V1024" s="39"/>
      <c r="W1024" s="39"/>
      <c r="X1024" s="39"/>
      <c r="Y1024" s="39"/>
      <c r="Z1024" s="39"/>
      <c r="AA1024" s="39"/>
      <c r="AB1024" s="39"/>
      <c r="AC1024" s="39"/>
      <c r="AD1024" s="39"/>
      <c r="AE1024" s="39"/>
      <c r="AT1024" s="18" t="s">
        <v>179</v>
      </c>
      <c r="AU1024" s="18" t="s">
        <v>87</v>
      </c>
    </row>
    <row r="1025" s="2" customFormat="1" ht="24" customHeight="1">
      <c r="A1025" s="39"/>
      <c r="B1025" s="40"/>
      <c r="C1025" s="219" t="s">
        <v>1232</v>
      </c>
      <c r="D1025" s="219" t="s">
        <v>170</v>
      </c>
      <c r="E1025" s="220" t="s">
        <v>1233</v>
      </c>
      <c r="F1025" s="221" t="s">
        <v>1234</v>
      </c>
      <c r="G1025" s="222" t="s">
        <v>398</v>
      </c>
      <c r="H1025" s="223">
        <v>0.29399999999999998</v>
      </c>
      <c r="I1025" s="224"/>
      <c r="J1025" s="225">
        <f>ROUND(I1025*H1025,2)</f>
        <v>0</v>
      </c>
      <c r="K1025" s="221" t="s">
        <v>174</v>
      </c>
      <c r="L1025" s="45"/>
      <c r="M1025" s="226" t="s">
        <v>40</v>
      </c>
      <c r="N1025" s="227" t="s">
        <v>48</v>
      </c>
      <c r="O1025" s="85"/>
      <c r="P1025" s="228">
        <f>O1025*H1025</f>
        <v>0</v>
      </c>
      <c r="Q1025" s="228">
        <v>0</v>
      </c>
      <c r="R1025" s="228">
        <f>Q1025*H1025</f>
        <v>0</v>
      </c>
      <c r="S1025" s="228">
        <v>0</v>
      </c>
      <c r="T1025" s="229">
        <f>S1025*H1025</f>
        <v>0</v>
      </c>
      <c r="U1025" s="39"/>
      <c r="V1025" s="39"/>
      <c r="W1025" s="39"/>
      <c r="X1025" s="39"/>
      <c r="Y1025" s="39"/>
      <c r="Z1025" s="39"/>
      <c r="AA1025" s="39"/>
      <c r="AB1025" s="39"/>
      <c r="AC1025" s="39"/>
      <c r="AD1025" s="39"/>
      <c r="AE1025" s="39"/>
      <c r="AR1025" s="230" t="s">
        <v>301</v>
      </c>
      <c r="AT1025" s="230" t="s">
        <v>170</v>
      </c>
      <c r="AU1025" s="230" t="s">
        <v>87</v>
      </c>
      <c r="AY1025" s="18" t="s">
        <v>167</v>
      </c>
      <c r="BE1025" s="231">
        <f>IF(N1025="základní",J1025,0)</f>
        <v>0</v>
      </c>
      <c r="BF1025" s="231">
        <f>IF(N1025="snížená",J1025,0)</f>
        <v>0</v>
      </c>
      <c r="BG1025" s="231">
        <f>IF(N1025="zákl. přenesená",J1025,0)</f>
        <v>0</v>
      </c>
      <c r="BH1025" s="231">
        <f>IF(N1025="sníž. přenesená",J1025,0)</f>
        <v>0</v>
      </c>
      <c r="BI1025" s="231">
        <f>IF(N1025="nulová",J1025,0)</f>
        <v>0</v>
      </c>
      <c r="BJ1025" s="18" t="s">
        <v>85</v>
      </c>
      <c r="BK1025" s="231">
        <f>ROUND(I1025*H1025,2)</f>
        <v>0</v>
      </c>
      <c r="BL1025" s="18" t="s">
        <v>301</v>
      </c>
      <c r="BM1025" s="230" t="s">
        <v>1235</v>
      </c>
    </row>
    <row r="1026" s="2" customFormat="1">
      <c r="A1026" s="39"/>
      <c r="B1026" s="40"/>
      <c r="C1026" s="41"/>
      <c r="D1026" s="232" t="s">
        <v>177</v>
      </c>
      <c r="E1026" s="41"/>
      <c r="F1026" s="233" t="s">
        <v>1236</v>
      </c>
      <c r="G1026" s="41"/>
      <c r="H1026" s="41"/>
      <c r="I1026" s="137"/>
      <c r="J1026" s="41"/>
      <c r="K1026" s="41"/>
      <c r="L1026" s="45"/>
      <c r="M1026" s="234"/>
      <c r="N1026" s="235"/>
      <c r="O1026" s="85"/>
      <c r="P1026" s="85"/>
      <c r="Q1026" s="85"/>
      <c r="R1026" s="85"/>
      <c r="S1026" s="85"/>
      <c r="T1026" s="86"/>
      <c r="U1026" s="39"/>
      <c r="V1026" s="39"/>
      <c r="W1026" s="39"/>
      <c r="X1026" s="39"/>
      <c r="Y1026" s="39"/>
      <c r="Z1026" s="39"/>
      <c r="AA1026" s="39"/>
      <c r="AB1026" s="39"/>
      <c r="AC1026" s="39"/>
      <c r="AD1026" s="39"/>
      <c r="AE1026" s="39"/>
      <c r="AT1026" s="18" t="s">
        <v>177</v>
      </c>
      <c r="AU1026" s="18" t="s">
        <v>87</v>
      </c>
    </row>
    <row r="1027" s="2" customFormat="1">
      <c r="A1027" s="39"/>
      <c r="B1027" s="40"/>
      <c r="C1027" s="41"/>
      <c r="D1027" s="232" t="s">
        <v>179</v>
      </c>
      <c r="E1027" s="41"/>
      <c r="F1027" s="236" t="s">
        <v>452</v>
      </c>
      <c r="G1027" s="41"/>
      <c r="H1027" s="41"/>
      <c r="I1027" s="137"/>
      <c r="J1027" s="41"/>
      <c r="K1027" s="41"/>
      <c r="L1027" s="45"/>
      <c r="M1027" s="234"/>
      <c r="N1027" s="235"/>
      <c r="O1027" s="85"/>
      <c r="P1027" s="85"/>
      <c r="Q1027" s="85"/>
      <c r="R1027" s="85"/>
      <c r="S1027" s="85"/>
      <c r="T1027" s="86"/>
      <c r="U1027" s="39"/>
      <c r="V1027" s="39"/>
      <c r="W1027" s="39"/>
      <c r="X1027" s="39"/>
      <c r="Y1027" s="39"/>
      <c r="Z1027" s="39"/>
      <c r="AA1027" s="39"/>
      <c r="AB1027" s="39"/>
      <c r="AC1027" s="39"/>
      <c r="AD1027" s="39"/>
      <c r="AE1027" s="39"/>
      <c r="AT1027" s="18" t="s">
        <v>179</v>
      </c>
      <c r="AU1027" s="18" t="s">
        <v>87</v>
      </c>
    </row>
    <row r="1028" s="12" customFormat="1" ht="22.8" customHeight="1">
      <c r="A1028" s="12"/>
      <c r="B1028" s="203"/>
      <c r="C1028" s="204"/>
      <c r="D1028" s="205" t="s">
        <v>76</v>
      </c>
      <c r="E1028" s="217" t="s">
        <v>1237</v>
      </c>
      <c r="F1028" s="217" t="s">
        <v>1238</v>
      </c>
      <c r="G1028" s="204"/>
      <c r="H1028" s="204"/>
      <c r="I1028" s="207"/>
      <c r="J1028" s="218">
        <f>BK1028</f>
        <v>0</v>
      </c>
      <c r="K1028" s="204"/>
      <c r="L1028" s="209"/>
      <c r="M1028" s="210"/>
      <c r="N1028" s="211"/>
      <c r="O1028" s="211"/>
      <c r="P1028" s="212">
        <f>SUM(P1029:P1048)</f>
        <v>0</v>
      </c>
      <c r="Q1028" s="211"/>
      <c r="R1028" s="212">
        <f>SUM(R1029:R1048)</f>
        <v>0.0026494000000000001</v>
      </c>
      <c r="S1028" s="211"/>
      <c r="T1028" s="213">
        <f>SUM(T1029:T1048)</f>
        <v>0</v>
      </c>
      <c r="U1028" s="12"/>
      <c r="V1028" s="12"/>
      <c r="W1028" s="12"/>
      <c r="X1028" s="12"/>
      <c r="Y1028" s="12"/>
      <c r="Z1028" s="12"/>
      <c r="AA1028" s="12"/>
      <c r="AB1028" s="12"/>
      <c r="AC1028" s="12"/>
      <c r="AD1028" s="12"/>
      <c r="AE1028" s="12"/>
      <c r="AR1028" s="214" t="s">
        <v>87</v>
      </c>
      <c r="AT1028" s="215" t="s">
        <v>76</v>
      </c>
      <c r="AU1028" s="215" t="s">
        <v>85</v>
      </c>
      <c r="AY1028" s="214" t="s">
        <v>167</v>
      </c>
      <c r="BK1028" s="216">
        <f>SUM(BK1029:BK1048)</f>
        <v>0</v>
      </c>
    </row>
    <row r="1029" s="2" customFormat="1" ht="24" customHeight="1">
      <c r="A1029" s="39"/>
      <c r="B1029" s="40"/>
      <c r="C1029" s="219" t="s">
        <v>1239</v>
      </c>
      <c r="D1029" s="219" t="s">
        <v>170</v>
      </c>
      <c r="E1029" s="220" t="s">
        <v>1240</v>
      </c>
      <c r="F1029" s="221" t="s">
        <v>1241</v>
      </c>
      <c r="G1029" s="222" t="s">
        <v>173</v>
      </c>
      <c r="H1029" s="223">
        <v>4.0759999999999996</v>
      </c>
      <c r="I1029" s="224"/>
      <c r="J1029" s="225">
        <f>ROUND(I1029*H1029,2)</f>
        <v>0</v>
      </c>
      <c r="K1029" s="221" t="s">
        <v>174</v>
      </c>
      <c r="L1029" s="45"/>
      <c r="M1029" s="226" t="s">
        <v>40</v>
      </c>
      <c r="N1029" s="227" t="s">
        <v>48</v>
      </c>
      <c r="O1029" s="85"/>
      <c r="P1029" s="228">
        <f>O1029*H1029</f>
        <v>0</v>
      </c>
      <c r="Q1029" s="228">
        <v>8.0000000000000007E-05</v>
      </c>
      <c r="R1029" s="228">
        <f>Q1029*H1029</f>
        <v>0.00032608000000000002</v>
      </c>
      <c r="S1029" s="228">
        <v>0</v>
      </c>
      <c r="T1029" s="229">
        <f>S1029*H1029</f>
        <v>0</v>
      </c>
      <c r="U1029" s="39"/>
      <c r="V1029" s="39"/>
      <c r="W1029" s="39"/>
      <c r="X1029" s="39"/>
      <c r="Y1029" s="39"/>
      <c r="Z1029" s="39"/>
      <c r="AA1029" s="39"/>
      <c r="AB1029" s="39"/>
      <c r="AC1029" s="39"/>
      <c r="AD1029" s="39"/>
      <c r="AE1029" s="39"/>
      <c r="AR1029" s="230" t="s">
        <v>301</v>
      </c>
      <c r="AT1029" s="230" t="s">
        <v>170</v>
      </c>
      <c r="AU1029" s="230" t="s">
        <v>87</v>
      </c>
      <c r="AY1029" s="18" t="s">
        <v>167</v>
      </c>
      <c r="BE1029" s="231">
        <f>IF(N1029="základní",J1029,0)</f>
        <v>0</v>
      </c>
      <c r="BF1029" s="231">
        <f>IF(N1029="snížená",J1029,0)</f>
        <v>0</v>
      </c>
      <c r="BG1029" s="231">
        <f>IF(N1029="zákl. přenesená",J1029,0)</f>
        <v>0</v>
      </c>
      <c r="BH1029" s="231">
        <f>IF(N1029="sníž. přenesená",J1029,0)</f>
        <v>0</v>
      </c>
      <c r="BI1029" s="231">
        <f>IF(N1029="nulová",J1029,0)</f>
        <v>0</v>
      </c>
      <c r="BJ1029" s="18" t="s">
        <v>85</v>
      </c>
      <c r="BK1029" s="231">
        <f>ROUND(I1029*H1029,2)</f>
        <v>0</v>
      </c>
      <c r="BL1029" s="18" t="s">
        <v>301</v>
      </c>
      <c r="BM1029" s="230" t="s">
        <v>1242</v>
      </c>
    </row>
    <row r="1030" s="2" customFormat="1">
      <c r="A1030" s="39"/>
      <c r="B1030" s="40"/>
      <c r="C1030" s="41"/>
      <c r="D1030" s="232" t="s">
        <v>177</v>
      </c>
      <c r="E1030" s="41"/>
      <c r="F1030" s="233" t="s">
        <v>1243</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177</v>
      </c>
      <c r="AU1030" s="18" t="s">
        <v>87</v>
      </c>
    </row>
    <row r="1031" s="14" customFormat="1">
      <c r="A1031" s="14"/>
      <c r="B1031" s="247"/>
      <c r="C1031" s="248"/>
      <c r="D1031" s="232" t="s">
        <v>181</v>
      </c>
      <c r="E1031" s="249" t="s">
        <v>40</v>
      </c>
      <c r="F1031" s="250" t="s">
        <v>1244</v>
      </c>
      <c r="G1031" s="248"/>
      <c r="H1031" s="251">
        <v>4.0759999999999996</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181</v>
      </c>
      <c r="AU1031" s="257" t="s">
        <v>87</v>
      </c>
      <c r="AV1031" s="14" t="s">
        <v>87</v>
      </c>
      <c r="AW1031" s="14" t="s">
        <v>38</v>
      </c>
      <c r="AX1031" s="14" t="s">
        <v>77</v>
      </c>
      <c r="AY1031" s="257" t="s">
        <v>167</v>
      </c>
    </row>
    <row r="1032" s="15" customFormat="1">
      <c r="A1032" s="15"/>
      <c r="B1032" s="258"/>
      <c r="C1032" s="259"/>
      <c r="D1032" s="232" t="s">
        <v>181</v>
      </c>
      <c r="E1032" s="260" t="s">
        <v>40</v>
      </c>
      <c r="F1032" s="261" t="s">
        <v>184</v>
      </c>
      <c r="G1032" s="259"/>
      <c r="H1032" s="262">
        <v>4.0759999999999996</v>
      </c>
      <c r="I1032" s="263"/>
      <c r="J1032" s="259"/>
      <c r="K1032" s="259"/>
      <c r="L1032" s="264"/>
      <c r="M1032" s="265"/>
      <c r="N1032" s="266"/>
      <c r="O1032" s="266"/>
      <c r="P1032" s="266"/>
      <c r="Q1032" s="266"/>
      <c r="R1032" s="266"/>
      <c r="S1032" s="266"/>
      <c r="T1032" s="267"/>
      <c r="U1032" s="15"/>
      <c r="V1032" s="15"/>
      <c r="W1032" s="15"/>
      <c r="X1032" s="15"/>
      <c r="Y1032" s="15"/>
      <c r="Z1032" s="15"/>
      <c r="AA1032" s="15"/>
      <c r="AB1032" s="15"/>
      <c r="AC1032" s="15"/>
      <c r="AD1032" s="15"/>
      <c r="AE1032" s="15"/>
      <c r="AT1032" s="268" t="s">
        <v>181</v>
      </c>
      <c r="AU1032" s="268" t="s">
        <v>87</v>
      </c>
      <c r="AV1032" s="15" t="s">
        <v>175</v>
      </c>
      <c r="AW1032" s="15" t="s">
        <v>38</v>
      </c>
      <c r="AX1032" s="15" t="s">
        <v>85</v>
      </c>
      <c r="AY1032" s="268" t="s">
        <v>167</v>
      </c>
    </row>
    <row r="1033" s="2" customFormat="1" ht="24" customHeight="1">
      <c r="A1033" s="39"/>
      <c r="B1033" s="40"/>
      <c r="C1033" s="219" t="s">
        <v>1245</v>
      </c>
      <c r="D1033" s="219" t="s">
        <v>170</v>
      </c>
      <c r="E1033" s="220" t="s">
        <v>1246</v>
      </c>
      <c r="F1033" s="221" t="s">
        <v>1247</v>
      </c>
      <c r="G1033" s="222" t="s">
        <v>173</v>
      </c>
      <c r="H1033" s="223">
        <v>4.0759999999999996</v>
      </c>
      <c r="I1033" s="224"/>
      <c r="J1033" s="225">
        <f>ROUND(I1033*H1033,2)</f>
        <v>0</v>
      </c>
      <c r="K1033" s="221" t="s">
        <v>174</v>
      </c>
      <c r="L1033" s="45"/>
      <c r="M1033" s="226" t="s">
        <v>40</v>
      </c>
      <c r="N1033" s="227" t="s">
        <v>48</v>
      </c>
      <c r="O1033" s="85"/>
      <c r="P1033" s="228">
        <f>O1033*H1033</f>
        <v>0</v>
      </c>
      <c r="Q1033" s="228">
        <v>0.00012</v>
      </c>
      <c r="R1033" s="228">
        <f>Q1033*H1033</f>
        <v>0.00048912000000000001</v>
      </c>
      <c r="S1033" s="228">
        <v>0</v>
      </c>
      <c r="T1033" s="229">
        <f>S1033*H1033</f>
        <v>0</v>
      </c>
      <c r="U1033" s="39"/>
      <c r="V1033" s="39"/>
      <c r="W1033" s="39"/>
      <c r="X1033" s="39"/>
      <c r="Y1033" s="39"/>
      <c r="Z1033" s="39"/>
      <c r="AA1033" s="39"/>
      <c r="AB1033" s="39"/>
      <c r="AC1033" s="39"/>
      <c r="AD1033" s="39"/>
      <c r="AE1033" s="39"/>
      <c r="AR1033" s="230" t="s">
        <v>301</v>
      </c>
      <c r="AT1033" s="230" t="s">
        <v>170</v>
      </c>
      <c r="AU1033" s="230" t="s">
        <v>87</v>
      </c>
      <c r="AY1033" s="18" t="s">
        <v>167</v>
      </c>
      <c r="BE1033" s="231">
        <f>IF(N1033="základní",J1033,0)</f>
        <v>0</v>
      </c>
      <c r="BF1033" s="231">
        <f>IF(N1033="snížená",J1033,0)</f>
        <v>0</v>
      </c>
      <c r="BG1033" s="231">
        <f>IF(N1033="zákl. přenesená",J1033,0)</f>
        <v>0</v>
      </c>
      <c r="BH1033" s="231">
        <f>IF(N1033="sníž. přenesená",J1033,0)</f>
        <v>0</v>
      </c>
      <c r="BI1033" s="231">
        <f>IF(N1033="nulová",J1033,0)</f>
        <v>0</v>
      </c>
      <c r="BJ1033" s="18" t="s">
        <v>85</v>
      </c>
      <c r="BK1033" s="231">
        <f>ROUND(I1033*H1033,2)</f>
        <v>0</v>
      </c>
      <c r="BL1033" s="18" t="s">
        <v>301</v>
      </c>
      <c r="BM1033" s="230" t="s">
        <v>1248</v>
      </c>
    </row>
    <row r="1034" s="2" customFormat="1">
      <c r="A1034" s="39"/>
      <c r="B1034" s="40"/>
      <c r="C1034" s="41"/>
      <c r="D1034" s="232" t="s">
        <v>177</v>
      </c>
      <c r="E1034" s="41"/>
      <c r="F1034" s="233" t="s">
        <v>1249</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177</v>
      </c>
      <c r="AU1034" s="18" t="s">
        <v>87</v>
      </c>
    </row>
    <row r="1035" s="14" customFormat="1">
      <c r="A1035" s="14"/>
      <c r="B1035" s="247"/>
      <c r="C1035" s="248"/>
      <c r="D1035" s="232" t="s">
        <v>181</v>
      </c>
      <c r="E1035" s="249" t="s">
        <v>40</v>
      </c>
      <c r="F1035" s="250" t="s">
        <v>1244</v>
      </c>
      <c r="G1035" s="248"/>
      <c r="H1035" s="251">
        <v>4.0759999999999996</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181</v>
      </c>
      <c r="AU1035" s="257" t="s">
        <v>87</v>
      </c>
      <c r="AV1035" s="14" t="s">
        <v>87</v>
      </c>
      <c r="AW1035" s="14" t="s">
        <v>38</v>
      </c>
      <c r="AX1035" s="14" t="s">
        <v>77</v>
      </c>
      <c r="AY1035" s="257" t="s">
        <v>167</v>
      </c>
    </row>
    <row r="1036" s="15" customFormat="1">
      <c r="A1036" s="15"/>
      <c r="B1036" s="258"/>
      <c r="C1036" s="259"/>
      <c r="D1036" s="232" t="s">
        <v>181</v>
      </c>
      <c r="E1036" s="260" t="s">
        <v>40</v>
      </c>
      <c r="F1036" s="261" t="s">
        <v>184</v>
      </c>
      <c r="G1036" s="259"/>
      <c r="H1036" s="262">
        <v>4.0759999999999996</v>
      </c>
      <c r="I1036" s="263"/>
      <c r="J1036" s="259"/>
      <c r="K1036" s="259"/>
      <c r="L1036" s="264"/>
      <c r="M1036" s="265"/>
      <c r="N1036" s="266"/>
      <c r="O1036" s="266"/>
      <c r="P1036" s="266"/>
      <c r="Q1036" s="266"/>
      <c r="R1036" s="266"/>
      <c r="S1036" s="266"/>
      <c r="T1036" s="267"/>
      <c r="U1036" s="15"/>
      <c r="V1036" s="15"/>
      <c r="W1036" s="15"/>
      <c r="X1036" s="15"/>
      <c r="Y1036" s="15"/>
      <c r="Z1036" s="15"/>
      <c r="AA1036" s="15"/>
      <c r="AB1036" s="15"/>
      <c r="AC1036" s="15"/>
      <c r="AD1036" s="15"/>
      <c r="AE1036" s="15"/>
      <c r="AT1036" s="268" t="s">
        <v>181</v>
      </c>
      <c r="AU1036" s="268" t="s">
        <v>87</v>
      </c>
      <c r="AV1036" s="15" t="s">
        <v>175</v>
      </c>
      <c r="AW1036" s="15" t="s">
        <v>38</v>
      </c>
      <c r="AX1036" s="15" t="s">
        <v>85</v>
      </c>
      <c r="AY1036" s="268" t="s">
        <v>167</v>
      </c>
    </row>
    <row r="1037" s="2" customFormat="1" ht="24" customHeight="1">
      <c r="A1037" s="39"/>
      <c r="B1037" s="40"/>
      <c r="C1037" s="219" t="s">
        <v>1250</v>
      </c>
      <c r="D1037" s="219" t="s">
        <v>170</v>
      </c>
      <c r="E1037" s="220" t="s">
        <v>1251</v>
      </c>
      <c r="F1037" s="221" t="s">
        <v>1252</v>
      </c>
      <c r="G1037" s="222" t="s">
        <v>173</v>
      </c>
      <c r="H1037" s="223">
        <v>4.0759999999999996</v>
      </c>
      <c r="I1037" s="224"/>
      <c r="J1037" s="225">
        <f>ROUND(I1037*H1037,2)</f>
        <v>0</v>
      </c>
      <c r="K1037" s="221" t="s">
        <v>174</v>
      </c>
      <c r="L1037" s="45"/>
      <c r="M1037" s="226" t="s">
        <v>40</v>
      </c>
      <c r="N1037" s="227" t="s">
        <v>48</v>
      </c>
      <c r="O1037" s="85"/>
      <c r="P1037" s="228">
        <f>O1037*H1037</f>
        <v>0</v>
      </c>
      <c r="Q1037" s="228">
        <v>0.00012</v>
      </c>
      <c r="R1037" s="228">
        <f>Q1037*H1037</f>
        <v>0.00048912000000000001</v>
      </c>
      <c r="S1037" s="228">
        <v>0</v>
      </c>
      <c r="T1037" s="229">
        <f>S1037*H1037</f>
        <v>0</v>
      </c>
      <c r="U1037" s="39"/>
      <c r="V1037" s="39"/>
      <c r="W1037" s="39"/>
      <c r="X1037" s="39"/>
      <c r="Y1037" s="39"/>
      <c r="Z1037" s="39"/>
      <c r="AA1037" s="39"/>
      <c r="AB1037" s="39"/>
      <c r="AC1037" s="39"/>
      <c r="AD1037" s="39"/>
      <c r="AE1037" s="39"/>
      <c r="AR1037" s="230" t="s">
        <v>301</v>
      </c>
      <c r="AT1037" s="230" t="s">
        <v>170</v>
      </c>
      <c r="AU1037" s="230" t="s">
        <v>87</v>
      </c>
      <c r="AY1037" s="18" t="s">
        <v>167</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301</v>
      </c>
      <c r="BM1037" s="230" t="s">
        <v>1253</v>
      </c>
    </row>
    <row r="1038" s="2" customFormat="1">
      <c r="A1038" s="39"/>
      <c r="B1038" s="40"/>
      <c r="C1038" s="41"/>
      <c r="D1038" s="232" t="s">
        <v>177</v>
      </c>
      <c r="E1038" s="41"/>
      <c r="F1038" s="233" t="s">
        <v>1254</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177</v>
      </c>
      <c r="AU1038" s="18" t="s">
        <v>87</v>
      </c>
    </row>
    <row r="1039" s="14" customFormat="1">
      <c r="A1039" s="14"/>
      <c r="B1039" s="247"/>
      <c r="C1039" s="248"/>
      <c r="D1039" s="232" t="s">
        <v>181</v>
      </c>
      <c r="E1039" s="249" t="s">
        <v>40</v>
      </c>
      <c r="F1039" s="250" t="s">
        <v>1244</v>
      </c>
      <c r="G1039" s="248"/>
      <c r="H1039" s="251">
        <v>4.0759999999999996</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181</v>
      </c>
      <c r="AU1039" s="257" t="s">
        <v>87</v>
      </c>
      <c r="AV1039" s="14" t="s">
        <v>87</v>
      </c>
      <c r="AW1039" s="14" t="s">
        <v>38</v>
      </c>
      <c r="AX1039" s="14" t="s">
        <v>77</v>
      </c>
      <c r="AY1039" s="257" t="s">
        <v>167</v>
      </c>
    </row>
    <row r="1040" s="15" customFormat="1">
      <c r="A1040" s="15"/>
      <c r="B1040" s="258"/>
      <c r="C1040" s="259"/>
      <c r="D1040" s="232" t="s">
        <v>181</v>
      </c>
      <c r="E1040" s="260" t="s">
        <v>40</v>
      </c>
      <c r="F1040" s="261" t="s">
        <v>184</v>
      </c>
      <c r="G1040" s="259"/>
      <c r="H1040" s="262">
        <v>4.0759999999999996</v>
      </c>
      <c r="I1040" s="263"/>
      <c r="J1040" s="259"/>
      <c r="K1040" s="259"/>
      <c r="L1040" s="264"/>
      <c r="M1040" s="265"/>
      <c r="N1040" s="266"/>
      <c r="O1040" s="266"/>
      <c r="P1040" s="266"/>
      <c r="Q1040" s="266"/>
      <c r="R1040" s="266"/>
      <c r="S1040" s="266"/>
      <c r="T1040" s="267"/>
      <c r="U1040" s="15"/>
      <c r="V1040" s="15"/>
      <c r="W1040" s="15"/>
      <c r="X1040" s="15"/>
      <c r="Y1040" s="15"/>
      <c r="Z1040" s="15"/>
      <c r="AA1040" s="15"/>
      <c r="AB1040" s="15"/>
      <c r="AC1040" s="15"/>
      <c r="AD1040" s="15"/>
      <c r="AE1040" s="15"/>
      <c r="AT1040" s="268" t="s">
        <v>181</v>
      </c>
      <c r="AU1040" s="268" t="s">
        <v>87</v>
      </c>
      <c r="AV1040" s="15" t="s">
        <v>175</v>
      </c>
      <c r="AW1040" s="15" t="s">
        <v>38</v>
      </c>
      <c r="AX1040" s="15" t="s">
        <v>85</v>
      </c>
      <c r="AY1040" s="268" t="s">
        <v>167</v>
      </c>
    </row>
    <row r="1041" s="2" customFormat="1" ht="24" customHeight="1">
      <c r="A1041" s="39"/>
      <c r="B1041" s="40"/>
      <c r="C1041" s="219" t="s">
        <v>1255</v>
      </c>
      <c r="D1041" s="219" t="s">
        <v>170</v>
      </c>
      <c r="E1041" s="220" t="s">
        <v>1256</v>
      </c>
      <c r="F1041" s="221" t="s">
        <v>1257</v>
      </c>
      <c r="G1041" s="222" t="s">
        <v>173</v>
      </c>
      <c r="H1041" s="223">
        <v>4.0759999999999996</v>
      </c>
      <c r="I1041" s="224"/>
      <c r="J1041" s="225">
        <f>ROUND(I1041*H1041,2)</f>
        <v>0</v>
      </c>
      <c r="K1041" s="221" t="s">
        <v>174</v>
      </c>
      <c r="L1041" s="45"/>
      <c r="M1041" s="226" t="s">
        <v>40</v>
      </c>
      <c r="N1041" s="227" t="s">
        <v>48</v>
      </c>
      <c r="O1041" s="85"/>
      <c r="P1041" s="228">
        <f>O1041*H1041</f>
        <v>0</v>
      </c>
      <c r="Q1041" s="228">
        <v>0.00023000000000000001</v>
      </c>
      <c r="R1041" s="228">
        <f>Q1041*H1041</f>
        <v>0.00093747999999999998</v>
      </c>
      <c r="S1041" s="228">
        <v>0</v>
      </c>
      <c r="T1041" s="229">
        <f>S1041*H1041</f>
        <v>0</v>
      </c>
      <c r="U1041" s="39"/>
      <c r="V1041" s="39"/>
      <c r="W1041" s="39"/>
      <c r="X1041" s="39"/>
      <c r="Y1041" s="39"/>
      <c r="Z1041" s="39"/>
      <c r="AA1041" s="39"/>
      <c r="AB1041" s="39"/>
      <c r="AC1041" s="39"/>
      <c r="AD1041" s="39"/>
      <c r="AE1041" s="39"/>
      <c r="AR1041" s="230" t="s">
        <v>301</v>
      </c>
      <c r="AT1041" s="230" t="s">
        <v>170</v>
      </c>
      <c r="AU1041" s="230" t="s">
        <v>87</v>
      </c>
      <c r="AY1041" s="18" t="s">
        <v>167</v>
      </c>
      <c r="BE1041" s="231">
        <f>IF(N1041="základní",J1041,0)</f>
        <v>0</v>
      </c>
      <c r="BF1041" s="231">
        <f>IF(N1041="snížená",J1041,0)</f>
        <v>0</v>
      </c>
      <c r="BG1041" s="231">
        <f>IF(N1041="zákl. přenesená",J1041,0)</f>
        <v>0</v>
      </c>
      <c r="BH1041" s="231">
        <f>IF(N1041="sníž. přenesená",J1041,0)</f>
        <v>0</v>
      </c>
      <c r="BI1041" s="231">
        <f>IF(N1041="nulová",J1041,0)</f>
        <v>0</v>
      </c>
      <c r="BJ1041" s="18" t="s">
        <v>85</v>
      </c>
      <c r="BK1041" s="231">
        <f>ROUND(I1041*H1041,2)</f>
        <v>0</v>
      </c>
      <c r="BL1041" s="18" t="s">
        <v>301</v>
      </c>
      <c r="BM1041" s="230" t="s">
        <v>1258</v>
      </c>
    </row>
    <row r="1042" s="2" customFormat="1">
      <c r="A1042" s="39"/>
      <c r="B1042" s="40"/>
      <c r="C1042" s="41"/>
      <c r="D1042" s="232" t="s">
        <v>177</v>
      </c>
      <c r="E1042" s="41"/>
      <c r="F1042" s="233" t="s">
        <v>1259</v>
      </c>
      <c r="G1042" s="41"/>
      <c r="H1042" s="41"/>
      <c r="I1042" s="137"/>
      <c r="J1042" s="41"/>
      <c r="K1042" s="41"/>
      <c r="L1042" s="45"/>
      <c r="M1042" s="234"/>
      <c r="N1042" s="235"/>
      <c r="O1042" s="85"/>
      <c r="P1042" s="85"/>
      <c r="Q1042" s="85"/>
      <c r="R1042" s="85"/>
      <c r="S1042" s="85"/>
      <c r="T1042" s="86"/>
      <c r="U1042" s="39"/>
      <c r="V1042" s="39"/>
      <c r="W1042" s="39"/>
      <c r="X1042" s="39"/>
      <c r="Y1042" s="39"/>
      <c r="Z1042" s="39"/>
      <c r="AA1042" s="39"/>
      <c r="AB1042" s="39"/>
      <c r="AC1042" s="39"/>
      <c r="AD1042" s="39"/>
      <c r="AE1042" s="39"/>
      <c r="AT1042" s="18" t="s">
        <v>177</v>
      </c>
      <c r="AU1042" s="18" t="s">
        <v>87</v>
      </c>
    </row>
    <row r="1043" s="14" customFormat="1">
      <c r="A1043" s="14"/>
      <c r="B1043" s="247"/>
      <c r="C1043" s="248"/>
      <c r="D1043" s="232" t="s">
        <v>181</v>
      </c>
      <c r="E1043" s="249" t="s">
        <v>40</v>
      </c>
      <c r="F1043" s="250" t="s">
        <v>1244</v>
      </c>
      <c r="G1043" s="248"/>
      <c r="H1043" s="251">
        <v>4.0759999999999996</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181</v>
      </c>
      <c r="AU1043" s="257" t="s">
        <v>87</v>
      </c>
      <c r="AV1043" s="14" t="s">
        <v>87</v>
      </c>
      <c r="AW1043" s="14" t="s">
        <v>38</v>
      </c>
      <c r="AX1043" s="14" t="s">
        <v>77</v>
      </c>
      <c r="AY1043" s="257" t="s">
        <v>167</v>
      </c>
    </row>
    <row r="1044" s="15" customFormat="1">
      <c r="A1044" s="15"/>
      <c r="B1044" s="258"/>
      <c r="C1044" s="259"/>
      <c r="D1044" s="232" t="s">
        <v>181</v>
      </c>
      <c r="E1044" s="260" t="s">
        <v>40</v>
      </c>
      <c r="F1044" s="261" t="s">
        <v>184</v>
      </c>
      <c r="G1044" s="259"/>
      <c r="H1044" s="262">
        <v>4.0759999999999996</v>
      </c>
      <c r="I1044" s="263"/>
      <c r="J1044" s="259"/>
      <c r="K1044" s="259"/>
      <c r="L1044" s="264"/>
      <c r="M1044" s="265"/>
      <c r="N1044" s="266"/>
      <c r="O1044" s="266"/>
      <c r="P1044" s="266"/>
      <c r="Q1044" s="266"/>
      <c r="R1044" s="266"/>
      <c r="S1044" s="266"/>
      <c r="T1044" s="267"/>
      <c r="U1044" s="15"/>
      <c r="V1044" s="15"/>
      <c r="W1044" s="15"/>
      <c r="X1044" s="15"/>
      <c r="Y1044" s="15"/>
      <c r="Z1044" s="15"/>
      <c r="AA1044" s="15"/>
      <c r="AB1044" s="15"/>
      <c r="AC1044" s="15"/>
      <c r="AD1044" s="15"/>
      <c r="AE1044" s="15"/>
      <c r="AT1044" s="268" t="s">
        <v>181</v>
      </c>
      <c r="AU1044" s="268" t="s">
        <v>87</v>
      </c>
      <c r="AV1044" s="15" t="s">
        <v>175</v>
      </c>
      <c r="AW1044" s="15" t="s">
        <v>38</v>
      </c>
      <c r="AX1044" s="15" t="s">
        <v>85</v>
      </c>
      <c r="AY1044" s="268" t="s">
        <v>167</v>
      </c>
    </row>
    <row r="1045" s="2" customFormat="1" ht="24" customHeight="1">
      <c r="A1045" s="39"/>
      <c r="B1045" s="40"/>
      <c r="C1045" s="219" t="s">
        <v>1260</v>
      </c>
      <c r="D1045" s="219" t="s">
        <v>170</v>
      </c>
      <c r="E1045" s="220" t="s">
        <v>1261</v>
      </c>
      <c r="F1045" s="221" t="s">
        <v>1262</v>
      </c>
      <c r="G1045" s="222" t="s">
        <v>173</v>
      </c>
      <c r="H1045" s="223">
        <v>4.0759999999999996</v>
      </c>
      <c r="I1045" s="224"/>
      <c r="J1045" s="225">
        <f>ROUND(I1045*H1045,2)</f>
        <v>0</v>
      </c>
      <c r="K1045" s="221" t="s">
        <v>174</v>
      </c>
      <c r="L1045" s="45"/>
      <c r="M1045" s="226" t="s">
        <v>40</v>
      </c>
      <c r="N1045" s="227" t="s">
        <v>48</v>
      </c>
      <c r="O1045" s="85"/>
      <c r="P1045" s="228">
        <f>O1045*H1045</f>
        <v>0</v>
      </c>
      <c r="Q1045" s="228">
        <v>0.00010000000000000001</v>
      </c>
      <c r="R1045" s="228">
        <f>Q1045*H1045</f>
        <v>0.00040759999999999999</v>
      </c>
      <c r="S1045" s="228">
        <v>0</v>
      </c>
      <c r="T1045" s="229">
        <f>S1045*H1045</f>
        <v>0</v>
      </c>
      <c r="U1045" s="39"/>
      <c r="V1045" s="39"/>
      <c r="W1045" s="39"/>
      <c r="X1045" s="39"/>
      <c r="Y1045" s="39"/>
      <c r="Z1045" s="39"/>
      <c r="AA1045" s="39"/>
      <c r="AB1045" s="39"/>
      <c r="AC1045" s="39"/>
      <c r="AD1045" s="39"/>
      <c r="AE1045" s="39"/>
      <c r="AR1045" s="230" t="s">
        <v>301</v>
      </c>
      <c r="AT1045" s="230" t="s">
        <v>170</v>
      </c>
      <c r="AU1045" s="230" t="s">
        <v>87</v>
      </c>
      <c r="AY1045" s="18" t="s">
        <v>167</v>
      </c>
      <c r="BE1045" s="231">
        <f>IF(N1045="základní",J1045,0)</f>
        <v>0</v>
      </c>
      <c r="BF1045" s="231">
        <f>IF(N1045="snížená",J1045,0)</f>
        <v>0</v>
      </c>
      <c r="BG1045" s="231">
        <f>IF(N1045="zákl. přenesená",J1045,0)</f>
        <v>0</v>
      </c>
      <c r="BH1045" s="231">
        <f>IF(N1045="sníž. přenesená",J1045,0)</f>
        <v>0</v>
      </c>
      <c r="BI1045" s="231">
        <f>IF(N1045="nulová",J1045,0)</f>
        <v>0</v>
      </c>
      <c r="BJ1045" s="18" t="s">
        <v>85</v>
      </c>
      <c r="BK1045" s="231">
        <f>ROUND(I1045*H1045,2)</f>
        <v>0</v>
      </c>
      <c r="BL1045" s="18" t="s">
        <v>301</v>
      </c>
      <c r="BM1045" s="230" t="s">
        <v>1263</v>
      </c>
    </row>
    <row r="1046" s="2" customFormat="1">
      <c r="A1046" s="39"/>
      <c r="B1046" s="40"/>
      <c r="C1046" s="41"/>
      <c r="D1046" s="232" t="s">
        <v>177</v>
      </c>
      <c r="E1046" s="41"/>
      <c r="F1046" s="233" t="s">
        <v>1264</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177</v>
      </c>
      <c r="AU1046" s="18" t="s">
        <v>87</v>
      </c>
    </row>
    <row r="1047" s="14" customFormat="1">
      <c r="A1047" s="14"/>
      <c r="B1047" s="247"/>
      <c r="C1047" s="248"/>
      <c r="D1047" s="232" t="s">
        <v>181</v>
      </c>
      <c r="E1047" s="249" t="s">
        <v>40</v>
      </c>
      <c r="F1047" s="250" t="s">
        <v>1244</v>
      </c>
      <c r="G1047" s="248"/>
      <c r="H1047" s="251">
        <v>4.0759999999999996</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181</v>
      </c>
      <c r="AU1047" s="257" t="s">
        <v>87</v>
      </c>
      <c r="AV1047" s="14" t="s">
        <v>87</v>
      </c>
      <c r="AW1047" s="14" t="s">
        <v>38</v>
      </c>
      <c r="AX1047" s="14" t="s">
        <v>77</v>
      </c>
      <c r="AY1047" s="257" t="s">
        <v>167</v>
      </c>
    </row>
    <row r="1048" s="15" customFormat="1">
      <c r="A1048" s="15"/>
      <c r="B1048" s="258"/>
      <c r="C1048" s="259"/>
      <c r="D1048" s="232" t="s">
        <v>181</v>
      </c>
      <c r="E1048" s="260" t="s">
        <v>40</v>
      </c>
      <c r="F1048" s="261" t="s">
        <v>184</v>
      </c>
      <c r="G1048" s="259"/>
      <c r="H1048" s="262">
        <v>4.0759999999999996</v>
      </c>
      <c r="I1048" s="263"/>
      <c r="J1048" s="259"/>
      <c r="K1048" s="259"/>
      <c r="L1048" s="264"/>
      <c r="M1048" s="265"/>
      <c r="N1048" s="266"/>
      <c r="O1048" s="266"/>
      <c r="P1048" s="266"/>
      <c r="Q1048" s="266"/>
      <c r="R1048" s="266"/>
      <c r="S1048" s="266"/>
      <c r="T1048" s="267"/>
      <c r="U1048" s="15"/>
      <c r="V1048" s="15"/>
      <c r="W1048" s="15"/>
      <c r="X1048" s="15"/>
      <c r="Y1048" s="15"/>
      <c r="Z1048" s="15"/>
      <c r="AA1048" s="15"/>
      <c r="AB1048" s="15"/>
      <c r="AC1048" s="15"/>
      <c r="AD1048" s="15"/>
      <c r="AE1048" s="15"/>
      <c r="AT1048" s="268" t="s">
        <v>181</v>
      </c>
      <c r="AU1048" s="268" t="s">
        <v>87</v>
      </c>
      <c r="AV1048" s="15" t="s">
        <v>175</v>
      </c>
      <c r="AW1048" s="15" t="s">
        <v>38</v>
      </c>
      <c r="AX1048" s="15" t="s">
        <v>85</v>
      </c>
      <c r="AY1048" s="268" t="s">
        <v>167</v>
      </c>
    </row>
    <row r="1049" s="12" customFormat="1" ht="22.8" customHeight="1">
      <c r="A1049" s="12"/>
      <c r="B1049" s="203"/>
      <c r="C1049" s="204"/>
      <c r="D1049" s="205" t="s">
        <v>76</v>
      </c>
      <c r="E1049" s="217" t="s">
        <v>1265</v>
      </c>
      <c r="F1049" s="217" t="s">
        <v>1266</v>
      </c>
      <c r="G1049" s="204"/>
      <c r="H1049" s="204"/>
      <c r="I1049" s="207"/>
      <c r="J1049" s="218">
        <f>BK1049</f>
        <v>0</v>
      </c>
      <c r="K1049" s="204"/>
      <c r="L1049" s="209"/>
      <c r="M1049" s="210"/>
      <c r="N1049" s="211"/>
      <c r="O1049" s="211"/>
      <c r="P1049" s="212">
        <f>SUM(P1050:P1191)</f>
        <v>0</v>
      </c>
      <c r="Q1049" s="211"/>
      <c r="R1049" s="212">
        <f>SUM(R1050:R1191)</f>
        <v>0.15877911999999997</v>
      </c>
      <c r="S1049" s="211"/>
      <c r="T1049" s="213">
        <f>SUM(T1050:T1191)</f>
        <v>0.057287020000000008</v>
      </c>
      <c r="U1049" s="12"/>
      <c r="V1049" s="12"/>
      <c r="W1049" s="12"/>
      <c r="X1049" s="12"/>
      <c r="Y1049" s="12"/>
      <c r="Z1049" s="12"/>
      <c r="AA1049" s="12"/>
      <c r="AB1049" s="12"/>
      <c r="AC1049" s="12"/>
      <c r="AD1049" s="12"/>
      <c r="AE1049" s="12"/>
      <c r="AR1049" s="214" t="s">
        <v>87</v>
      </c>
      <c r="AT1049" s="215" t="s">
        <v>76</v>
      </c>
      <c r="AU1049" s="215" t="s">
        <v>85</v>
      </c>
      <c r="AY1049" s="214" t="s">
        <v>167</v>
      </c>
      <c r="BK1049" s="216">
        <f>SUM(BK1050:BK1191)</f>
        <v>0</v>
      </c>
    </row>
    <row r="1050" s="2" customFormat="1" ht="24" customHeight="1">
      <c r="A1050" s="39"/>
      <c r="B1050" s="40"/>
      <c r="C1050" s="219" t="s">
        <v>1267</v>
      </c>
      <c r="D1050" s="219" t="s">
        <v>170</v>
      </c>
      <c r="E1050" s="220" t="s">
        <v>1268</v>
      </c>
      <c r="F1050" s="221" t="s">
        <v>1269</v>
      </c>
      <c r="G1050" s="222" t="s">
        <v>173</v>
      </c>
      <c r="H1050" s="223">
        <v>124.53700000000001</v>
      </c>
      <c r="I1050" s="224"/>
      <c r="J1050" s="225">
        <f>ROUND(I1050*H1050,2)</f>
        <v>0</v>
      </c>
      <c r="K1050" s="221" t="s">
        <v>174</v>
      </c>
      <c r="L1050" s="45"/>
      <c r="M1050" s="226" t="s">
        <v>40</v>
      </c>
      <c r="N1050" s="227" t="s">
        <v>48</v>
      </c>
      <c r="O1050" s="85"/>
      <c r="P1050" s="228">
        <f>O1050*H1050</f>
        <v>0</v>
      </c>
      <c r="Q1050" s="228">
        <v>0</v>
      </c>
      <c r="R1050" s="228">
        <f>Q1050*H1050</f>
        <v>0</v>
      </c>
      <c r="S1050" s="228">
        <v>0.00014999999999999999</v>
      </c>
      <c r="T1050" s="229">
        <f>S1050*H1050</f>
        <v>0.018680550000000001</v>
      </c>
      <c r="U1050" s="39"/>
      <c r="V1050" s="39"/>
      <c r="W1050" s="39"/>
      <c r="X1050" s="39"/>
      <c r="Y1050" s="39"/>
      <c r="Z1050" s="39"/>
      <c r="AA1050" s="39"/>
      <c r="AB1050" s="39"/>
      <c r="AC1050" s="39"/>
      <c r="AD1050" s="39"/>
      <c r="AE1050" s="39"/>
      <c r="AR1050" s="230" t="s">
        <v>301</v>
      </c>
      <c r="AT1050" s="230" t="s">
        <v>170</v>
      </c>
      <c r="AU1050" s="230" t="s">
        <v>87</v>
      </c>
      <c r="AY1050" s="18" t="s">
        <v>167</v>
      </c>
      <c r="BE1050" s="231">
        <f>IF(N1050="základní",J1050,0)</f>
        <v>0</v>
      </c>
      <c r="BF1050" s="231">
        <f>IF(N1050="snížená",J1050,0)</f>
        <v>0</v>
      </c>
      <c r="BG1050" s="231">
        <f>IF(N1050="zákl. přenesená",J1050,0)</f>
        <v>0</v>
      </c>
      <c r="BH1050" s="231">
        <f>IF(N1050="sníž. přenesená",J1050,0)</f>
        <v>0</v>
      </c>
      <c r="BI1050" s="231">
        <f>IF(N1050="nulová",J1050,0)</f>
        <v>0</v>
      </c>
      <c r="BJ1050" s="18" t="s">
        <v>85</v>
      </c>
      <c r="BK1050" s="231">
        <f>ROUND(I1050*H1050,2)</f>
        <v>0</v>
      </c>
      <c r="BL1050" s="18" t="s">
        <v>301</v>
      </c>
      <c r="BM1050" s="230" t="s">
        <v>1270</v>
      </c>
    </row>
    <row r="1051" s="2" customFormat="1">
      <c r="A1051" s="39"/>
      <c r="B1051" s="40"/>
      <c r="C1051" s="41"/>
      <c r="D1051" s="232" t="s">
        <v>177</v>
      </c>
      <c r="E1051" s="41"/>
      <c r="F1051" s="233" t="s">
        <v>1271</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177</v>
      </c>
      <c r="AU1051" s="18" t="s">
        <v>87</v>
      </c>
    </row>
    <row r="1052" s="13" customFormat="1">
      <c r="A1052" s="13"/>
      <c r="B1052" s="237"/>
      <c r="C1052" s="238"/>
      <c r="D1052" s="232" t="s">
        <v>181</v>
      </c>
      <c r="E1052" s="239" t="s">
        <v>40</v>
      </c>
      <c r="F1052" s="240" t="s">
        <v>1272</v>
      </c>
      <c r="G1052" s="238"/>
      <c r="H1052" s="239" t="s">
        <v>40</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181</v>
      </c>
      <c r="AU1052" s="246" t="s">
        <v>87</v>
      </c>
      <c r="AV1052" s="13" t="s">
        <v>85</v>
      </c>
      <c r="AW1052" s="13" t="s">
        <v>38</v>
      </c>
      <c r="AX1052" s="13" t="s">
        <v>77</v>
      </c>
      <c r="AY1052" s="246" t="s">
        <v>167</v>
      </c>
    </row>
    <row r="1053" s="13" customFormat="1">
      <c r="A1053" s="13"/>
      <c r="B1053" s="237"/>
      <c r="C1053" s="238"/>
      <c r="D1053" s="232" t="s">
        <v>181</v>
      </c>
      <c r="E1053" s="239" t="s">
        <v>40</v>
      </c>
      <c r="F1053" s="240" t="s">
        <v>203</v>
      </c>
      <c r="G1053" s="238"/>
      <c r="H1053" s="239" t="s">
        <v>40</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181</v>
      </c>
      <c r="AU1053" s="246" t="s">
        <v>87</v>
      </c>
      <c r="AV1053" s="13" t="s">
        <v>85</v>
      </c>
      <c r="AW1053" s="13" t="s">
        <v>38</v>
      </c>
      <c r="AX1053" s="13" t="s">
        <v>77</v>
      </c>
      <c r="AY1053" s="246" t="s">
        <v>167</v>
      </c>
    </row>
    <row r="1054" s="14" customFormat="1">
      <c r="A1054" s="14"/>
      <c r="B1054" s="247"/>
      <c r="C1054" s="248"/>
      <c r="D1054" s="232" t="s">
        <v>181</v>
      </c>
      <c r="E1054" s="249" t="s">
        <v>40</v>
      </c>
      <c r="F1054" s="250" t="s">
        <v>373</v>
      </c>
      <c r="G1054" s="248"/>
      <c r="H1054" s="251">
        <v>2.403</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181</v>
      </c>
      <c r="AU1054" s="257" t="s">
        <v>87</v>
      </c>
      <c r="AV1054" s="14" t="s">
        <v>87</v>
      </c>
      <c r="AW1054" s="14" t="s">
        <v>38</v>
      </c>
      <c r="AX1054" s="14" t="s">
        <v>77</v>
      </c>
      <c r="AY1054" s="257" t="s">
        <v>167</v>
      </c>
    </row>
    <row r="1055" s="14" customFormat="1">
      <c r="A1055" s="14"/>
      <c r="B1055" s="247"/>
      <c r="C1055" s="248"/>
      <c r="D1055" s="232" t="s">
        <v>181</v>
      </c>
      <c r="E1055" s="249" t="s">
        <v>40</v>
      </c>
      <c r="F1055" s="250" t="s">
        <v>205</v>
      </c>
      <c r="G1055" s="248"/>
      <c r="H1055" s="251">
        <v>0.40000000000000002</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181</v>
      </c>
      <c r="AU1055" s="257" t="s">
        <v>87</v>
      </c>
      <c r="AV1055" s="14" t="s">
        <v>87</v>
      </c>
      <c r="AW1055" s="14" t="s">
        <v>38</v>
      </c>
      <c r="AX1055" s="14" t="s">
        <v>77</v>
      </c>
      <c r="AY1055" s="257" t="s">
        <v>167</v>
      </c>
    </row>
    <row r="1056" s="13" customFormat="1">
      <c r="A1056" s="13"/>
      <c r="B1056" s="237"/>
      <c r="C1056" s="238"/>
      <c r="D1056" s="232" t="s">
        <v>181</v>
      </c>
      <c r="E1056" s="239" t="s">
        <v>40</v>
      </c>
      <c r="F1056" s="240" t="s">
        <v>206</v>
      </c>
      <c r="G1056" s="238"/>
      <c r="H1056" s="239" t="s">
        <v>40</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181</v>
      </c>
      <c r="AU1056" s="246" t="s">
        <v>87</v>
      </c>
      <c r="AV1056" s="13" t="s">
        <v>85</v>
      </c>
      <c r="AW1056" s="13" t="s">
        <v>38</v>
      </c>
      <c r="AX1056" s="13" t="s">
        <v>77</v>
      </c>
      <c r="AY1056" s="246" t="s">
        <v>167</v>
      </c>
    </row>
    <row r="1057" s="14" customFormat="1">
      <c r="A1057" s="14"/>
      <c r="B1057" s="247"/>
      <c r="C1057" s="248"/>
      <c r="D1057" s="232" t="s">
        <v>181</v>
      </c>
      <c r="E1057" s="249" t="s">
        <v>40</v>
      </c>
      <c r="F1057" s="250" t="s">
        <v>374</v>
      </c>
      <c r="G1057" s="248"/>
      <c r="H1057" s="251">
        <v>2.2480000000000002</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181</v>
      </c>
      <c r="AU1057" s="257" t="s">
        <v>87</v>
      </c>
      <c r="AV1057" s="14" t="s">
        <v>87</v>
      </c>
      <c r="AW1057" s="14" t="s">
        <v>38</v>
      </c>
      <c r="AX1057" s="14" t="s">
        <v>77</v>
      </c>
      <c r="AY1057" s="257" t="s">
        <v>167</v>
      </c>
    </row>
    <row r="1058" s="13" customFormat="1">
      <c r="A1058" s="13"/>
      <c r="B1058" s="237"/>
      <c r="C1058" s="238"/>
      <c r="D1058" s="232" t="s">
        <v>181</v>
      </c>
      <c r="E1058" s="239" t="s">
        <v>40</v>
      </c>
      <c r="F1058" s="240" t="s">
        <v>208</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181</v>
      </c>
      <c r="AU1058" s="246" t="s">
        <v>87</v>
      </c>
      <c r="AV1058" s="13" t="s">
        <v>85</v>
      </c>
      <c r="AW1058" s="13" t="s">
        <v>38</v>
      </c>
      <c r="AX1058" s="13" t="s">
        <v>77</v>
      </c>
      <c r="AY1058" s="246" t="s">
        <v>167</v>
      </c>
    </row>
    <row r="1059" s="14" customFormat="1">
      <c r="A1059" s="14"/>
      <c r="B1059" s="247"/>
      <c r="C1059" s="248"/>
      <c r="D1059" s="232" t="s">
        <v>181</v>
      </c>
      <c r="E1059" s="249" t="s">
        <v>40</v>
      </c>
      <c r="F1059" s="250" t="s">
        <v>375</v>
      </c>
      <c r="G1059" s="248"/>
      <c r="H1059" s="251">
        <v>14.965</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181</v>
      </c>
      <c r="AU1059" s="257" t="s">
        <v>87</v>
      </c>
      <c r="AV1059" s="14" t="s">
        <v>87</v>
      </c>
      <c r="AW1059" s="14" t="s">
        <v>38</v>
      </c>
      <c r="AX1059" s="14" t="s">
        <v>77</v>
      </c>
      <c r="AY1059" s="257" t="s">
        <v>167</v>
      </c>
    </row>
    <row r="1060" s="13" customFormat="1">
      <c r="A1060" s="13"/>
      <c r="B1060" s="237"/>
      <c r="C1060" s="238"/>
      <c r="D1060" s="232" t="s">
        <v>181</v>
      </c>
      <c r="E1060" s="239" t="s">
        <v>40</v>
      </c>
      <c r="F1060" s="240" t="s">
        <v>210</v>
      </c>
      <c r="G1060" s="238"/>
      <c r="H1060" s="239" t="s">
        <v>40</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181</v>
      </c>
      <c r="AU1060" s="246" t="s">
        <v>87</v>
      </c>
      <c r="AV1060" s="13" t="s">
        <v>85</v>
      </c>
      <c r="AW1060" s="13" t="s">
        <v>38</v>
      </c>
      <c r="AX1060" s="13" t="s">
        <v>77</v>
      </c>
      <c r="AY1060" s="246" t="s">
        <v>167</v>
      </c>
    </row>
    <row r="1061" s="14" customFormat="1">
      <c r="A1061" s="14"/>
      <c r="B1061" s="247"/>
      <c r="C1061" s="248"/>
      <c r="D1061" s="232" t="s">
        <v>181</v>
      </c>
      <c r="E1061" s="249" t="s">
        <v>40</v>
      </c>
      <c r="F1061" s="250" t="s">
        <v>376</v>
      </c>
      <c r="G1061" s="248"/>
      <c r="H1061" s="251">
        <v>8.3789999999999996</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181</v>
      </c>
      <c r="AU1061" s="257" t="s">
        <v>87</v>
      </c>
      <c r="AV1061" s="14" t="s">
        <v>87</v>
      </c>
      <c r="AW1061" s="14" t="s">
        <v>38</v>
      </c>
      <c r="AX1061" s="14" t="s">
        <v>77</v>
      </c>
      <c r="AY1061" s="257" t="s">
        <v>167</v>
      </c>
    </row>
    <row r="1062" s="13" customFormat="1">
      <c r="A1062" s="13"/>
      <c r="B1062" s="237"/>
      <c r="C1062" s="238"/>
      <c r="D1062" s="232" t="s">
        <v>181</v>
      </c>
      <c r="E1062" s="239" t="s">
        <v>40</v>
      </c>
      <c r="F1062" s="240" t="s">
        <v>1273</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181</v>
      </c>
      <c r="AU1062" s="246" t="s">
        <v>87</v>
      </c>
      <c r="AV1062" s="13" t="s">
        <v>85</v>
      </c>
      <c r="AW1062" s="13" t="s">
        <v>38</v>
      </c>
      <c r="AX1062" s="13" t="s">
        <v>77</v>
      </c>
      <c r="AY1062" s="246" t="s">
        <v>167</v>
      </c>
    </row>
    <row r="1063" s="13" customFormat="1">
      <c r="A1063" s="13"/>
      <c r="B1063" s="237"/>
      <c r="C1063" s="238"/>
      <c r="D1063" s="232" t="s">
        <v>181</v>
      </c>
      <c r="E1063" s="239" t="s">
        <v>40</v>
      </c>
      <c r="F1063" s="240" t="s">
        <v>203</v>
      </c>
      <c r="G1063" s="238"/>
      <c r="H1063" s="239" t="s">
        <v>40</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181</v>
      </c>
      <c r="AU1063" s="246" t="s">
        <v>87</v>
      </c>
      <c r="AV1063" s="13" t="s">
        <v>85</v>
      </c>
      <c r="AW1063" s="13" t="s">
        <v>38</v>
      </c>
      <c r="AX1063" s="13" t="s">
        <v>77</v>
      </c>
      <c r="AY1063" s="246" t="s">
        <v>167</v>
      </c>
    </row>
    <row r="1064" s="14" customFormat="1">
      <c r="A1064" s="14"/>
      <c r="B1064" s="247"/>
      <c r="C1064" s="248"/>
      <c r="D1064" s="232" t="s">
        <v>181</v>
      </c>
      <c r="E1064" s="249" t="s">
        <v>40</v>
      </c>
      <c r="F1064" s="250" t="s">
        <v>382</v>
      </c>
      <c r="G1064" s="248"/>
      <c r="H1064" s="251">
        <v>18.550000000000001</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181</v>
      </c>
      <c r="AU1064" s="257" t="s">
        <v>87</v>
      </c>
      <c r="AV1064" s="14" t="s">
        <v>87</v>
      </c>
      <c r="AW1064" s="14" t="s">
        <v>38</v>
      </c>
      <c r="AX1064" s="14" t="s">
        <v>77</v>
      </c>
      <c r="AY1064" s="257" t="s">
        <v>167</v>
      </c>
    </row>
    <row r="1065" s="14" customFormat="1">
      <c r="A1065" s="14"/>
      <c r="B1065" s="247"/>
      <c r="C1065" s="248"/>
      <c r="D1065" s="232" t="s">
        <v>181</v>
      </c>
      <c r="E1065" s="249" t="s">
        <v>40</v>
      </c>
      <c r="F1065" s="250" t="s">
        <v>235</v>
      </c>
      <c r="G1065" s="248"/>
      <c r="H1065" s="251">
        <v>-4.7279999999999998</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181</v>
      </c>
      <c r="AU1065" s="257" t="s">
        <v>87</v>
      </c>
      <c r="AV1065" s="14" t="s">
        <v>87</v>
      </c>
      <c r="AW1065" s="14" t="s">
        <v>38</v>
      </c>
      <c r="AX1065" s="14" t="s">
        <v>77</v>
      </c>
      <c r="AY1065" s="257" t="s">
        <v>167</v>
      </c>
    </row>
    <row r="1066" s="14" customFormat="1">
      <c r="A1066" s="14"/>
      <c r="B1066" s="247"/>
      <c r="C1066" s="248"/>
      <c r="D1066" s="232" t="s">
        <v>181</v>
      </c>
      <c r="E1066" s="249" t="s">
        <v>40</v>
      </c>
      <c r="F1066" s="250" t="s">
        <v>236</v>
      </c>
      <c r="G1066" s="248"/>
      <c r="H1066" s="251">
        <v>-1.1819999999999999</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181</v>
      </c>
      <c r="AU1066" s="257" t="s">
        <v>87</v>
      </c>
      <c r="AV1066" s="14" t="s">
        <v>87</v>
      </c>
      <c r="AW1066" s="14" t="s">
        <v>38</v>
      </c>
      <c r="AX1066" s="14" t="s">
        <v>77</v>
      </c>
      <c r="AY1066" s="257" t="s">
        <v>167</v>
      </c>
    </row>
    <row r="1067" s="13" customFormat="1">
      <c r="A1067" s="13"/>
      <c r="B1067" s="237"/>
      <c r="C1067" s="238"/>
      <c r="D1067" s="232" t="s">
        <v>181</v>
      </c>
      <c r="E1067" s="239" t="s">
        <v>40</v>
      </c>
      <c r="F1067" s="240" t="s">
        <v>206</v>
      </c>
      <c r="G1067" s="238"/>
      <c r="H1067" s="239" t="s">
        <v>40</v>
      </c>
      <c r="I1067" s="241"/>
      <c r="J1067" s="238"/>
      <c r="K1067" s="238"/>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181</v>
      </c>
      <c r="AU1067" s="246" t="s">
        <v>87</v>
      </c>
      <c r="AV1067" s="13" t="s">
        <v>85</v>
      </c>
      <c r="AW1067" s="13" t="s">
        <v>38</v>
      </c>
      <c r="AX1067" s="13" t="s">
        <v>77</v>
      </c>
      <c r="AY1067" s="246" t="s">
        <v>167</v>
      </c>
    </row>
    <row r="1068" s="14" customFormat="1">
      <c r="A1068" s="14"/>
      <c r="B1068" s="247"/>
      <c r="C1068" s="248"/>
      <c r="D1068" s="232" t="s">
        <v>181</v>
      </c>
      <c r="E1068" s="249" t="s">
        <v>40</v>
      </c>
      <c r="F1068" s="250" t="s">
        <v>383</v>
      </c>
      <c r="G1068" s="248"/>
      <c r="H1068" s="251">
        <v>15.9</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181</v>
      </c>
      <c r="AU1068" s="257" t="s">
        <v>87</v>
      </c>
      <c r="AV1068" s="14" t="s">
        <v>87</v>
      </c>
      <c r="AW1068" s="14" t="s">
        <v>38</v>
      </c>
      <c r="AX1068" s="14" t="s">
        <v>77</v>
      </c>
      <c r="AY1068" s="257" t="s">
        <v>167</v>
      </c>
    </row>
    <row r="1069" s="14" customFormat="1">
      <c r="A1069" s="14"/>
      <c r="B1069" s="247"/>
      <c r="C1069" s="248"/>
      <c r="D1069" s="232" t="s">
        <v>181</v>
      </c>
      <c r="E1069" s="249" t="s">
        <v>40</v>
      </c>
      <c r="F1069" s="250" t="s">
        <v>236</v>
      </c>
      <c r="G1069" s="248"/>
      <c r="H1069" s="251">
        <v>-1.1819999999999999</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181</v>
      </c>
      <c r="AU1069" s="257" t="s">
        <v>87</v>
      </c>
      <c r="AV1069" s="14" t="s">
        <v>87</v>
      </c>
      <c r="AW1069" s="14" t="s">
        <v>38</v>
      </c>
      <c r="AX1069" s="14" t="s">
        <v>77</v>
      </c>
      <c r="AY1069" s="257" t="s">
        <v>167</v>
      </c>
    </row>
    <row r="1070" s="13" customFormat="1">
      <c r="A1070" s="13"/>
      <c r="B1070" s="237"/>
      <c r="C1070" s="238"/>
      <c r="D1070" s="232" t="s">
        <v>181</v>
      </c>
      <c r="E1070" s="239" t="s">
        <v>40</v>
      </c>
      <c r="F1070" s="240" t="s">
        <v>208</v>
      </c>
      <c r="G1070" s="238"/>
      <c r="H1070" s="239" t="s">
        <v>40</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181</v>
      </c>
      <c r="AU1070" s="246" t="s">
        <v>87</v>
      </c>
      <c r="AV1070" s="13" t="s">
        <v>85</v>
      </c>
      <c r="AW1070" s="13" t="s">
        <v>38</v>
      </c>
      <c r="AX1070" s="13" t="s">
        <v>77</v>
      </c>
      <c r="AY1070" s="246" t="s">
        <v>167</v>
      </c>
    </row>
    <row r="1071" s="14" customFormat="1">
      <c r="A1071" s="14"/>
      <c r="B1071" s="247"/>
      <c r="C1071" s="248"/>
      <c r="D1071" s="232" t="s">
        <v>181</v>
      </c>
      <c r="E1071" s="249" t="s">
        <v>40</v>
      </c>
      <c r="F1071" s="250" t="s">
        <v>384</v>
      </c>
      <c r="G1071" s="248"/>
      <c r="H1071" s="251">
        <v>41.463000000000001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181</v>
      </c>
      <c r="AU1071" s="257" t="s">
        <v>87</v>
      </c>
      <c r="AV1071" s="14" t="s">
        <v>87</v>
      </c>
      <c r="AW1071" s="14" t="s">
        <v>38</v>
      </c>
      <c r="AX1071" s="14" t="s">
        <v>77</v>
      </c>
      <c r="AY1071" s="257" t="s">
        <v>167</v>
      </c>
    </row>
    <row r="1072" s="14" customFormat="1">
      <c r="A1072" s="14"/>
      <c r="B1072" s="247"/>
      <c r="C1072" s="248"/>
      <c r="D1072" s="232" t="s">
        <v>181</v>
      </c>
      <c r="E1072" s="249" t="s">
        <v>40</v>
      </c>
      <c r="F1072" s="250" t="s">
        <v>239</v>
      </c>
      <c r="G1072" s="248"/>
      <c r="H1072" s="251">
        <v>-1.5760000000000001</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181</v>
      </c>
      <c r="AU1072" s="257" t="s">
        <v>87</v>
      </c>
      <c r="AV1072" s="14" t="s">
        <v>87</v>
      </c>
      <c r="AW1072" s="14" t="s">
        <v>38</v>
      </c>
      <c r="AX1072" s="14" t="s">
        <v>77</v>
      </c>
      <c r="AY1072" s="257" t="s">
        <v>167</v>
      </c>
    </row>
    <row r="1073" s="14" customFormat="1">
      <c r="A1073" s="14"/>
      <c r="B1073" s="247"/>
      <c r="C1073" s="248"/>
      <c r="D1073" s="232" t="s">
        <v>181</v>
      </c>
      <c r="E1073" s="249" t="s">
        <v>40</v>
      </c>
      <c r="F1073" s="250" t="s">
        <v>240</v>
      </c>
      <c r="G1073" s="248"/>
      <c r="H1073" s="251">
        <v>-2.093</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181</v>
      </c>
      <c r="AU1073" s="257" t="s">
        <v>87</v>
      </c>
      <c r="AV1073" s="14" t="s">
        <v>87</v>
      </c>
      <c r="AW1073" s="14" t="s">
        <v>38</v>
      </c>
      <c r="AX1073" s="14" t="s">
        <v>77</v>
      </c>
      <c r="AY1073" s="257" t="s">
        <v>167</v>
      </c>
    </row>
    <row r="1074" s="14" customFormat="1">
      <c r="A1074" s="14"/>
      <c r="B1074" s="247"/>
      <c r="C1074" s="248"/>
      <c r="D1074" s="232" t="s">
        <v>181</v>
      </c>
      <c r="E1074" s="249" t="s">
        <v>40</v>
      </c>
      <c r="F1074" s="250" t="s">
        <v>241</v>
      </c>
      <c r="G1074" s="248"/>
      <c r="H1074" s="251">
        <v>1.74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181</v>
      </c>
      <c r="AU1074" s="257" t="s">
        <v>87</v>
      </c>
      <c r="AV1074" s="14" t="s">
        <v>87</v>
      </c>
      <c r="AW1074" s="14" t="s">
        <v>38</v>
      </c>
      <c r="AX1074" s="14" t="s">
        <v>77</v>
      </c>
      <c r="AY1074" s="257" t="s">
        <v>167</v>
      </c>
    </row>
    <row r="1075" s="13" customFormat="1">
      <c r="A1075" s="13"/>
      <c r="B1075" s="237"/>
      <c r="C1075" s="238"/>
      <c r="D1075" s="232" t="s">
        <v>181</v>
      </c>
      <c r="E1075" s="239" t="s">
        <v>40</v>
      </c>
      <c r="F1075" s="240" t="s">
        <v>210</v>
      </c>
      <c r="G1075" s="238"/>
      <c r="H1075" s="239" t="s">
        <v>40</v>
      </c>
      <c r="I1075" s="241"/>
      <c r="J1075" s="238"/>
      <c r="K1075" s="238"/>
      <c r="L1075" s="242"/>
      <c r="M1075" s="243"/>
      <c r="N1075" s="244"/>
      <c r="O1075" s="244"/>
      <c r="P1075" s="244"/>
      <c r="Q1075" s="244"/>
      <c r="R1075" s="244"/>
      <c r="S1075" s="244"/>
      <c r="T1075" s="245"/>
      <c r="U1075" s="13"/>
      <c r="V1075" s="13"/>
      <c r="W1075" s="13"/>
      <c r="X1075" s="13"/>
      <c r="Y1075" s="13"/>
      <c r="Z1075" s="13"/>
      <c r="AA1075" s="13"/>
      <c r="AB1075" s="13"/>
      <c r="AC1075" s="13"/>
      <c r="AD1075" s="13"/>
      <c r="AE1075" s="13"/>
      <c r="AT1075" s="246" t="s">
        <v>181</v>
      </c>
      <c r="AU1075" s="246" t="s">
        <v>87</v>
      </c>
      <c r="AV1075" s="13" t="s">
        <v>85</v>
      </c>
      <c r="AW1075" s="13" t="s">
        <v>38</v>
      </c>
      <c r="AX1075" s="13" t="s">
        <v>77</v>
      </c>
      <c r="AY1075" s="246" t="s">
        <v>167</v>
      </c>
    </row>
    <row r="1076" s="14" customFormat="1">
      <c r="A1076" s="14"/>
      <c r="B1076" s="247"/>
      <c r="C1076" s="248"/>
      <c r="D1076" s="232" t="s">
        <v>181</v>
      </c>
      <c r="E1076" s="249" t="s">
        <v>40</v>
      </c>
      <c r="F1076" s="250" t="s">
        <v>385</v>
      </c>
      <c r="G1076" s="248"/>
      <c r="H1076" s="251">
        <v>31.111000000000001</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181</v>
      </c>
      <c r="AU1076" s="257" t="s">
        <v>87</v>
      </c>
      <c r="AV1076" s="14" t="s">
        <v>87</v>
      </c>
      <c r="AW1076" s="14" t="s">
        <v>38</v>
      </c>
      <c r="AX1076" s="14" t="s">
        <v>77</v>
      </c>
      <c r="AY1076" s="257" t="s">
        <v>167</v>
      </c>
    </row>
    <row r="1077" s="14" customFormat="1">
      <c r="A1077" s="14"/>
      <c r="B1077" s="247"/>
      <c r="C1077" s="248"/>
      <c r="D1077" s="232" t="s">
        <v>181</v>
      </c>
      <c r="E1077" s="249" t="s">
        <v>40</v>
      </c>
      <c r="F1077" s="250" t="s">
        <v>239</v>
      </c>
      <c r="G1077" s="248"/>
      <c r="H1077" s="251">
        <v>-1.5760000000000001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181</v>
      </c>
      <c r="AU1077" s="257" t="s">
        <v>87</v>
      </c>
      <c r="AV1077" s="14" t="s">
        <v>87</v>
      </c>
      <c r="AW1077" s="14" t="s">
        <v>38</v>
      </c>
      <c r="AX1077" s="14" t="s">
        <v>77</v>
      </c>
      <c r="AY1077" s="257" t="s">
        <v>167</v>
      </c>
    </row>
    <row r="1078" s="14" customFormat="1">
      <c r="A1078" s="14"/>
      <c r="B1078" s="247"/>
      <c r="C1078" s="248"/>
      <c r="D1078" s="232" t="s">
        <v>181</v>
      </c>
      <c r="E1078" s="249" t="s">
        <v>40</v>
      </c>
      <c r="F1078" s="250" t="s">
        <v>243</v>
      </c>
      <c r="G1078" s="248"/>
      <c r="H1078" s="251">
        <v>-2.0249999999999999</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181</v>
      </c>
      <c r="AU1078" s="257" t="s">
        <v>87</v>
      </c>
      <c r="AV1078" s="14" t="s">
        <v>87</v>
      </c>
      <c r="AW1078" s="14" t="s">
        <v>38</v>
      </c>
      <c r="AX1078" s="14" t="s">
        <v>77</v>
      </c>
      <c r="AY1078" s="257" t="s">
        <v>167</v>
      </c>
    </row>
    <row r="1079" s="14" customFormat="1">
      <c r="A1079" s="14"/>
      <c r="B1079" s="247"/>
      <c r="C1079" s="248"/>
      <c r="D1079" s="232" t="s">
        <v>181</v>
      </c>
      <c r="E1079" s="249" t="s">
        <v>40</v>
      </c>
      <c r="F1079" s="250" t="s">
        <v>241</v>
      </c>
      <c r="G1079" s="248"/>
      <c r="H1079" s="251">
        <v>1.74</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181</v>
      </c>
      <c r="AU1079" s="257" t="s">
        <v>87</v>
      </c>
      <c r="AV1079" s="14" t="s">
        <v>87</v>
      </c>
      <c r="AW1079" s="14" t="s">
        <v>38</v>
      </c>
      <c r="AX1079" s="14" t="s">
        <v>77</v>
      </c>
      <c r="AY1079" s="257" t="s">
        <v>167</v>
      </c>
    </row>
    <row r="1080" s="15" customFormat="1">
      <c r="A1080" s="15"/>
      <c r="B1080" s="258"/>
      <c r="C1080" s="259"/>
      <c r="D1080" s="232" t="s">
        <v>181</v>
      </c>
      <c r="E1080" s="260" t="s">
        <v>40</v>
      </c>
      <c r="F1080" s="261" t="s">
        <v>184</v>
      </c>
      <c r="G1080" s="259"/>
      <c r="H1080" s="262">
        <v>124.53700000000001</v>
      </c>
      <c r="I1080" s="263"/>
      <c r="J1080" s="259"/>
      <c r="K1080" s="259"/>
      <c r="L1080" s="264"/>
      <c r="M1080" s="265"/>
      <c r="N1080" s="266"/>
      <c r="O1080" s="266"/>
      <c r="P1080" s="266"/>
      <c r="Q1080" s="266"/>
      <c r="R1080" s="266"/>
      <c r="S1080" s="266"/>
      <c r="T1080" s="267"/>
      <c r="U1080" s="15"/>
      <c r="V1080" s="15"/>
      <c r="W1080" s="15"/>
      <c r="X1080" s="15"/>
      <c r="Y1080" s="15"/>
      <c r="Z1080" s="15"/>
      <c r="AA1080" s="15"/>
      <c r="AB1080" s="15"/>
      <c r="AC1080" s="15"/>
      <c r="AD1080" s="15"/>
      <c r="AE1080" s="15"/>
      <c r="AT1080" s="268" t="s">
        <v>181</v>
      </c>
      <c r="AU1080" s="268" t="s">
        <v>87</v>
      </c>
      <c r="AV1080" s="15" t="s">
        <v>175</v>
      </c>
      <c r="AW1080" s="15" t="s">
        <v>38</v>
      </c>
      <c r="AX1080" s="15" t="s">
        <v>85</v>
      </c>
      <c r="AY1080" s="268" t="s">
        <v>167</v>
      </c>
    </row>
    <row r="1081" s="2" customFormat="1" ht="16.5" customHeight="1">
      <c r="A1081" s="39"/>
      <c r="B1081" s="40"/>
      <c r="C1081" s="219" t="s">
        <v>1274</v>
      </c>
      <c r="D1081" s="219" t="s">
        <v>170</v>
      </c>
      <c r="E1081" s="220" t="s">
        <v>1275</v>
      </c>
      <c r="F1081" s="221" t="s">
        <v>1276</v>
      </c>
      <c r="G1081" s="222" t="s">
        <v>173</v>
      </c>
      <c r="H1081" s="223">
        <v>124.53700000000001</v>
      </c>
      <c r="I1081" s="224"/>
      <c r="J1081" s="225">
        <f>ROUND(I1081*H1081,2)</f>
        <v>0</v>
      </c>
      <c r="K1081" s="221" t="s">
        <v>174</v>
      </c>
      <c r="L1081" s="45"/>
      <c r="M1081" s="226" t="s">
        <v>40</v>
      </c>
      <c r="N1081" s="227" t="s">
        <v>48</v>
      </c>
      <c r="O1081" s="85"/>
      <c r="P1081" s="228">
        <f>O1081*H1081</f>
        <v>0</v>
      </c>
      <c r="Q1081" s="228">
        <v>0.001</v>
      </c>
      <c r="R1081" s="228">
        <f>Q1081*H1081</f>
        <v>0.12453700000000001</v>
      </c>
      <c r="S1081" s="228">
        <v>0.00031</v>
      </c>
      <c r="T1081" s="229">
        <f>S1081*H1081</f>
        <v>0.038606470000000004</v>
      </c>
      <c r="U1081" s="39"/>
      <c r="V1081" s="39"/>
      <c r="W1081" s="39"/>
      <c r="X1081" s="39"/>
      <c r="Y1081" s="39"/>
      <c r="Z1081" s="39"/>
      <c r="AA1081" s="39"/>
      <c r="AB1081" s="39"/>
      <c r="AC1081" s="39"/>
      <c r="AD1081" s="39"/>
      <c r="AE1081" s="39"/>
      <c r="AR1081" s="230" t="s">
        <v>301</v>
      </c>
      <c r="AT1081" s="230" t="s">
        <v>170</v>
      </c>
      <c r="AU1081" s="230" t="s">
        <v>87</v>
      </c>
      <c r="AY1081" s="18" t="s">
        <v>167</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301</v>
      </c>
      <c r="BM1081" s="230" t="s">
        <v>1277</v>
      </c>
    </row>
    <row r="1082" s="2" customFormat="1">
      <c r="A1082" s="39"/>
      <c r="B1082" s="40"/>
      <c r="C1082" s="41"/>
      <c r="D1082" s="232" t="s">
        <v>177</v>
      </c>
      <c r="E1082" s="41"/>
      <c r="F1082" s="233" t="s">
        <v>1278</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177</v>
      </c>
      <c r="AU1082" s="18" t="s">
        <v>87</v>
      </c>
    </row>
    <row r="1083" s="2" customFormat="1">
      <c r="A1083" s="39"/>
      <c r="B1083" s="40"/>
      <c r="C1083" s="41"/>
      <c r="D1083" s="232" t="s">
        <v>179</v>
      </c>
      <c r="E1083" s="41"/>
      <c r="F1083" s="236" t="s">
        <v>1279</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179</v>
      </c>
      <c r="AU1083" s="18" t="s">
        <v>87</v>
      </c>
    </row>
    <row r="1084" s="13" customFormat="1">
      <c r="A1084" s="13"/>
      <c r="B1084" s="237"/>
      <c r="C1084" s="238"/>
      <c r="D1084" s="232" t="s">
        <v>181</v>
      </c>
      <c r="E1084" s="239" t="s">
        <v>40</v>
      </c>
      <c r="F1084" s="240" t="s">
        <v>1272</v>
      </c>
      <c r="G1084" s="238"/>
      <c r="H1084" s="239" t="s">
        <v>40</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181</v>
      </c>
      <c r="AU1084" s="246" t="s">
        <v>87</v>
      </c>
      <c r="AV1084" s="13" t="s">
        <v>85</v>
      </c>
      <c r="AW1084" s="13" t="s">
        <v>38</v>
      </c>
      <c r="AX1084" s="13" t="s">
        <v>77</v>
      </c>
      <c r="AY1084" s="246" t="s">
        <v>167</v>
      </c>
    </row>
    <row r="1085" s="13" customFormat="1">
      <c r="A1085" s="13"/>
      <c r="B1085" s="237"/>
      <c r="C1085" s="238"/>
      <c r="D1085" s="232" t="s">
        <v>181</v>
      </c>
      <c r="E1085" s="239" t="s">
        <v>40</v>
      </c>
      <c r="F1085" s="240" t="s">
        <v>203</v>
      </c>
      <c r="G1085" s="238"/>
      <c r="H1085" s="239" t="s">
        <v>40</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181</v>
      </c>
      <c r="AU1085" s="246" t="s">
        <v>87</v>
      </c>
      <c r="AV1085" s="13" t="s">
        <v>85</v>
      </c>
      <c r="AW1085" s="13" t="s">
        <v>38</v>
      </c>
      <c r="AX1085" s="13" t="s">
        <v>77</v>
      </c>
      <c r="AY1085" s="246" t="s">
        <v>167</v>
      </c>
    </row>
    <row r="1086" s="14" customFormat="1">
      <c r="A1086" s="14"/>
      <c r="B1086" s="247"/>
      <c r="C1086" s="248"/>
      <c r="D1086" s="232" t="s">
        <v>181</v>
      </c>
      <c r="E1086" s="249" t="s">
        <v>40</v>
      </c>
      <c r="F1086" s="250" t="s">
        <v>373</v>
      </c>
      <c r="G1086" s="248"/>
      <c r="H1086" s="251">
        <v>2.403</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181</v>
      </c>
      <c r="AU1086" s="257" t="s">
        <v>87</v>
      </c>
      <c r="AV1086" s="14" t="s">
        <v>87</v>
      </c>
      <c r="AW1086" s="14" t="s">
        <v>38</v>
      </c>
      <c r="AX1086" s="14" t="s">
        <v>77</v>
      </c>
      <c r="AY1086" s="257" t="s">
        <v>167</v>
      </c>
    </row>
    <row r="1087" s="14" customFormat="1">
      <c r="A1087" s="14"/>
      <c r="B1087" s="247"/>
      <c r="C1087" s="248"/>
      <c r="D1087" s="232" t="s">
        <v>181</v>
      </c>
      <c r="E1087" s="249" t="s">
        <v>40</v>
      </c>
      <c r="F1087" s="250" t="s">
        <v>205</v>
      </c>
      <c r="G1087" s="248"/>
      <c r="H1087" s="251">
        <v>0.40000000000000002</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181</v>
      </c>
      <c r="AU1087" s="257" t="s">
        <v>87</v>
      </c>
      <c r="AV1087" s="14" t="s">
        <v>87</v>
      </c>
      <c r="AW1087" s="14" t="s">
        <v>38</v>
      </c>
      <c r="AX1087" s="14" t="s">
        <v>77</v>
      </c>
      <c r="AY1087" s="257" t="s">
        <v>167</v>
      </c>
    </row>
    <row r="1088" s="13" customFormat="1">
      <c r="A1088" s="13"/>
      <c r="B1088" s="237"/>
      <c r="C1088" s="238"/>
      <c r="D1088" s="232" t="s">
        <v>181</v>
      </c>
      <c r="E1088" s="239" t="s">
        <v>40</v>
      </c>
      <c r="F1088" s="240" t="s">
        <v>206</v>
      </c>
      <c r="G1088" s="238"/>
      <c r="H1088" s="239" t="s">
        <v>40</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181</v>
      </c>
      <c r="AU1088" s="246" t="s">
        <v>87</v>
      </c>
      <c r="AV1088" s="13" t="s">
        <v>85</v>
      </c>
      <c r="AW1088" s="13" t="s">
        <v>38</v>
      </c>
      <c r="AX1088" s="13" t="s">
        <v>77</v>
      </c>
      <c r="AY1088" s="246" t="s">
        <v>167</v>
      </c>
    </row>
    <row r="1089" s="14" customFormat="1">
      <c r="A1089" s="14"/>
      <c r="B1089" s="247"/>
      <c r="C1089" s="248"/>
      <c r="D1089" s="232" t="s">
        <v>181</v>
      </c>
      <c r="E1089" s="249" t="s">
        <v>40</v>
      </c>
      <c r="F1089" s="250" t="s">
        <v>374</v>
      </c>
      <c r="G1089" s="248"/>
      <c r="H1089" s="251">
        <v>2.2480000000000002</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181</v>
      </c>
      <c r="AU1089" s="257" t="s">
        <v>87</v>
      </c>
      <c r="AV1089" s="14" t="s">
        <v>87</v>
      </c>
      <c r="AW1089" s="14" t="s">
        <v>38</v>
      </c>
      <c r="AX1089" s="14" t="s">
        <v>77</v>
      </c>
      <c r="AY1089" s="257" t="s">
        <v>167</v>
      </c>
    </row>
    <row r="1090" s="13" customFormat="1">
      <c r="A1090" s="13"/>
      <c r="B1090" s="237"/>
      <c r="C1090" s="238"/>
      <c r="D1090" s="232" t="s">
        <v>181</v>
      </c>
      <c r="E1090" s="239" t="s">
        <v>40</v>
      </c>
      <c r="F1090" s="240" t="s">
        <v>208</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181</v>
      </c>
      <c r="AU1090" s="246" t="s">
        <v>87</v>
      </c>
      <c r="AV1090" s="13" t="s">
        <v>85</v>
      </c>
      <c r="AW1090" s="13" t="s">
        <v>38</v>
      </c>
      <c r="AX1090" s="13" t="s">
        <v>77</v>
      </c>
      <c r="AY1090" s="246" t="s">
        <v>167</v>
      </c>
    </row>
    <row r="1091" s="14" customFormat="1">
      <c r="A1091" s="14"/>
      <c r="B1091" s="247"/>
      <c r="C1091" s="248"/>
      <c r="D1091" s="232" t="s">
        <v>181</v>
      </c>
      <c r="E1091" s="249" t="s">
        <v>40</v>
      </c>
      <c r="F1091" s="250" t="s">
        <v>375</v>
      </c>
      <c r="G1091" s="248"/>
      <c r="H1091" s="251">
        <v>14.965</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181</v>
      </c>
      <c r="AU1091" s="257" t="s">
        <v>87</v>
      </c>
      <c r="AV1091" s="14" t="s">
        <v>87</v>
      </c>
      <c r="AW1091" s="14" t="s">
        <v>38</v>
      </c>
      <c r="AX1091" s="14" t="s">
        <v>77</v>
      </c>
      <c r="AY1091" s="257" t="s">
        <v>167</v>
      </c>
    </row>
    <row r="1092" s="13" customFormat="1">
      <c r="A1092" s="13"/>
      <c r="B1092" s="237"/>
      <c r="C1092" s="238"/>
      <c r="D1092" s="232" t="s">
        <v>181</v>
      </c>
      <c r="E1092" s="239" t="s">
        <v>40</v>
      </c>
      <c r="F1092" s="240" t="s">
        <v>210</v>
      </c>
      <c r="G1092" s="238"/>
      <c r="H1092" s="239" t="s">
        <v>40</v>
      </c>
      <c r="I1092" s="241"/>
      <c r="J1092" s="238"/>
      <c r="K1092" s="238"/>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181</v>
      </c>
      <c r="AU1092" s="246" t="s">
        <v>87</v>
      </c>
      <c r="AV1092" s="13" t="s">
        <v>85</v>
      </c>
      <c r="AW1092" s="13" t="s">
        <v>38</v>
      </c>
      <c r="AX1092" s="13" t="s">
        <v>77</v>
      </c>
      <c r="AY1092" s="246" t="s">
        <v>167</v>
      </c>
    </row>
    <row r="1093" s="14" customFormat="1">
      <c r="A1093" s="14"/>
      <c r="B1093" s="247"/>
      <c r="C1093" s="248"/>
      <c r="D1093" s="232" t="s">
        <v>181</v>
      </c>
      <c r="E1093" s="249" t="s">
        <v>40</v>
      </c>
      <c r="F1093" s="250" t="s">
        <v>376</v>
      </c>
      <c r="G1093" s="248"/>
      <c r="H1093" s="251">
        <v>8.3789999999999996</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181</v>
      </c>
      <c r="AU1093" s="257" t="s">
        <v>87</v>
      </c>
      <c r="AV1093" s="14" t="s">
        <v>87</v>
      </c>
      <c r="AW1093" s="14" t="s">
        <v>38</v>
      </c>
      <c r="AX1093" s="14" t="s">
        <v>77</v>
      </c>
      <c r="AY1093" s="257" t="s">
        <v>167</v>
      </c>
    </row>
    <row r="1094" s="13" customFormat="1">
      <c r="A1094" s="13"/>
      <c r="B1094" s="237"/>
      <c r="C1094" s="238"/>
      <c r="D1094" s="232" t="s">
        <v>181</v>
      </c>
      <c r="E1094" s="239" t="s">
        <v>40</v>
      </c>
      <c r="F1094" s="240" t="s">
        <v>1273</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181</v>
      </c>
      <c r="AU1094" s="246" t="s">
        <v>87</v>
      </c>
      <c r="AV1094" s="13" t="s">
        <v>85</v>
      </c>
      <c r="AW1094" s="13" t="s">
        <v>38</v>
      </c>
      <c r="AX1094" s="13" t="s">
        <v>77</v>
      </c>
      <c r="AY1094" s="246" t="s">
        <v>167</v>
      </c>
    </row>
    <row r="1095" s="13" customFormat="1">
      <c r="A1095" s="13"/>
      <c r="B1095" s="237"/>
      <c r="C1095" s="238"/>
      <c r="D1095" s="232" t="s">
        <v>181</v>
      </c>
      <c r="E1095" s="239" t="s">
        <v>40</v>
      </c>
      <c r="F1095" s="240" t="s">
        <v>203</v>
      </c>
      <c r="G1095" s="238"/>
      <c r="H1095" s="239" t="s">
        <v>40</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181</v>
      </c>
      <c r="AU1095" s="246" t="s">
        <v>87</v>
      </c>
      <c r="AV1095" s="13" t="s">
        <v>85</v>
      </c>
      <c r="AW1095" s="13" t="s">
        <v>38</v>
      </c>
      <c r="AX1095" s="13" t="s">
        <v>77</v>
      </c>
      <c r="AY1095" s="246" t="s">
        <v>167</v>
      </c>
    </row>
    <row r="1096" s="14" customFormat="1">
      <c r="A1096" s="14"/>
      <c r="B1096" s="247"/>
      <c r="C1096" s="248"/>
      <c r="D1096" s="232" t="s">
        <v>181</v>
      </c>
      <c r="E1096" s="249" t="s">
        <v>40</v>
      </c>
      <c r="F1096" s="250" t="s">
        <v>382</v>
      </c>
      <c r="G1096" s="248"/>
      <c r="H1096" s="251">
        <v>18.550000000000001</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181</v>
      </c>
      <c r="AU1096" s="257" t="s">
        <v>87</v>
      </c>
      <c r="AV1096" s="14" t="s">
        <v>87</v>
      </c>
      <c r="AW1096" s="14" t="s">
        <v>38</v>
      </c>
      <c r="AX1096" s="14" t="s">
        <v>77</v>
      </c>
      <c r="AY1096" s="257" t="s">
        <v>167</v>
      </c>
    </row>
    <row r="1097" s="14" customFormat="1">
      <c r="A1097" s="14"/>
      <c r="B1097" s="247"/>
      <c r="C1097" s="248"/>
      <c r="D1097" s="232" t="s">
        <v>181</v>
      </c>
      <c r="E1097" s="249" t="s">
        <v>40</v>
      </c>
      <c r="F1097" s="250" t="s">
        <v>235</v>
      </c>
      <c r="G1097" s="248"/>
      <c r="H1097" s="251">
        <v>-4.7279999999999998</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181</v>
      </c>
      <c r="AU1097" s="257" t="s">
        <v>87</v>
      </c>
      <c r="AV1097" s="14" t="s">
        <v>87</v>
      </c>
      <c r="AW1097" s="14" t="s">
        <v>38</v>
      </c>
      <c r="AX1097" s="14" t="s">
        <v>77</v>
      </c>
      <c r="AY1097" s="257" t="s">
        <v>167</v>
      </c>
    </row>
    <row r="1098" s="14" customFormat="1">
      <c r="A1098" s="14"/>
      <c r="B1098" s="247"/>
      <c r="C1098" s="248"/>
      <c r="D1098" s="232" t="s">
        <v>181</v>
      </c>
      <c r="E1098" s="249" t="s">
        <v>40</v>
      </c>
      <c r="F1098" s="250" t="s">
        <v>236</v>
      </c>
      <c r="G1098" s="248"/>
      <c r="H1098" s="251">
        <v>-1.1819999999999999</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181</v>
      </c>
      <c r="AU1098" s="257" t="s">
        <v>87</v>
      </c>
      <c r="AV1098" s="14" t="s">
        <v>87</v>
      </c>
      <c r="AW1098" s="14" t="s">
        <v>38</v>
      </c>
      <c r="AX1098" s="14" t="s">
        <v>77</v>
      </c>
      <c r="AY1098" s="257" t="s">
        <v>167</v>
      </c>
    </row>
    <row r="1099" s="13" customFormat="1">
      <c r="A1099" s="13"/>
      <c r="B1099" s="237"/>
      <c r="C1099" s="238"/>
      <c r="D1099" s="232" t="s">
        <v>181</v>
      </c>
      <c r="E1099" s="239" t="s">
        <v>40</v>
      </c>
      <c r="F1099" s="240" t="s">
        <v>206</v>
      </c>
      <c r="G1099" s="238"/>
      <c r="H1099" s="239" t="s">
        <v>40</v>
      </c>
      <c r="I1099" s="241"/>
      <c r="J1099" s="238"/>
      <c r="K1099" s="238"/>
      <c r="L1099" s="242"/>
      <c r="M1099" s="243"/>
      <c r="N1099" s="244"/>
      <c r="O1099" s="244"/>
      <c r="P1099" s="244"/>
      <c r="Q1099" s="244"/>
      <c r="R1099" s="244"/>
      <c r="S1099" s="244"/>
      <c r="T1099" s="245"/>
      <c r="U1099" s="13"/>
      <c r="V1099" s="13"/>
      <c r="W1099" s="13"/>
      <c r="X1099" s="13"/>
      <c r="Y1099" s="13"/>
      <c r="Z1099" s="13"/>
      <c r="AA1099" s="13"/>
      <c r="AB1099" s="13"/>
      <c r="AC1099" s="13"/>
      <c r="AD1099" s="13"/>
      <c r="AE1099" s="13"/>
      <c r="AT1099" s="246" t="s">
        <v>181</v>
      </c>
      <c r="AU1099" s="246" t="s">
        <v>87</v>
      </c>
      <c r="AV1099" s="13" t="s">
        <v>85</v>
      </c>
      <c r="AW1099" s="13" t="s">
        <v>38</v>
      </c>
      <c r="AX1099" s="13" t="s">
        <v>77</v>
      </c>
      <c r="AY1099" s="246" t="s">
        <v>167</v>
      </c>
    </row>
    <row r="1100" s="14" customFormat="1">
      <c r="A1100" s="14"/>
      <c r="B1100" s="247"/>
      <c r="C1100" s="248"/>
      <c r="D1100" s="232" t="s">
        <v>181</v>
      </c>
      <c r="E1100" s="249" t="s">
        <v>40</v>
      </c>
      <c r="F1100" s="250" t="s">
        <v>383</v>
      </c>
      <c r="G1100" s="248"/>
      <c r="H1100" s="251">
        <v>15.9</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181</v>
      </c>
      <c r="AU1100" s="257" t="s">
        <v>87</v>
      </c>
      <c r="AV1100" s="14" t="s">
        <v>87</v>
      </c>
      <c r="AW1100" s="14" t="s">
        <v>38</v>
      </c>
      <c r="AX1100" s="14" t="s">
        <v>77</v>
      </c>
      <c r="AY1100" s="257" t="s">
        <v>167</v>
      </c>
    </row>
    <row r="1101" s="14" customFormat="1">
      <c r="A1101" s="14"/>
      <c r="B1101" s="247"/>
      <c r="C1101" s="248"/>
      <c r="D1101" s="232" t="s">
        <v>181</v>
      </c>
      <c r="E1101" s="249" t="s">
        <v>40</v>
      </c>
      <c r="F1101" s="250" t="s">
        <v>236</v>
      </c>
      <c r="G1101" s="248"/>
      <c r="H1101" s="251">
        <v>-1.1819999999999999</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181</v>
      </c>
      <c r="AU1101" s="257" t="s">
        <v>87</v>
      </c>
      <c r="AV1101" s="14" t="s">
        <v>87</v>
      </c>
      <c r="AW1101" s="14" t="s">
        <v>38</v>
      </c>
      <c r="AX1101" s="14" t="s">
        <v>77</v>
      </c>
      <c r="AY1101" s="257" t="s">
        <v>167</v>
      </c>
    </row>
    <row r="1102" s="13" customFormat="1">
      <c r="A1102" s="13"/>
      <c r="B1102" s="237"/>
      <c r="C1102" s="238"/>
      <c r="D1102" s="232" t="s">
        <v>181</v>
      </c>
      <c r="E1102" s="239" t="s">
        <v>40</v>
      </c>
      <c r="F1102" s="240" t="s">
        <v>208</v>
      </c>
      <c r="G1102" s="238"/>
      <c r="H1102" s="239" t="s">
        <v>40</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181</v>
      </c>
      <c r="AU1102" s="246" t="s">
        <v>87</v>
      </c>
      <c r="AV1102" s="13" t="s">
        <v>85</v>
      </c>
      <c r="AW1102" s="13" t="s">
        <v>38</v>
      </c>
      <c r="AX1102" s="13" t="s">
        <v>77</v>
      </c>
      <c r="AY1102" s="246" t="s">
        <v>167</v>
      </c>
    </row>
    <row r="1103" s="14" customFormat="1">
      <c r="A1103" s="14"/>
      <c r="B1103" s="247"/>
      <c r="C1103" s="248"/>
      <c r="D1103" s="232" t="s">
        <v>181</v>
      </c>
      <c r="E1103" s="249" t="s">
        <v>40</v>
      </c>
      <c r="F1103" s="250" t="s">
        <v>384</v>
      </c>
      <c r="G1103" s="248"/>
      <c r="H1103" s="251">
        <v>41.463000000000001</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181</v>
      </c>
      <c r="AU1103" s="257" t="s">
        <v>87</v>
      </c>
      <c r="AV1103" s="14" t="s">
        <v>87</v>
      </c>
      <c r="AW1103" s="14" t="s">
        <v>38</v>
      </c>
      <c r="AX1103" s="14" t="s">
        <v>77</v>
      </c>
      <c r="AY1103" s="257" t="s">
        <v>167</v>
      </c>
    </row>
    <row r="1104" s="14" customFormat="1">
      <c r="A1104" s="14"/>
      <c r="B1104" s="247"/>
      <c r="C1104" s="248"/>
      <c r="D1104" s="232" t="s">
        <v>181</v>
      </c>
      <c r="E1104" s="249" t="s">
        <v>40</v>
      </c>
      <c r="F1104" s="250" t="s">
        <v>239</v>
      </c>
      <c r="G1104" s="248"/>
      <c r="H1104" s="251">
        <v>-1.5760000000000001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181</v>
      </c>
      <c r="AU1104" s="257" t="s">
        <v>87</v>
      </c>
      <c r="AV1104" s="14" t="s">
        <v>87</v>
      </c>
      <c r="AW1104" s="14" t="s">
        <v>38</v>
      </c>
      <c r="AX1104" s="14" t="s">
        <v>77</v>
      </c>
      <c r="AY1104" s="257" t="s">
        <v>167</v>
      </c>
    </row>
    <row r="1105" s="14" customFormat="1">
      <c r="A1105" s="14"/>
      <c r="B1105" s="247"/>
      <c r="C1105" s="248"/>
      <c r="D1105" s="232" t="s">
        <v>181</v>
      </c>
      <c r="E1105" s="249" t="s">
        <v>40</v>
      </c>
      <c r="F1105" s="250" t="s">
        <v>240</v>
      </c>
      <c r="G1105" s="248"/>
      <c r="H1105" s="251">
        <v>-2.093</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181</v>
      </c>
      <c r="AU1105" s="257" t="s">
        <v>87</v>
      </c>
      <c r="AV1105" s="14" t="s">
        <v>87</v>
      </c>
      <c r="AW1105" s="14" t="s">
        <v>38</v>
      </c>
      <c r="AX1105" s="14" t="s">
        <v>77</v>
      </c>
      <c r="AY1105" s="257" t="s">
        <v>167</v>
      </c>
    </row>
    <row r="1106" s="14" customFormat="1">
      <c r="A1106" s="14"/>
      <c r="B1106" s="247"/>
      <c r="C1106" s="248"/>
      <c r="D1106" s="232" t="s">
        <v>181</v>
      </c>
      <c r="E1106" s="249" t="s">
        <v>40</v>
      </c>
      <c r="F1106" s="250" t="s">
        <v>241</v>
      </c>
      <c r="G1106" s="248"/>
      <c r="H1106" s="251">
        <v>1.74</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181</v>
      </c>
      <c r="AU1106" s="257" t="s">
        <v>87</v>
      </c>
      <c r="AV1106" s="14" t="s">
        <v>87</v>
      </c>
      <c r="AW1106" s="14" t="s">
        <v>38</v>
      </c>
      <c r="AX1106" s="14" t="s">
        <v>77</v>
      </c>
      <c r="AY1106" s="257" t="s">
        <v>167</v>
      </c>
    </row>
    <row r="1107" s="13" customFormat="1">
      <c r="A1107" s="13"/>
      <c r="B1107" s="237"/>
      <c r="C1107" s="238"/>
      <c r="D1107" s="232" t="s">
        <v>181</v>
      </c>
      <c r="E1107" s="239" t="s">
        <v>40</v>
      </c>
      <c r="F1107" s="240" t="s">
        <v>210</v>
      </c>
      <c r="G1107" s="238"/>
      <c r="H1107" s="239" t="s">
        <v>40</v>
      </c>
      <c r="I1107" s="241"/>
      <c r="J1107" s="238"/>
      <c r="K1107" s="238"/>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181</v>
      </c>
      <c r="AU1107" s="246" t="s">
        <v>87</v>
      </c>
      <c r="AV1107" s="13" t="s">
        <v>85</v>
      </c>
      <c r="AW1107" s="13" t="s">
        <v>38</v>
      </c>
      <c r="AX1107" s="13" t="s">
        <v>77</v>
      </c>
      <c r="AY1107" s="246" t="s">
        <v>167</v>
      </c>
    </row>
    <row r="1108" s="14" customFormat="1">
      <c r="A1108" s="14"/>
      <c r="B1108" s="247"/>
      <c r="C1108" s="248"/>
      <c r="D1108" s="232" t="s">
        <v>181</v>
      </c>
      <c r="E1108" s="249" t="s">
        <v>40</v>
      </c>
      <c r="F1108" s="250" t="s">
        <v>385</v>
      </c>
      <c r="G1108" s="248"/>
      <c r="H1108" s="251">
        <v>31.111000000000001</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181</v>
      </c>
      <c r="AU1108" s="257" t="s">
        <v>87</v>
      </c>
      <c r="AV1108" s="14" t="s">
        <v>87</v>
      </c>
      <c r="AW1108" s="14" t="s">
        <v>38</v>
      </c>
      <c r="AX1108" s="14" t="s">
        <v>77</v>
      </c>
      <c r="AY1108" s="257" t="s">
        <v>167</v>
      </c>
    </row>
    <row r="1109" s="14" customFormat="1">
      <c r="A1109" s="14"/>
      <c r="B1109" s="247"/>
      <c r="C1109" s="248"/>
      <c r="D1109" s="232" t="s">
        <v>181</v>
      </c>
      <c r="E1109" s="249" t="s">
        <v>40</v>
      </c>
      <c r="F1109" s="250" t="s">
        <v>239</v>
      </c>
      <c r="G1109" s="248"/>
      <c r="H1109" s="251">
        <v>-1.5760000000000001</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181</v>
      </c>
      <c r="AU1109" s="257" t="s">
        <v>87</v>
      </c>
      <c r="AV1109" s="14" t="s">
        <v>87</v>
      </c>
      <c r="AW1109" s="14" t="s">
        <v>38</v>
      </c>
      <c r="AX1109" s="14" t="s">
        <v>77</v>
      </c>
      <c r="AY1109" s="257" t="s">
        <v>167</v>
      </c>
    </row>
    <row r="1110" s="14" customFormat="1">
      <c r="A1110" s="14"/>
      <c r="B1110" s="247"/>
      <c r="C1110" s="248"/>
      <c r="D1110" s="232" t="s">
        <v>181</v>
      </c>
      <c r="E1110" s="249" t="s">
        <v>40</v>
      </c>
      <c r="F1110" s="250" t="s">
        <v>243</v>
      </c>
      <c r="G1110" s="248"/>
      <c r="H1110" s="251">
        <v>-2.0249999999999999</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181</v>
      </c>
      <c r="AU1110" s="257" t="s">
        <v>87</v>
      </c>
      <c r="AV1110" s="14" t="s">
        <v>87</v>
      </c>
      <c r="AW1110" s="14" t="s">
        <v>38</v>
      </c>
      <c r="AX1110" s="14" t="s">
        <v>77</v>
      </c>
      <c r="AY1110" s="257" t="s">
        <v>167</v>
      </c>
    </row>
    <row r="1111" s="14" customFormat="1">
      <c r="A1111" s="14"/>
      <c r="B1111" s="247"/>
      <c r="C1111" s="248"/>
      <c r="D1111" s="232" t="s">
        <v>181</v>
      </c>
      <c r="E1111" s="249" t="s">
        <v>40</v>
      </c>
      <c r="F1111" s="250" t="s">
        <v>241</v>
      </c>
      <c r="G1111" s="248"/>
      <c r="H1111" s="251">
        <v>1.74</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181</v>
      </c>
      <c r="AU1111" s="257" t="s">
        <v>87</v>
      </c>
      <c r="AV1111" s="14" t="s">
        <v>87</v>
      </c>
      <c r="AW1111" s="14" t="s">
        <v>38</v>
      </c>
      <c r="AX1111" s="14" t="s">
        <v>77</v>
      </c>
      <c r="AY1111" s="257" t="s">
        <v>167</v>
      </c>
    </row>
    <row r="1112" s="15" customFormat="1">
      <c r="A1112" s="15"/>
      <c r="B1112" s="258"/>
      <c r="C1112" s="259"/>
      <c r="D1112" s="232" t="s">
        <v>181</v>
      </c>
      <c r="E1112" s="260" t="s">
        <v>40</v>
      </c>
      <c r="F1112" s="261" t="s">
        <v>184</v>
      </c>
      <c r="G1112" s="259"/>
      <c r="H1112" s="262">
        <v>124.53700000000001</v>
      </c>
      <c r="I1112" s="263"/>
      <c r="J1112" s="259"/>
      <c r="K1112" s="259"/>
      <c r="L1112" s="264"/>
      <c r="M1112" s="265"/>
      <c r="N1112" s="266"/>
      <c r="O1112" s="266"/>
      <c r="P1112" s="266"/>
      <c r="Q1112" s="266"/>
      <c r="R1112" s="266"/>
      <c r="S1112" s="266"/>
      <c r="T1112" s="267"/>
      <c r="U1112" s="15"/>
      <c r="V1112" s="15"/>
      <c r="W1112" s="15"/>
      <c r="X1112" s="15"/>
      <c r="Y1112" s="15"/>
      <c r="Z1112" s="15"/>
      <c r="AA1112" s="15"/>
      <c r="AB1112" s="15"/>
      <c r="AC1112" s="15"/>
      <c r="AD1112" s="15"/>
      <c r="AE1112" s="15"/>
      <c r="AT1112" s="268" t="s">
        <v>181</v>
      </c>
      <c r="AU1112" s="268" t="s">
        <v>87</v>
      </c>
      <c r="AV1112" s="15" t="s">
        <v>175</v>
      </c>
      <c r="AW1112" s="15" t="s">
        <v>38</v>
      </c>
      <c r="AX1112" s="15" t="s">
        <v>85</v>
      </c>
      <c r="AY1112" s="268" t="s">
        <v>167</v>
      </c>
    </row>
    <row r="1113" s="2" customFormat="1" ht="24" customHeight="1">
      <c r="A1113" s="39"/>
      <c r="B1113" s="40"/>
      <c r="C1113" s="219" t="s">
        <v>1280</v>
      </c>
      <c r="D1113" s="219" t="s">
        <v>170</v>
      </c>
      <c r="E1113" s="220" t="s">
        <v>1281</v>
      </c>
      <c r="F1113" s="221" t="s">
        <v>1282</v>
      </c>
      <c r="G1113" s="222" t="s">
        <v>173</v>
      </c>
      <c r="H1113" s="223">
        <v>124.53700000000001</v>
      </c>
      <c r="I1113" s="224"/>
      <c r="J1113" s="225">
        <f>ROUND(I1113*H1113,2)</f>
        <v>0</v>
      </c>
      <c r="K1113" s="221" t="s">
        <v>174</v>
      </c>
      <c r="L1113" s="45"/>
      <c r="M1113" s="226" t="s">
        <v>40</v>
      </c>
      <c r="N1113" s="227" t="s">
        <v>48</v>
      </c>
      <c r="O1113" s="85"/>
      <c r="P1113" s="228">
        <f>O1113*H1113</f>
        <v>0</v>
      </c>
      <c r="Q1113" s="228">
        <v>0.00020000000000000001</v>
      </c>
      <c r="R1113" s="228">
        <f>Q1113*H1113</f>
        <v>0.024907400000000003</v>
      </c>
      <c r="S1113" s="228">
        <v>0</v>
      </c>
      <c r="T1113" s="229">
        <f>S1113*H1113</f>
        <v>0</v>
      </c>
      <c r="U1113" s="39"/>
      <c r="V1113" s="39"/>
      <c r="W1113" s="39"/>
      <c r="X1113" s="39"/>
      <c r="Y1113" s="39"/>
      <c r="Z1113" s="39"/>
      <c r="AA1113" s="39"/>
      <c r="AB1113" s="39"/>
      <c r="AC1113" s="39"/>
      <c r="AD1113" s="39"/>
      <c r="AE1113" s="39"/>
      <c r="AR1113" s="230" t="s">
        <v>301</v>
      </c>
      <c r="AT1113" s="230" t="s">
        <v>170</v>
      </c>
      <c r="AU1113" s="230" t="s">
        <v>87</v>
      </c>
      <c r="AY1113" s="18" t="s">
        <v>167</v>
      </c>
      <c r="BE1113" s="231">
        <f>IF(N1113="základní",J1113,0)</f>
        <v>0</v>
      </c>
      <c r="BF1113" s="231">
        <f>IF(N1113="snížená",J1113,0)</f>
        <v>0</v>
      </c>
      <c r="BG1113" s="231">
        <f>IF(N1113="zákl. přenesená",J1113,0)</f>
        <v>0</v>
      </c>
      <c r="BH1113" s="231">
        <f>IF(N1113="sníž. přenesená",J1113,0)</f>
        <v>0</v>
      </c>
      <c r="BI1113" s="231">
        <f>IF(N1113="nulová",J1113,0)</f>
        <v>0</v>
      </c>
      <c r="BJ1113" s="18" t="s">
        <v>85</v>
      </c>
      <c r="BK1113" s="231">
        <f>ROUND(I1113*H1113,2)</f>
        <v>0</v>
      </c>
      <c r="BL1113" s="18" t="s">
        <v>301</v>
      </c>
      <c r="BM1113" s="230" t="s">
        <v>1283</v>
      </c>
    </row>
    <row r="1114" s="2" customFormat="1">
      <c r="A1114" s="39"/>
      <c r="B1114" s="40"/>
      <c r="C1114" s="41"/>
      <c r="D1114" s="232" t="s">
        <v>177</v>
      </c>
      <c r="E1114" s="41"/>
      <c r="F1114" s="233" t="s">
        <v>1284</v>
      </c>
      <c r="G1114" s="41"/>
      <c r="H1114" s="41"/>
      <c r="I1114" s="137"/>
      <c r="J1114" s="41"/>
      <c r="K1114" s="41"/>
      <c r="L1114" s="45"/>
      <c r="M1114" s="234"/>
      <c r="N1114" s="235"/>
      <c r="O1114" s="85"/>
      <c r="P1114" s="85"/>
      <c r="Q1114" s="85"/>
      <c r="R1114" s="85"/>
      <c r="S1114" s="85"/>
      <c r="T1114" s="86"/>
      <c r="U1114" s="39"/>
      <c r="V1114" s="39"/>
      <c r="W1114" s="39"/>
      <c r="X1114" s="39"/>
      <c r="Y1114" s="39"/>
      <c r="Z1114" s="39"/>
      <c r="AA1114" s="39"/>
      <c r="AB1114" s="39"/>
      <c r="AC1114" s="39"/>
      <c r="AD1114" s="39"/>
      <c r="AE1114" s="39"/>
      <c r="AT1114" s="18" t="s">
        <v>177</v>
      </c>
      <c r="AU1114" s="18" t="s">
        <v>87</v>
      </c>
    </row>
    <row r="1115" s="13" customFormat="1">
      <c r="A1115" s="13"/>
      <c r="B1115" s="237"/>
      <c r="C1115" s="238"/>
      <c r="D1115" s="232" t="s">
        <v>181</v>
      </c>
      <c r="E1115" s="239" t="s">
        <v>40</v>
      </c>
      <c r="F1115" s="240" t="s">
        <v>1272</v>
      </c>
      <c r="G1115" s="238"/>
      <c r="H1115" s="239" t="s">
        <v>40</v>
      </c>
      <c r="I1115" s="241"/>
      <c r="J1115" s="238"/>
      <c r="K1115" s="238"/>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181</v>
      </c>
      <c r="AU1115" s="246" t="s">
        <v>87</v>
      </c>
      <c r="AV1115" s="13" t="s">
        <v>85</v>
      </c>
      <c r="AW1115" s="13" t="s">
        <v>38</v>
      </c>
      <c r="AX1115" s="13" t="s">
        <v>77</v>
      </c>
      <c r="AY1115" s="246" t="s">
        <v>167</v>
      </c>
    </row>
    <row r="1116" s="13" customFormat="1">
      <c r="A1116" s="13"/>
      <c r="B1116" s="237"/>
      <c r="C1116" s="238"/>
      <c r="D1116" s="232" t="s">
        <v>181</v>
      </c>
      <c r="E1116" s="239" t="s">
        <v>40</v>
      </c>
      <c r="F1116" s="240" t="s">
        <v>203</v>
      </c>
      <c r="G1116" s="238"/>
      <c r="H1116" s="239" t="s">
        <v>40</v>
      </c>
      <c r="I1116" s="241"/>
      <c r="J1116" s="238"/>
      <c r="K1116" s="238"/>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181</v>
      </c>
      <c r="AU1116" s="246" t="s">
        <v>87</v>
      </c>
      <c r="AV1116" s="13" t="s">
        <v>85</v>
      </c>
      <c r="AW1116" s="13" t="s">
        <v>38</v>
      </c>
      <c r="AX1116" s="13" t="s">
        <v>77</v>
      </c>
      <c r="AY1116" s="246" t="s">
        <v>167</v>
      </c>
    </row>
    <row r="1117" s="14" customFormat="1">
      <c r="A1117" s="14"/>
      <c r="B1117" s="247"/>
      <c r="C1117" s="248"/>
      <c r="D1117" s="232" t="s">
        <v>181</v>
      </c>
      <c r="E1117" s="249" t="s">
        <v>40</v>
      </c>
      <c r="F1117" s="250" t="s">
        <v>373</v>
      </c>
      <c r="G1117" s="248"/>
      <c r="H1117" s="251">
        <v>2.403</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181</v>
      </c>
      <c r="AU1117" s="257" t="s">
        <v>87</v>
      </c>
      <c r="AV1117" s="14" t="s">
        <v>87</v>
      </c>
      <c r="AW1117" s="14" t="s">
        <v>38</v>
      </c>
      <c r="AX1117" s="14" t="s">
        <v>77</v>
      </c>
      <c r="AY1117" s="257" t="s">
        <v>167</v>
      </c>
    </row>
    <row r="1118" s="14" customFormat="1">
      <c r="A1118" s="14"/>
      <c r="B1118" s="247"/>
      <c r="C1118" s="248"/>
      <c r="D1118" s="232" t="s">
        <v>181</v>
      </c>
      <c r="E1118" s="249" t="s">
        <v>40</v>
      </c>
      <c r="F1118" s="250" t="s">
        <v>205</v>
      </c>
      <c r="G1118" s="248"/>
      <c r="H1118" s="251">
        <v>0.40000000000000002</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181</v>
      </c>
      <c r="AU1118" s="257" t="s">
        <v>87</v>
      </c>
      <c r="AV1118" s="14" t="s">
        <v>87</v>
      </c>
      <c r="AW1118" s="14" t="s">
        <v>38</v>
      </c>
      <c r="AX1118" s="14" t="s">
        <v>77</v>
      </c>
      <c r="AY1118" s="257" t="s">
        <v>167</v>
      </c>
    </row>
    <row r="1119" s="13" customFormat="1">
      <c r="A1119" s="13"/>
      <c r="B1119" s="237"/>
      <c r="C1119" s="238"/>
      <c r="D1119" s="232" t="s">
        <v>181</v>
      </c>
      <c r="E1119" s="239" t="s">
        <v>40</v>
      </c>
      <c r="F1119" s="240" t="s">
        <v>206</v>
      </c>
      <c r="G1119" s="238"/>
      <c r="H1119" s="239" t="s">
        <v>40</v>
      </c>
      <c r="I1119" s="241"/>
      <c r="J1119" s="238"/>
      <c r="K1119" s="238"/>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181</v>
      </c>
      <c r="AU1119" s="246" t="s">
        <v>87</v>
      </c>
      <c r="AV1119" s="13" t="s">
        <v>85</v>
      </c>
      <c r="AW1119" s="13" t="s">
        <v>38</v>
      </c>
      <c r="AX1119" s="13" t="s">
        <v>77</v>
      </c>
      <c r="AY1119" s="246" t="s">
        <v>167</v>
      </c>
    </row>
    <row r="1120" s="14" customFormat="1">
      <c r="A1120" s="14"/>
      <c r="B1120" s="247"/>
      <c r="C1120" s="248"/>
      <c r="D1120" s="232" t="s">
        <v>181</v>
      </c>
      <c r="E1120" s="249" t="s">
        <v>40</v>
      </c>
      <c r="F1120" s="250" t="s">
        <v>374</v>
      </c>
      <c r="G1120" s="248"/>
      <c r="H1120" s="251">
        <v>2.2480000000000002</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181</v>
      </c>
      <c r="AU1120" s="257" t="s">
        <v>87</v>
      </c>
      <c r="AV1120" s="14" t="s">
        <v>87</v>
      </c>
      <c r="AW1120" s="14" t="s">
        <v>38</v>
      </c>
      <c r="AX1120" s="14" t="s">
        <v>77</v>
      </c>
      <c r="AY1120" s="257" t="s">
        <v>167</v>
      </c>
    </row>
    <row r="1121" s="13" customFormat="1">
      <c r="A1121" s="13"/>
      <c r="B1121" s="237"/>
      <c r="C1121" s="238"/>
      <c r="D1121" s="232" t="s">
        <v>181</v>
      </c>
      <c r="E1121" s="239" t="s">
        <v>40</v>
      </c>
      <c r="F1121" s="240" t="s">
        <v>208</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181</v>
      </c>
      <c r="AU1121" s="246" t="s">
        <v>87</v>
      </c>
      <c r="AV1121" s="13" t="s">
        <v>85</v>
      </c>
      <c r="AW1121" s="13" t="s">
        <v>38</v>
      </c>
      <c r="AX1121" s="13" t="s">
        <v>77</v>
      </c>
      <c r="AY1121" s="246" t="s">
        <v>167</v>
      </c>
    </row>
    <row r="1122" s="14" customFormat="1">
      <c r="A1122" s="14"/>
      <c r="B1122" s="247"/>
      <c r="C1122" s="248"/>
      <c r="D1122" s="232" t="s">
        <v>181</v>
      </c>
      <c r="E1122" s="249" t="s">
        <v>40</v>
      </c>
      <c r="F1122" s="250" t="s">
        <v>375</v>
      </c>
      <c r="G1122" s="248"/>
      <c r="H1122" s="251">
        <v>14.965</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181</v>
      </c>
      <c r="AU1122" s="257" t="s">
        <v>87</v>
      </c>
      <c r="AV1122" s="14" t="s">
        <v>87</v>
      </c>
      <c r="AW1122" s="14" t="s">
        <v>38</v>
      </c>
      <c r="AX1122" s="14" t="s">
        <v>77</v>
      </c>
      <c r="AY1122" s="257" t="s">
        <v>167</v>
      </c>
    </row>
    <row r="1123" s="13" customFormat="1">
      <c r="A1123" s="13"/>
      <c r="B1123" s="237"/>
      <c r="C1123" s="238"/>
      <c r="D1123" s="232" t="s">
        <v>181</v>
      </c>
      <c r="E1123" s="239" t="s">
        <v>40</v>
      </c>
      <c r="F1123" s="240" t="s">
        <v>210</v>
      </c>
      <c r="G1123" s="238"/>
      <c r="H1123" s="239" t="s">
        <v>40</v>
      </c>
      <c r="I1123" s="241"/>
      <c r="J1123" s="238"/>
      <c r="K1123" s="238"/>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181</v>
      </c>
      <c r="AU1123" s="246" t="s">
        <v>87</v>
      </c>
      <c r="AV1123" s="13" t="s">
        <v>85</v>
      </c>
      <c r="AW1123" s="13" t="s">
        <v>38</v>
      </c>
      <c r="AX1123" s="13" t="s">
        <v>77</v>
      </c>
      <c r="AY1123" s="246" t="s">
        <v>167</v>
      </c>
    </row>
    <row r="1124" s="14" customFormat="1">
      <c r="A1124" s="14"/>
      <c r="B1124" s="247"/>
      <c r="C1124" s="248"/>
      <c r="D1124" s="232" t="s">
        <v>181</v>
      </c>
      <c r="E1124" s="249" t="s">
        <v>40</v>
      </c>
      <c r="F1124" s="250" t="s">
        <v>376</v>
      </c>
      <c r="G1124" s="248"/>
      <c r="H1124" s="251">
        <v>8.3789999999999996</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181</v>
      </c>
      <c r="AU1124" s="257" t="s">
        <v>87</v>
      </c>
      <c r="AV1124" s="14" t="s">
        <v>87</v>
      </c>
      <c r="AW1124" s="14" t="s">
        <v>38</v>
      </c>
      <c r="AX1124" s="14" t="s">
        <v>77</v>
      </c>
      <c r="AY1124" s="257" t="s">
        <v>167</v>
      </c>
    </row>
    <row r="1125" s="13" customFormat="1">
      <c r="A1125" s="13"/>
      <c r="B1125" s="237"/>
      <c r="C1125" s="238"/>
      <c r="D1125" s="232" t="s">
        <v>181</v>
      </c>
      <c r="E1125" s="239" t="s">
        <v>40</v>
      </c>
      <c r="F1125" s="240" t="s">
        <v>1273</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181</v>
      </c>
      <c r="AU1125" s="246" t="s">
        <v>87</v>
      </c>
      <c r="AV1125" s="13" t="s">
        <v>85</v>
      </c>
      <c r="AW1125" s="13" t="s">
        <v>38</v>
      </c>
      <c r="AX1125" s="13" t="s">
        <v>77</v>
      </c>
      <c r="AY1125" s="246" t="s">
        <v>167</v>
      </c>
    </row>
    <row r="1126" s="13" customFormat="1">
      <c r="A1126" s="13"/>
      <c r="B1126" s="237"/>
      <c r="C1126" s="238"/>
      <c r="D1126" s="232" t="s">
        <v>181</v>
      </c>
      <c r="E1126" s="239" t="s">
        <v>40</v>
      </c>
      <c r="F1126" s="240" t="s">
        <v>203</v>
      </c>
      <c r="G1126" s="238"/>
      <c r="H1126" s="239" t="s">
        <v>40</v>
      </c>
      <c r="I1126" s="241"/>
      <c r="J1126" s="238"/>
      <c r="K1126" s="238"/>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181</v>
      </c>
      <c r="AU1126" s="246" t="s">
        <v>87</v>
      </c>
      <c r="AV1126" s="13" t="s">
        <v>85</v>
      </c>
      <c r="AW1126" s="13" t="s">
        <v>38</v>
      </c>
      <c r="AX1126" s="13" t="s">
        <v>77</v>
      </c>
      <c r="AY1126" s="246" t="s">
        <v>167</v>
      </c>
    </row>
    <row r="1127" s="14" customFormat="1">
      <c r="A1127" s="14"/>
      <c r="B1127" s="247"/>
      <c r="C1127" s="248"/>
      <c r="D1127" s="232" t="s">
        <v>181</v>
      </c>
      <c r="E1127" s="249" t="s">
        <v>40</v>
      </c>
      <c r="F1127" s="250" t="s">
        <v>382</v>
      </c>
      <c r="G1127" s="248"/>
      <c r="H1127" s="251">
        <v>18.550000000000001</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181</v>
      </c>
      <c r="AU1127" s="257" t="s">
        <v>87</v>
      </c>
      <c r="AV1127" s="14" t="s">
        <v>87</v>
      </c>
      <c r="AW1127" s="14" t="s">
        <v>38</v>
      </c>
      <c r="AX1127" s="14" t="s">
        <v>77</v>
      </c>
      <c r="AY1127" s="257" t="s">
        <v>167</v>
      </c>
    </row>
    <row r="1128" s="14" customFormat="1">
      <c r="A1128" s="14"/>
      <c r="B1128" s="247"/>
      <c r="C1128" s="248"/>
      <c r="D1128" s="232" t="s">
        <v>181</v>
      </c>
      <c r="E1128" s="249" t="s">
        <v>40</v>
      </c>
      <c r="F1128" s="250" t="s">
        <v>235</v>
      </c>
      <c r="G1128" s="248"/>
      <c r="H1128" s="251">
        <v>-4.7279999999999998</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181</v>
      </c>
      <c r="AU1128" s="257" t="s">
        <v>87</v>
      </c>
      <c r="AV1128" s="14" t="s">
        <v>87</v>
      </c>
      <c r="AW1128" s="14" t="s">
        <v>38</v>
      </c>
      <c r="AX1128" s="14" t="s">
        <v>77</v>
      </c>
      <c r="AY1128" s="257" t="s">
        <v>167</v>
      </c>
    </row>
    <row r="1129" s="14" customFormat="1">
      <c r="A1129" s="14"/>
      <c r="B1129" s="247"/>
      <c r="C1129" s="248"/>
      <c r="D1129" s="232" t="s">
        <v>181</v>
      </c>
      <c r="E1129" s="249" t="s">
        <v>40</v>
      </c>
      <c r="F1129" s="250" t="s">
        <v>236</v>
      </c>
      <c r="G1129" s="248"/>
      <c r="H1129" s="251">
        <v>-1.1819999999999999</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181</v>
      </c>
      <c r="AU1129" s="257" t="s">
        <v>87</v>
      </c>
      <c r="AV1129" s="14" t="s">
        <v>87</v>
      </c>
      <c r="AW1129" s="14" t="s">
        <v>38</v>
      </c>
      <c r="AX1129" s="14" t="s">
        <v>77</v>
      </c>
      <c r="AY1129" s="257" t="s">
        <v>167</v>
      </c>
    </row>
    <row r="1130" s="13" customFormat="1">
      <c r="A1130" s="13"/>
      <c r="B1130" s="237"/>
      <c r="C1130" s="238"/>
      <c r="D1130" s="232" t="s">
        <v>181</v>
      </c>
      <c r="E1130" s="239" t="s">
        <v>40</v>
      </c>
      <c r="F1130" s="240" t="s">
        <v>206</v>
      </c>
      <c r="G1130" s="238"/>
      <c r="H1130" s="239" t="s">
        <v>40</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181</v>
      </c>
      <c r="AU1130" s="246" t="s">
        <v>87</v>
      </c>
      <c r="AV1130" s="13" t="s">
        <v>85</v>
      </c>
      <c r="AW1130" s="13" t="s">
        <v>38</v>
      </c>
      <c r="AX1130" s="13" t="s">
        <v>77</v>
      </c>
      <c r="AY1130" s="246" t="s">
        <v>167</v>
      </c>
    </row>
    <row r="1131" s="14" customFormat="1">
      <c r="A1131" s="14"/>
      <c r="B1131" s="247"/>
      <c r="C1131" s="248"/>
      <c r="D1131" s="232" t="s">
        <v>181</v>
      </c>
      <c r="E1131" s="249" t="s">
        <v>40</v>
      </c>
      <c r="F1131" s="250" t="s">
        <v>383</v>
      </c>
      <c r="G1131" s="248"/>
      <c r="H1131" s="251">
        <v>15.9</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181</v>
      </c>
      <c r="AU1131" s="257" t="s">
        <v>87</v>
      </c>
      <c r="AV1131" s="14" t="s">
        <v>87</v>
      </c>
      <c r="AW1131" s="14" t="s">
        <v>38</v>
      </c>
      <c r="AX1131" s="14" t="s">
        <v>77</v>
      </c>
      <c r="AY1131" s="257" t="s">
        <v>167</v>
      </c>
    </row>
    <row r="1132" s="14" customFormat="1">
      <c r="A1132" s="14"/>
      <c r="B1132" s="247"/>
      <c r="C1132" s="248"/>
      <c r="D1132" s="232" t="s">
        <v>181</v>
      </c>
      <c r="E1132" s="249" t="s">
        <v>40</v>
      </c>
      <c r="F1132" s="250" t="s">
        <v>236</v>
      </c>
      <c r="G1132" s="248"/>
      <c r="H1132" s="251">
        <v>-1.1819999999999999</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181</v>
      </c>
      <c r="AU1132" s="257" t="s">
        <v>87</v>
      </c>
      <c r="AV1132" s="14" t="s">
        <v>87</v>
      </c>
      <c r="AW1132" s="14" t="s">
        <v>38</v>
      </c>
      <c r="AX1132" s="14" t="s">
        <v>77</v>
      </c>
      <c r="AY1132" s="257" t="s">
        <v>167</v>
      </c>
    </row>
    <row r="1133" s="13" customFormat="1">
      <c r="A1133" s="13"/>
      <c r="B1133" s="237"/>
      <c r="C1133" s="238"/>
      <c r="D1133" s="232" t="s">
        <v>181</v>
      </c>
      <c r="E1133" s="239" t="s">
        <v>40</v>
      </c>
      <c r="F1133" s="240" t="s">
        <v>208</v>
      </c>
      <c r="G1133" s="238"/>
      <c r="H1133" s="239" t="s">
        <v>40</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181</v>
      </c>
      <c r="AU1133" s="246" t="s">
        <v>87</v>
      </c>
      <c r="AV1133" s="13" t="s">
        <v>85</v>
      </c>
      <c r="AW1133" s="13" t="s">
        <v>38</v>
      </c>
      <c r="AX1133" s="13" t="s">
        <v>77</v>
      </c>
      <c r="AY1133" s="246" t="s">
        <v>167</v>
      </c>
    </row>
    <row r="1134" s="14" customFormat="1">
      <c r="A1134" s="14"/>
      <c r="B1134" s="247"/>
      <c r="C1134" s="248"/>
      <c r="D1134" s="232" t="s">
        <v>181</v>
      </c>
      <c r="E1134" s="249" t="s">
        <v>40</v>
      </c>
      <c r="F1134" s="250" t="s">
        <v>384</v>
      </c>
      <c r="G1134" s="248"/>
      <c r="H1134" s="251">
        <v>41.463000000000001</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181</v>
      </c>
      <c r="AU1134" s="257" t="s">
        <v>87</v>
      </c>
      <c r="AV1134" s="14" t="s">
        <v>87</v>
      </c>
      <c r="AW1134" s="14" t="s">
        <v>38</v>
      </c>
      <c r="AX1134" s="14" t="s">
        <v>77</v>
      </c>
      <c r="AY1134" s="257" t="s">
        <v>167</v>
      </c>
    </row>
    <row r="1135" s="14" customFormat="1">
      <c r="A1135" s="14"/>
      <c r="B1135" s="247"/>
      <c r="C1135" s="248"/>
      <c r="D1135" s="232" t="s">
        <v>181</v>
      </c>
      <c r="E1135" s="249" t="s">
        <v>40</v>
      </c>
      <c r="F1135" s="250" t="s">
        <v>239</v>
      </c>
      <c r="G1135" s="248"/>
      <c r="H1135" s="251">
        <v>-1.5760000000000001</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181</v>
      </c>
      <c r="AU1135" s="257" t="s">
        <v>87</v>
      </c>
      <c r="AV1135" s="14" t="s">
        <v>87</v>
      </c>
      <c r="AW1135" s="14" t="s">
        <v>38</v>
      </c>
      <c r="AX1135" s="14" t="s">
        <v>77</v>
      </c>
      <c r="AY1135" s="257" t="s">
        <v>167</v>
      </c>
    </row>
    <row r="1136" s="14" customFormat="1">
      <c r="A1136" s="14"/>
      <c r="B1136" s="247"/>
      <c r="C1136" s="248"/>
      <c r="D1136" s="232" t="s">
        <v>181</v>
      </c>
      <c r="E1136" s="249" t="s">
        <v>40</v>
      </c>
      <c r="F1136" s="250" t="s">
        <v>240</v>
      </c>
      <c r="G1136" s="248"/>
      <c r="H1136" s="251">
        <v>-2.093</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181</v>
      </c>
      <c r="AU1136" s="257" t="s">
        <v>87</v>
      </c>
      <c r="AV1136" s="14" t="s">
        <v>87</v>
      </c>
      <c r="AW1136" s="14" t="s">
        <v>38</v>
      </c>
      <c r="AX1136" s="14" t="s">
        <v>77</v>
      </c>
      <c r="AY1136" s="257" t="s">
        <v>167</v>
      </c>
    </row>
    <row r="1137" s="14" customFormat="1">
      <c r="A1137" s="14"/>
      <c r="B1137" s="247"/>
      <c r="C1137" s="248"/>
      <c r="D1137" s="232" t="s">
        <v>181</v>
      </c>
      <c r="E1137" s="249" t="s">
        <v>40</v>
      </c>
      <c r="F1137" s="250" t="s">
        <v>241</v>
      </c>
      <c r="G1137" s="248"/>
      <c r="H1137" s="251">
        <v>1.74</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181</v>
      </c>
      <c r="AU1137" s="257" t="s">
        <v>87</v>
      </c>
      <c r="AV1137" s="14" t="s">
        <v>87</v>
      </c>
      <c r="AW1137" s="14" t="s">
        <v>38</v>
      </c>
      <c r="AX1137" s="14" t="s">
        <v>77</v>
      </c>
      <c r="AY1137" s="257" t="s">
        <v>167</v>
      </c>
    </row>
    <row r="1138" s="13" customFormat="1">
      <c r="A1138" s="13"/>
      <c r="B1138" s="237"/>
      <c r="C1138" s="238"/>
      <c r="D1138" s="232" t="s">
        <v>181</v>
      </c>
      <c r="E1138" s="239" t="s">
        <v>40</v>
      </c>
      <c r="F1138" s="240" t="s">
        <v>210</v>
      </c>
      <c r="G1138" s="238"/>
      <c r="H1138" s="239" t="s">
        <v>40</v>
      </c>
      <c r="I1138" s="241"/>
      <c r="J1138" s="238"/>
      <c r="K1138" s="238"/>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181</v>
      </c>
      <c r="AU1138" s="246" t="s">
        <v>87</v>
      </c>
      <c r="AV1138" s="13" t="s">
        <v>85</v>
      </c>
      <c r="AW1138" s="13" t="s">
        <v>38</v>
      </c>
      <c r="AX1138" s="13" t="s">
        <v>77</v>
      </c>
      <c r="AY1138" s="246" t="s">
        <v>167</v>
      </c>
    </row>
    <row r="1139" s="14" customFormat="1">
      <c r="A1139" s="14"/>
      <c r="B1139" s="247"/>
      <c r="C1139" s="248"/>
      <c r="D1139" s="232" t="s">
        <v>181</v>
      </c>
      <c r="E1139" s="249" t="s">
        <v>40</v>
      </c>
      <c r="F1139" s="250" t="s">
        <v>385</v>
      </c>
      <c r="G1139" s="248"/>
      <c r="H1139" s="251">
        <v>31.111000000000001</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181</v>
      </c>
      <c r="AU1139" s="257" t="s">
        <v>87</v>
      </c>
      <c r="AV1139" s="14" t="s">
        <v>87</v>
      </c>
      <c r="AW1139" s="14" t="s">
        <v>38</v>
      </c>
      <c r="AX1139" s="14" t="s">
        <v>77</v>
      </c>
      <c r="AY1139" s="257" t="s">
        <v>167</v>
      </c>
    </row>
    <row r="1140" s="14" customFormat="1">
      <c r="A1140" s="14"/>
      <c r="B1140" s="247"/>
      <c r="C1140" s="248"/>
      <c r="D1140" s="232" t="s">
        <v>181</v>
      </c>
      <c r="E1140" s="249" t="s">
        <v>40</v>
      </c>
      <c r="F1140" s="250" t="s">
        <v>239</v>
      </c>
      <c r="G1140" s="248"/>
      <c r="H1140" s="251">
        <v>-1.5760000000000001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181</v>
      </c>
      <c r="AU1140" s="257" t="s">
        <v>87</v>
      </c>
      <c r="AV1140" s="14" t="s">
        <v>87</v>
      </c>
      <c r="AW1140" s="14" t="s">
        <v>38</v>
      </c>
      <c r="AX1140" s="14" t="s">
        <v>77</v>
      </c>
      <c r="AY1140" s="257" t="s">
        <v>167</v>
      </c>
    </row>
    <row r="1141" s="14" customFormat="1">
      <c r="A1141" s="14"/>
      <c r="B1141" s="247"/>
      <c r="C1141" s="248"/>
      <c r="D1141" s="232" t="s">
        <v>181</v>
      </c>
      <c r="E1141" s="249" t="s">
        <v>40</v>
      </c>
      <c r="F1141" s="250" t="s">
        <v>243</v>
      </c>
      <c r="G1141" s="248"/>
      <c r="H1141" s="251">
        <v>-2.0249999999999999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181</v>
      </c>
      <c r="AU1141" s="257" t="s">
        <v>87</v>
      </c>
      <c r="AV1141" s="14" t="s">
        <v>87</v>
      </c>
      <c r="AW1141" s="14" t="s">
        <v>38</v>
      </c>
      <c r="AX1141" s="14" t="s">
        <v>77</v>
      </c>
      <c r="AY1141" s="257" t="s">
        <v>167</v>
      </c>
    </row>
    <row r="1142" s="14" customFormat="1">
      <c r="A1142" s="14"/>
      <c r="B1142" s="247"/>
      <c r="C1142" s="248"/>
      <c r="D1142" s="232" t="s">
        <v>181</v>
      </c>
      <c r="E1142" s="249" t="s">
        <v>40</v>
      </c>
      <c r="F1142" s="250" t="s">
        <v>241</v>
      </c>
      <c r="G1142" s="248"/>
      <c r="H1142" s="251">
        <v>1.74</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181</v>
      </c>
      <c r="AU1142" s="257" t="s">
        <v>87</v>
      </c>
      <c r="AV1142" s="14" t="s">
        <v>87</v>
      </c>
      <c r="AW1142" s="14" t="s">
        <v>38</v>
      </c>
      <c r="AX1142" s="14" t="s">
        <v>77</v>
      </c>
      <c r="AY1142" s="257" t="s">
        <v>167</v>
      </c>
    </row>
    <row r="1143" s="15" customFormat="1">
      <c r="A1143" s="15"/>
      <c r="B1143" s="258"/>
      <c r="C1143" s="259"/>
      <c r="D1143" s="232" t="s">
        <v>181</v>
      </c>
      <c r="E1143" s="260" t="s">
        <v>40</v>
      </c>
      <c r="F1143" s="261" t="s">
        <v>184</v>
      </c>
      <c r="G1143" s="259"/>
      <c r="H1143" s="262">
        <v>124.53700000000001</v>
      </c>
      <c r="I1143" s="263"/>
      <c r="J1143" s="259"/>
      <c r="K1143" s="259"/>
      <c r="L1143" s="264"/>
      <c r="M1143" s="265"/>
      <c r="N1143" s="266"/>
      <c r="O1143" s="266"/>
      <c r="P1143" s="266"/>
      <c r="Q1143" s="266"/>
      <c r="R1143" s="266"/>
      <c r="S1143" s="266"/>
      <c r="T1143" s="267"/>
      <c r="U1143" s="15"/>
      <c r="V1143" s="15"/>
      <c r="W1143" s="15"/>
      <c r="X1143" s="15"/>
      <c r="Y1143" s="15"/>
      <c r="Z1143" s="15"/>
      <c r="AA1143" s="15"/>
      <c r="AB1143" s="15"/>
      <c r="AC1143" s="15"/>
      <c r="AD1143" s="15"/>
      <c r="AE1143" s="15"/>
      <c r="AT1143" s="268" t="s">
        <v>181</v>
      </c>
      <c r="AU1143" s="268" t="s">
        <v>87</v>
      </c>
      <c r="AV1143" s="15" t="s">
        <v>175</v>
      </c>
      <c r="AW1143" s="15" t="s">
        <v>38</v>
      </c>
      <c r="AX1143" s="15" t="s">
        <v>85</v>
      </c>
      <c r="AY1143" s="268" t="s">
        <v>167</v>
      </c>
    </row>
    <row r="1144" s="2" customFormat="1" ht="24" customHeight="1">
      <c r="A1144" s="39"/>
      <c r="B1144" s="40"/>
      <c r="C1144" s="219" t="s">
        <v>1285</v>
      </c>
      <c r="D1144" s="219" t="s">
        <v>170</v>
      </c>
      <c r="E1144" s="220" t="s">
        <v>1286</v>
      </c>
      <c r="F1144" s="221" t="s">
        <v>1287</v>
      </c>
      <c r="G1144" s="222" t="s">
        <v>173</v>
      </c>
      <c r="H1144" s="223">
        <v>30.111999999999998</v>
      </c>
      <c r="I1144" s="224"/>
      <c r="J1144" s="225">
        <f>ROUND(I1144*H1144,2)</f>
        <v>0</v>
      </c>
      <c r="K1144" s="221" t="s">
        <v>174</v>
      </c>
      <c r="L1144" s="45"/>
      <c r="M1144" s="226" t="s">
        <v>40</v>
      </c>
      <c r="N1144" s="227" t="s">
        <v>48</v>
      </c>
      <c r="O1144" s="85"/>
      <c r="P1144" s="228">
        <f>O1144*H1144</f>
        <v>0</v>
      </c>
      <c r="Q1144" s="228">
        <v>1.0000000000000001E-05</v>
      </c>
      <c r="R1144" s="228">
        <f>Q1144*H1144</f>
        <v>0.00030111999999999999</v>
      </c>
      <c r="S1144" s="228">
        <v>0</v>
      </c>
      <c r="T1144" s="229">
        <f>S1144*H1144</f>
        <v>0</v>
      </c>
      <c r="U1144" s="39"/>
      <c r="V1144" s="39"/>
      <c r="W1144" s="39"/>
      <c r="X1144" s="39"/>
      <c r="Y1144" s="39"/>
      <c r="Z1144" s="39"/>
      <c r="AA1144" s="39"/>
      <c r="AB1144" s="39"/>
      <c r="AC1144" s="39"/>
      <c r="AD1144" s="39"/>
      <c r="AE1144" s="39"/>
      <c r="AR1144" s="230" t="s">
        <v>301</v>
      </c>
      <c r="AT1144" s="230" t="s">
        <v>170</v>
      </c>
      <c r="AU1144" s="230" t="s">
        <v>87</v>
      </c>
      <c r="AY1144" s="18" t="s">
        <v>167</v>
      </c>
      <c r="BE1144" s="231">
        <f>IF(N1144="základní",J1144,0)</f>
        <v>0</v>
      </c>
      <c r="BF1144" s="231">
        <f>IF(N1144="snížená",J1144,0)</f>
        <v>0</v>
      </c>
      <c r="BG1144" s="231">
        <f>IF(N1144="zákl. přenesená",J1144,0)</f>
        <v>0</v>
      </c>
      <c r="BH1144" s="231">
        <f>IF(N1144="sníž. přenesená",J1144,0)</f>
        <v>0</v>
      </c>
      <c r="BI1144" s="231">
        <f>IF(N1144="nulová",J1144,0)</f>
        <v>0</v>
      </c>
      <c r="BJ1144" s="18" t="s">
        <v>85</v>
      </c>
      <c r="BK1144" s="231">
        <f>ROUND(I1144*H1144,2)</f>
        <v>0</v>
      </c>
      <c r="BL1144" s="18" t="s">
        <v>301</v>
      </c>
      <c r="BM1144" s="230" t="s">
        <v>1288</v>
      </c>
    </row>
    <row r="1145" s="2" customFormat="1">
      <c r="A1145" s="39"/>
      <c r="B1145" s="40"/>
      <c r="C1145" s="41"/>
      <c r="D1145" s="232" t="s">
        <v>177</v>
      </c>
      <c r="E1145" s="41"/>
      <c r="F1145" s="233" t="s">
        <v>1289</v>
      </c>
      <c r="G1145" s="41"/>
      <c r="H1145" s="41"/>
      <c r="I1145" s="137"/>
      <c r="J1145" s="41"/>
      <c r="K1145" s="41"/>
      <c r="L1145" s="45"/>
      <c r="M1145" s="234"/>
      <c r="N1145" s="235"/>
      <c r="O1145" s="85"/>
      <c r="P1145" s="85"/>
      <c r="Q1145" s="85"/>
      <c r="R1145" s="85"/>
      <c r="S1145" s="85"/>
      <c r="T1145" s="86"/>
      <c r="U1145" s="39"/>
      <c r="V1145" s="39"/>
      <c r="W1145" s="39"/>
      <c r="X1145" s="39"/>
      <c r="Y1145" s="39"/>
      <c r="Z1145" s="39"/>
      <c r="AA1145" s="39"/>
      <c r="AB1145" s="39"/>
      <c r="AC1145" s="39"/>
      <c r="AD1145" s="39"/>
      <c r="AE1145" s="39"/>
      <c r="AT1145" s="18" t="s">
        <v>177</v>
      </c>
      <c r="AU1145" s="18" t="s">
        <v>87</v>
      </c>
    </row>
    <row r="1146" s="13" customFormat="1">
      <c r="A1146" s="13"/>
      <c r="B1146" s="237"/>
      <c r="C1146" s="238"/>
      <c r="D1146" s="232" t="s">
        <v>181</v>
      </c>
      <c r="E1146" s="239" t="s">
        <v>40</v>
      </c>
      <c r="F1146" s="240" t="s">
        <v>203</v>
      </c>
      <c r="G1146" s="238"/>
      <c r="H1146" s="239" t="s">
        <v>40</v>
      </c>
      <c r="I1146" s="241"/>
      <c r="J1146" s="238"/>
      <c r="K1146" s="238"/>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181</v>
      </c>
      <c r="AU1146" s="246" t="s">
        <v>87</v>
      </c>
      <c r="AV1146" s="13" t="s">
        <v>85</v>
      </c>
      <c r="AW1146" s="13" t="s">
        <v>38</v>
      </c>
      <c r="AX1146" s="13" t="s">
        <v>77</v>
      </c>
      <c r="AY1146" s="246" t="s">
        <v>167</v>
      </c>
    </row>
    <row r="1147" s="14" customFormat="1">
      <c r="A1147" s="14"/>
      <c r="B1147" s="247"/>
      <c r="C1147" s="248"/>
      <c r="D1147" s="232" t="s">
        <v>181</v>
      </c>
      <c r="E1147" s="249" t="s">
        <v>40</v>
      </c>
      <c r="F1147" s="250" t="s">
        <v>1290</v>
      </c>
      <c r="G1147" s="248"/>
      <c r="H1147" s="251">
        <v>1.6779999999999999</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181</v>
      </c>
      <c r="AU1147" s="257" t="s">
        <v>87</v>
      </c>
      <c r="AV1147" s="14" t="s">
        <v>87</v>
      </c>
      <c r="AW1147" s="14" t="s">
        <v>38</v>
      </c>
      <c r="AX1147" s="14" t="s">
        <v>77</v>
      </c>
      <c r="AY1147" s="257" t="s">
        <v>167</v>
      </c>
    </row>
    <row r="1148" s="14" customFormat="1">
      <c r="A1148" s="14"/>
      <c r="B1148" s="247"/>
      <c r="C1148" s="248"/>
      <c r="D1148" s="232" t="s">
        <v>181</v>
      </c>
      <c r="E1148" s="249" t="s">
        <v>40</v>
      </c>
      <c r="F1148" s="250" t="s">
        <v>1291</v>
      </c>
      <c r="G1148" s="248"/>
      <c r="H1148" s="251">
        <v>0.45000000000000001</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181</v>
      </c>
      <c r="AU1148" s="257" t="s">
        <v>87</v>
      </c>
      <c r="AV1148" s="14" t="s">
        <v>87</v>
      </c>
      <c r="AW1148" s="14" t="s">
        <v>38</v>
      </c>
      <c r="AX1148" s="14" t="s">
        <v>77</v>
      </c>
      <c r="AY1148" s="257" t="s">
        <v>167</v>
      </c>
    </row>
    <row r="1149" s="13" customFormat="1">
      <c r="A1149" s="13"/>
      <c r="B1149" s="237"/>
      <c r="C1149" s="238"/>
      <c r="D1149" s="232" t="s">
        <v>181</v>
      </c>
      <c r="E1149" s="239" t="s">
        <v>40</v>
      </c>
      <c r="F1149" s="240" t="s">
        <v>206</v>
      </c>
      <c r="G1149" s="238"/>
      <c r="H1149" s="239" t="s">
        <v>40</v>
      </c>
      <c r="I1149" s="241"/>
      <c r="J1149" s="238"/>
      <c r="K1149" s="238"/>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181</v>
      </c>
      <c r="AU1149" s="246" t="s">
        <v>87</v>
      </c>
      <c r="AV1149" s="13" t="s">
        <v>85</v>
      </c>
      <c r="AW1149" s="13" t="s">
        <v>38</v>
      </c>
      <c r="AX1149" s="13" t="s">
        <v>77</v>
      </c>
      <c r="AY1149" s="246" t="s">
        <v>167</v>
      </c>
    </row>
    <row r="1150" s="14" customFormat="1">
      <c r="A1150" s="14"/>
      <c r="B1150" s="247"/>
      <c r="C1150" s="248"/>
      <c r="D1150" s="232" t="s">
        <v>181</v>
      </c>
      <c r="E1150" s="249" t="s">
        <v>40</v>
      </c>
      <c r="F1150" s="250" t="s">
        <v>1292</v>
      </c>
      <c r="G1150" s="248"/>
      <c r="H1150" s="251">
        <v>2.0150000000000001</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181</v>
      </c>
      <c r="AU1150" s="257" t="s">
        <v>87</v>
      </c>
      <c r="AV1150" s="14" t="s">
        <v>87</v>
      </c>
      <c r="AW1150" s="14" t="s">
        <v>38</v>
      </c>
      <c r="AX1150" s="14" t="s">
        <v>77</v>
      </c>
      <c r="AY1150" s="257" t="s">
        <v>167</v>
      </c>
    </row>
    <row r="1151" s="13" customFormat="1">
      <c r="A1151" s="13"/>
      <c r="B1151" s="237"/>
      <c r="C1151" s="238"/>
      <c r="D1151" s="232" t="s">
        <v>181</v>
      </c>
      <c r="E1151" s="239" t="s">
        <v>40</v>
      </c>
      <c r="F1151" s="240" t="s">
        <v>208</v>
      </c>
      <c r="G1151" s="238"/>
      <c r="H1151" s="239" t="s">
        <v>40</v>
      </c>
      <c r="I1151" s="241"/>
      <c r="J1151" s="238"/>
      <c r="K1151" s="238"/>
      <c r="L1151" s="242"/>
      <c r="M1151" s="243"/>
      <c r="N1151" s="244"/>
      <c r="O1151" s="244"/>
      <c r="P1151" s="244"/>
      <c r="Q1151" s="244"/>
      <c r="R1151" s="244"/>
      <c r="S1151" s="244"/>
      <c r="T1151" s="245"/>
      <c r="U1151" s="13"/>
      <c r="V1151" s="13"/>
      <c r="W1151" s="13"/>
      <c r="X1151" s="13"/>
      <c r="Y1151" s="13"/>
      <c r="Z1151" s="13"/>
      <c r="AA1151" s="13"/>
      <c r="AB1151" s="13"/>
      <c r="AC1151" s="13"/>
      <c r="AD1151" s="13"/>
      <c r="AE1151" s="13"/>
      <c r="AT1151" s="246" t="s">
        <v>181</v>
      </c>
      <c r="AU1151" s="246" t="s">
        <v>87</v>
      </c>
      <c r="AV1151" s="13" t="s">
        <v>85</v>
      </c>
      <c r="AW1151" s="13" t="s">
        <v>38</v>
      </c>
      <c r="AX1151" s="13" t="s">
        <v>77</v>
      </c>
      <c r="AY1151" s="246" t="s">
        <v>167</v>
      </c>
    </row>
    <row r="1152" s="14" customFormat="1">
      <c r="A1152" s="14"/>
      <c r="B1152" s="247"/>
      <c r="C1152" s="248"/>
      <c r="D1152" s="232" t="s">
        <v>181</v>
      </c>
      <c r="E1152" s="249" t="s">
        <v>40</v>
      </c>
      <c r="F1152" s="250" t="s">
        <v>1293</v>
      </c>
      <c r="G1152" s="248"/>
      <c r="H1152" s="251">
        <v>14.438000000000001</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181</v>
      </c>
      <c r="AU1152" s="257" t="s">
        <v>87</v>
      </c>
      <c r="AV1152" s="14" t="s">
        <v>87</v>
      </c>
      <c r="AW1152" s="14" t="s">
        <v>38</v>
      </c>
      <c r="AX1152" s="14" t="s">
        <v>77</v>
      </c>
      <c r="AY1152" s="257" t="s">
        <v>167</v>
      </c>
    </row>
    <row r="1153" s="13" customFormat="1">
      <c r="A1153" s="13"/>
      <c r="B1153" s="237"/>
      <c r="C1153" s="238"/>
      <c r="D1153" s="232" t="s">
        <v>181</v>
      </c>
      <c r="E1153" s="239" t="s">
        <v>40</v>
      </c>
      <c r="F1153" s="240" t="s">
        <v>210</v>
      </c>
      <c r="G1153" s="238"/>
      <c r="H1153" s="239" t="s">
        <v>40</v>
      </c>
      <c r="I1153" s="241"/>
      <c r="J1153" s="238"/>
      <c r="K1153" s="238"/>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181</v>
      </c>
      <c r="AU1153" s="246" t="s">
        <v>87</v>
      </c>
      <c r="AV1153" s="13" t="s">
        <v>85</v>
      </c>
      <c r="AW1153" s="13" t="s">
        <v>38</v>
      </c>
      <c r="AX1153" s="13" t="s">
        <v>77</v>
      </c>
      <c r="AY1153" s="246" t="s">
        <v>167</v>
      </c>
    </row>
    <row r="1154" s="14" customFormat="1">
      <c r="A1154" s="14"/>
      <c r="B1154" s="247"/>
      <c r="C1154" s="248"/>
      <c r="D1154" s="232" t="s">
        <v>181</v>
      </c>
      <c r="E1154" s="249" t="s">
        <v>40</v>
      </c>
      <c r="F1154" s="250" t="s">
        <v>1294</v>
      </c>
      <c r="G1154" s="248"/>
      <c r="H1154" s="251">
        <v>11.531000000000001</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181</v>
      </c>
      <c r="AU1154" s="257" t="s">
        <v>87</v>
      </c>
      <c r="AV1154" s="14" t="s">
        <v>87</v>
      </c>
      <c r="AW1154" s="14" t="s">
        <v>38</v>
      </c>
      <c r="AX1154" s="14" t="s">
        <v>77</v>
      </c>
      <c r="AY1154" s="257" t="s">
        <v>167</v>
      </c>
    </row>
    <row r="1155" s="15" customFormat="1">
      <c r="A1155" s="15"/>
      <c r="B1155" s="258"/>
      <c r="C1155" s="259"/>
      <c r="D1155" s="232" t="s">
        <v>181</v>
      </c>
      <c r="E1155" s="260" t="s">
        <v>40</v>
      </c>
      <c r="F1155" s="261" t="s">
        <v>184</v>
      </c>
      <c r="G1155" s="259"/>
      <c r="H1155" s="262">
        <v>30.111999999999998</v>
      </c>
      <c r="I1155" s="263"/>
      <c r="J1155" s="259"/>
      <c r="K1155" s="259"/>
      <c r="L1155" s="264"/>
      <c r="M1155" s="265"/>
      <c r="N1155" s="266"/>
      <c r="O1155" s="266"/>
      <c r="P1155" s="266"/>
      <c r="Q1155" s="266"/>
      <c r="R1155" s="266"/>
      <c r="S1155" s="266"/>
      <c r="T1155" s="267"/>
      <c r="U1155" s="15"/>
      <c r="V1155" s="15"/>
      <c r="W1155" s="15"/>
      <c r="X1155" s="15"/>
      <c r="Y1155" s="15"/>
      <c r="Z1155" s="15"/>
      <c r="AA1155" s="15"/>
      <c r="AB1155" s="15"/>
      <c r="AC1155" s="15"/>
      <c r="AD1155" s="15"/>
      <c r="AE1155" s="15"/>
      <c r="AT1155" s="268" t="s">
        <v>181</v>
      </c>
      <c r="AU1155" s="268" t="s">
        <v>87</v>
      </c>
      <c r="AV1155" s="15" t="s">
        <v>175</v>
      </c>
      <c r="AW1155" s="15" t="s">
        <v>38</v>
      </c>
      <c r="AX1155" s="15" t="s">
        <v>85</v>
      </c>
      <c r="AY1155" s="268" t="s">
        <v>167</v>
      </c>
    </row>
    <row r="1156" s="2" customFormat="1" ht="24" customHeight="1">
      <c r="A1156" s="39"/>
      <c r="B1156" s="40"/>
      <c r="C1156" s="219" t="s">
        <v>1295</v>
      </c>
      <c r="D1156" s="219" t="s">
        <v>170</v>
      </c>
      <c r="E1156" s="220" t="s">
        <v>1296</v>
      </c>
      <c r="F1156" s="221" t="s">
        <v>1297</v>
      </c>
      <c r="G1156" s="222" t="s">
        <v>173</v>
      </c>
      <c r="H1156" s="223">
        <v>30.111999999999998</v>
      </c>
      <c r="I1156" s="224"/>
      <c r="J1156" s="225">
        <f>ROUND(I1156*H1156,2)</f>
        <v>0</v>
      </c>
      <c r="K1156" s="221" t="s">
        <v>174</v>
      </c>
      <c r="L1156" s="45"/>
      <c r="M1156" s="226" t="s">
        <v>40</v>
      </c>
      <c r="N1156" s="227" t="s">
        <v>48</v>
      </c>
      <c r="O1156" s="85"/>
      <c r="P1156" s="228">
        <f>O1156*H1156</f>
        <v>0</v>
      </c>
      <c r="Q1156" s="228">
        <v>1.0000000000000001E-05</v>
      </c>
      <c r="R1156" s="228">
        <f>Q1156*H1156</f>
        <v>0.00030111999999999999</v>
      </c>
      <c r="S1156" s="228">
        <v>0</v>
      </c>
      <c r="T1156" s="229">
        <f>S1156*H1156</f>
        <v>0</v>
      </c>
      <c r="U1156" s="39"/>
      <c r="V1156" s="39"/>
      <c r="W1156" s="39"/>
      <c r="X1156" s="39"/>
      <c r="Y1156" s="39"/>
      <c r="Z1156" s="39"/>
      <c r="AA1156" s="39"/>
      <c r="AB1156" s="39"/>
      <c r="AC1156" s="39"/>
      <c r="AD1156" s="39"/>
      <c r="AE1156" s="39"/>
      <c r="AR1156" s="230" t="s">
        <v>301</v>
      </c>
      <c r="AT1156" s="230" t="s">
        <v>170</v>
      </c>
      <c r="AU1156" s="230" t="s">
        <v>87</v>
      </c>
      <c r="AY1156" s="18" t="s">
        <v>167</v>
      </c>
      <c r="BE1156" s="231">
        <f>IF(N1156="základní",J1156,0)</f>
        <v>0</v>
      </c>
      <c r="BF1156" s="231">
        <f>IF(N1156="snížená",J1156,0)</f>
        <v>0</v>
      </c>
      <c r="BG1156" s="231">
        <f>IF(N1156="zákl. přenesená",J1156,0)</f>
        <v>0</v>
      </c>
      <c r="BH1156" s="231">
        <f>IF(N1156="sníž. přenesená",J1156,0)</f>
        <v>0</v>
      </c>
      <c r="BI1156" s="231">
        <f>IF(N1156="nulová",J1156,0)</f>
        <v>0</v>
      </c>
      <c r="BJ1156" s="18" t="s">
        <v>85</v>
      </c>
      <c r="BK1156" s="231">
        <f>ROUND(I1156*H1156,2)</f>
        <v>0</v>
      </c>
      <c r="BL1156" s="18" t="s">
        <v>301</v>
      </c>
      <c r="BM1156" s="230" t="s">
        <v>1298</v>
      </c>
    </row>
    <row r="1157" s="2" customFormat="1">
      <c r="A1157" s="39"/>
      <c r="B1157" s="40"/>
      <c r="C1157" s="41"/>
      <c r="D1157" s="232" t="s">
        <v>177</v>
      </c>
      <c r="E1157" s="41"/>
      <c r="F1157" s="233" t="s">
        <v>1299</v>
      </c>
      <c r="G1157" s="41"/>
      <c r="H1157" s="41"/>
      <c r="I1157" s="137"/>
      <c r="J1157" s="41"/>
      <c r="K1157" s="41"/>
      <c r="L1157" s="45"/>
      <c r="M1157" s="234"/>
      <c r="N1157" s="235"/>
      <c r="O1157" s="85"/>
      <c r="P1157" s="85"/>
      <c r="Q1157" s="85"/>
      <c r="R1157" s="85"/>
      <c r="S1157" s="85"/>
      <c r="T1157" s="86"/>
      <c r="U1157" s="39"/>
      <c r="V1157" s="39"/>
      <c r="W1157" s="39"/>
      <c r="X1157" s="39"/>
      <c r="Y1157" s="39"/>
      <c r="Z1157" s="39"/>
      <c r="AA1157" s="39"/>
      <c r="AB1157" s="39"/>
      <c r="AC1157" s="39"/>
      <c r="AD1157" s="39"/>
      <c r="AE1157" s="39"/>
      <c r="AT1157" s="18" t="s">
        <v>177</v>
      </c>
      <c r="AU1157" s="18" t="s">
        <v>87</v>
      </c>
    </row>
    <row r="1158" s="13" customFormat="1">
      <c r="A1158" s="13"/>
      <c r="B1158" s="237"/>
      <c r="C1158" s="238"/>
      <c r="D1158" s="232" t="s">
        <v>181</v>
      </c>
      <c r="E1158" s="239" t="s">
        <v>40</v>
      </c>
      <c r="F1158" s="240" t="s">
        <v>203</v>
      </c>
      <c r="G1158" s="238"/>
      <c r="H1158" s="239" t="s">
        <v>40</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181</v>
      </c>
      <c r="AU1158" s="246" t="s">
        <v>87</v>
      </c>
      <c r="AV1158" s="13" t="s">
        <v>85</v>
      </c>
      <c r="AW1158" s="13" t="s">
        <v>38</v>
      </c>
      <c r="AX1158" s="13" t="s">
        <v>77</v>
      </c>
      <c r="AY1158" s="246" t="s">
        <v>167</v>
      </c>
    </row>
    <row r="1159" s="14" customFormat="1">
      <c r="A1159" s="14"/>
      <c r="B1159" s="247"/>
      <c r="C1159" s="248"/>
      <c r="D1159" s="232" t="s">
        <v>181</v>
      </c>
      <c r="E1159" s="249" t="s">
        <v>40</v>
      </c>
      <c r="F1159" s="250" t="s">
        <v>1290</v>
      </c>
      <c r="G1159" s="248"/>
      <c r="H1159" s="251">
        <v>1.6779999999999999</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181</v>
      </c>
      <c r="AU1159" s="257" t="s">
        <v>87</v>
      </c>
      <c r="AV1159" s="14" t="s">
        <v>87</v>
      </c>
      <c r="AW1159" s="14" t="s">
        <v>38</v>
      </c>
      <c r="AX1159" s="14" t="s">
        <v>77</v>
      </c>
      <c r="AY1159" s="257" t="s">
        <v>167</v>
      </c>
    </row>
    <row r="1160" s="14" customFormat="1">
      <c r="A1160" s="14"/>
      <c r="B1160" s="247"/>
      <c r="C1160" s="248"/>
      <c r="D1160" s="232" t="s">
        <v>181</v>
      </c>
      <c r="E1160" s="249" t="s">
        <v>40</v>
      </c>
      <c r="F1160" s="250" t="s">
        <v>1291</v>
      </c>
      <c r="G1160" s="248"/>
      <c r="H1160" s="251">
        <v>0.45000000000000001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181</v>
      </c>
      <c r="AU1160" s="257" t="s">
        <v>87</v>
      </c>
      <c r="AV1160" s="14" t="s">
        <v>87</v>
      </c>
      <c r="AW1160" s="14" t="s">
        <v>38</v>
      </c>
      <c r="AX1160" s="14" t="s">
        <v>77</v>
      </c>
      <c r="AY1160" s="257" t="s">
        <v>167</v>
      </c>
    </row>
    <row r="1161" s="13" customFormat="1">
      <c r="A1161" s="13"/>
      <c r="B1161" s="237"/>
      <c r="C1161" s="238"/>
      <c r="D1161" s="232" t="s">
        <v>181</v>
      </c>
      <c r="E1161" s="239" t="s">
        <v>40</v>
      </c>
      <c r="F1161" s="240" t="s">
        <v>206</v>
      </c>
      <c r="G1161" s="238"/>
      <c r="H1161" s="239" t="s">
        <v>40</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181</v>
      </c>
      <c r="AU1161" s="246" t="s">
        <v>87</v>
      </c>
      <c r="AV1161" s="13" t="s">
        <v>85</v>
      </c>
      <c r="AW1161" s="13" t="s">
        <v>38</v>
      </c>
      <c r="AX1161" s="13" t="s">
        <v>77</v>
      </c>
      <c r="AY1161" s="246" t="s">
        <v>167</v>
      </c>
    </row>
    <row r="1162" s="14" customFormat="1">
      <c r="A1162" s="14"/>
      <c r="B1162" s="247"/>
      <c r="C1162" s="248"/>
      <c r="D1162" s="232" t="s">
        <v>181</v>
      </c>
      <c r="E1162" s="249" t="s">
        <v>40</v>
      </c>
      <c r="F1162" s="250" t="s">
        <v>1292</v>
      </c>
      <c r="G1162" s="248"/>
      <c r="H1162" s="251">
        <v>2.0150000000000001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181</v>
      </c>
      <c r="AU1162" s="257" t="s">
        <v>87</v>
      </c>
      <c r="AV1162" s="14" t="s">
        <v>87</v>
      </c>
      <c r="AW1162" s="14" t="s">
        <v>38</v>
      </c>
      <c r="AX1162" s="14" t="s">
        <v>77</v>
      </c>
      <c r="AY1162" s="257" t="s">
        <v>167</v>
      </c>
    </row>
    <row r="1163" s="13" customFormat="1">
      <c r="A1163" s="13"/>
      <c r="B1163" s="237"/>
      <c r="C1163" s="238"/>
      <c r="D1163" s="232" t="s">
        <v>181</v>
      </c>
      <c r="E1163" s="239" t="s">
        <v>40</v>
      </c>
      <c r="F1163" s="240" t="s">
        <v>208</v>
      </c>
      <c r="G1163" s="238"/>
      <c r="H1163" s="239" t="s">
        <v>40</v>
      </c>
      <c r="I1163" s="241"/>
      <c r="J1163" s="238"/>
      <c r="K1163" s="238"/>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181</v>
      </c>
      <c r="AU1163" s="246" t="s">
        <v>87</v>
      </c>
      <c r="AV1163" s="13" t="s">
        <v>85</v>
      </c>
      <c r="AW1163" s="13" t="s">
        <v>38</v>
      </c>
      <c r="AX1163" s="13" t="s">
        <v>77</v>
      </c>
      <c r="AY1163" s="246" t="s">
        <v>167</v>
      </c>
    </row>
    <row r="1164" s="14" customFormat="1">
      <c r="A1164" s="14"/>
      <c r="B1164" s="247"/>
      <c r="C1164" s="248"/>
      <c r="D1164" s="232" t="s">
        <v>181</v>
      </c>
      <c r="E1164" s="249" t="s">
        <v>40</v>
      </c>
      <c r="F1164" s="250" t="s">
        <v>1293</v>
      </c>
      <c r="G1164" s="248"/>
      <c r="H1164" s="251">
        <v>14.438000000000001</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181</v>
      </c>
      <c r="AU1164" s="257" t="s">
        <v>87</v>
      </c>
      <c r="AV1164" s="14" t="s">
        <v>87</v>
      </c>
      <c r="AW1164" s="14" t="s">
        <v>38</v>
      </c>
      <c r="AX1164" s="14" t="s">
        <v>77</v>
      </c>
      <c r="AY1164" s="257" t="s">
        <v>167</v>
      </c>
    </row>
    <row r="1165" s="13" customFormat="1">
      <c r="A1165" s="13"/>
      <c r="B1165" s="237"/>
      <c r="C1165" s="238"/>
      <c r="D1165" s="232" t="s">
        <v>181</v>
      </c>
      <c r="E1165" s="239" t="s">
        <v>40</v>
      </c>
      <c r="F1165" s="240" t="s">
        <v>210</v>
      </c>
      <c r="G1165" s="238"/>
      <c r="H1165" s="239" t="s">
        <v>40</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181</v>
      </c>
      <c r="AU1165" s="246" t="s">
        <v>87</v>
      </c>
      <c r="AV1165" s="13" t="s">
        <v>85</v>
      </c>
      <c r="AW1165" s="13" t="s">
        <v>38</v>
      </c>
      <c r="AX1165" s="13" t="s">
        <v>77</v>
      </c>
      <c r="AY1165" s="246" t="s">
        <v>167</v>
      </c>
    </row>
    <row r="1166" s="14" customFormat="1">
      <c r="A1166" s="14"/>
      <c r="B1166" s="247"/>
      <c r="C1166" s="248"/>
      <c r="D1166" s="232" t="s">
        <v>181</v>
      </c>
      <c r="E1166" s="249" t="s">
        <v>40</v>
      </c>
      <c r="F1166" s="250" t="s">
        <v>1294</v>
      </c>
      <c r="G1166" s="248"/>
      <c r="H1166" s="251">
        <v>11.531000000000001</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181</v>
      </c>
      <c r="AU1166" s="257" t="s">
        <v>87</v>
      </c>
      <c r="AV1166" s="14" t="s">
        <v>87</v>
      </c>
      <c r="AW1166" s="14" t="s">
        <v>38</v>
      </c>
      <c r="AX1166" s="14" t="s">
        <v>77</v>
      </c>
      <c r="AY1166" s="257" t="s">
        <v>167</v>
      </c>
    </row>
    <row r="1167" s="15" customFormat="1">
      <c r="A1167" s="15"/>
      <c r="B1167" s="258"/>
      <c r="C1167" s="259"/>
      <c r="D1167" s="232" t="s">
        <v>181</v>
      </c>
      <c r="E1167" s="260" t="s">
        <v>40</v>
      </c>
      <c r="F1167" s="261" t="s">
        <v>184</v>
      </c>
      <c r="G1167" s="259"/>
      <c r="H1167" s="262">
        <v>30.111999999999998</v>
      </c>
      <c r="I1167" s="263"/>
      <c r="J1167" s="259"/>
      <c r="K1167" s="259"/>
      <c r="L1167" s="264"/>
      <c r="M1167" s="265"/>
      <c r="N1167" s="266"/>
      <c r="O1167" s="266"/>
      <c r="P1167" s="266"/>
      <c r="Q1167" s="266"/>
      <c r="R1167" s="266"/>
      <c r="S1167" s="266"/>
      <c r="T1167" s="267"/>
      <c r="U1167" s="15"/>
      <c r="V1167" s="15"/>
      <c r="W1167" s="15"/>
      <c r="X1167" s="15"/>
      <c r="Y1167" s="15"/>
      <c r="Z1167" s="15"/>
      <c r="AA1167" s="15"/>
      <c r="AB1167" s="15"/>
      <c r="AC1167" s="15"/>
      <c r="AD1167" s="15"/>
      <c r="AE1167" s="15"/>
      <c r="AT1167" s="268" t="s">
        <v>181</v>
      </c>
      <c r="AU1167" s="268" t="s">
        <v>87</v>
      </c>
      <c r="AV1167" s="15" t="s">
        <v>175</v>
      </c>
      <c r="AW1167" s="15" t="s">
        <v>38</v>
      </c>
      <c r="AX1167" s="15" t="s">
        <v>85</v>
      </c>
      <c r="AY1167" s="268" t="s">
        <v>167</v>
      </c>
    </row>
    <row r="1168" s="2" customFormat="1" ht="24" customHeight="1">
      <c r="A1168" s="39"/>
      <c r="B1168" s="40"/>
      <c r="C1168" s="219" t="s">
        <v>1300</v>
      </c>
      <c r="D1168" s="219" t="s">
        <v>170</v>
      </c>
      <c r="E1168" s="220" t="s">
        <v>1301</v>
      </c>
      <c r="F1168" s="221" t="s">
        <v>1302</v>
      </c>
      <c r="G1168" s="222" t="s">
        <v>173</v>
      </c>
      <c r="H1168" s="223">
        <v>30.111999999999998</v>
      </c>
      <c r="I1168" s="224"/>
      <c r="J1168" s="225">
        <f>ROUND(I1168*H1168,2)</f>
        <v>0</v>
      </c>
      <c r="K1168" s="221" t="s">
        <v>174</v>
      </c>
      <c r="L1168" s="45"/>
      <c r="M1168" s="226" t="s">
        <v>40</v>
      </c>
      <c r="N1168" s="227" t="s">
        <v>48</v>
      </c>
      <c r="O1168" s="85"/>
      <c r="P1168" s="228">
        <f>O1168*H1168</f>
        <v>0</v>
      </c>
      <c r="Q1168" s="228">
        <v>0.00025999999999999998</v>
      </c>
      <c r="R1168" s="228">
        <f>Q1168*H1168</f>
        <v>0.0078291199999999984</v>
      </c>
      <c r="S1168" s="228">
        <v>0</v>
      </c>
      <c r="T1168" s="229">
        <f>S1168*H1168</f>
        <v>0</v>
      </c>
      <c r="U1168" s="39"/>
      <c r="V1168" s="39"/>
      <c r="W1168" s="39"/>
      <c r="X1168" s="39"/>
      <c r="Y1168" s="39"/>
      <c r="Z1168" s="39"/>
      <c r="AA1168" s="39"/>
      <c r="AB1168" s="39"/>
      <c r="AC1168" s="39"/>
      <c r="AD1168" s="39"/>
      <c r="AE1168" s="39"/>
      <c r="AR1168" s="230" t="s">
        <v>301</v>
      </c>
      <c r="AT1168" s="230" t="s">
        <v>170</v>
      </c>
      <c r="AU1168" s="230" t="s">
        <v>87</v>
      </c>
      <c r="AY1168" s="18" t="s">
        <v>167</v>
      </c>
      <c r="BE1168" s="231">
        <f>IF(N1168="základní",J1168,0)</f>
        <v>0</v>
      </c>
      <c r="BF1168" s="231">
        <f>IF(N1168="snížená",J1168,0)</f>
        <v>0</v>
      </c>
      <c r="BG1168" s="231">
        <f>IF(N1168="zákl. přenesená",J1168,0)</f>
        <v>0</v>
      </c>
      <c r="BH1168" s="231">
        <f>IF(N1168="sníž. přenesená",J1168,0)</f>
        <v>0</v>
      </c>
      <c r="BI1168" s="231">
        <f>IF(N1168="nulová",J1168,0)</f>
        <v>0</v>
      </c>
      <c r="BJ1168" s="18" t="s">
        <v>85</v>
      </c>
      <c r="BK1168" s="231">
        <f>ROUND(I1168*H1168,2)</f>
        <v>0</v>
      </c>
      <c r="BL1168" s="18" t="s">
        <v>301</v>
      </c>
      <c r="BM1168" s="230" t="s">
        <v>1303</v>
      </c>
    </row>
    <row r="1169" s="2" customFormat="1">
      <c r="A1169" s="39"/>
      <c r="B1169" s="40"/>
      <c r="C1169" s="41"/>
      <c r="D1169" s="232" t="s">
        <v>177</v>
      </c>
      <c r="E1169" s="41"/>
      <c r="F1169" s="233" t="s">
        <v>1304</v>
      </c>
      <c r="G1169" s="41"/>
      <c r="H1169" s="41"/>
      <c r="I1169" s="137"/>
      <c r="J1169" s="41"/>
      <c r="K1169" s="41"/>
      <c r="L1169" s="45"/>
      <c r="M1169" s="234"/>
      <c r="N1169" s="235"/>
      <c r="O1169" s="85"/>
      <c r="P1169" s="85"/>
      <c r="Q1169" s="85"/>
      <c r="R1169" s="85"/>
      <c r="S1169" s="85"/>
      <c r="T1169" s="86"/>
      <c r="U1169" s="39"/>
      <c r="V1169" s="39"/>
      <c r="W1169" s="39"/>
      <c r="X1169" s="39"/>
      <c r="Y1169" s="39"/>
      <c r="Z1169" s="39"/>
      <c r="AA1169" s="39"/>
      <c r="AB1169" s="39"/>
      <c r="AC1169" s="39"/>
      <c r="AD1169" s="39"/>
      <c r="AE1169" s="39"/>
      <c r="AT1169" s="18" t="s">
        <v>177</v>
      </c>
      <c r="AU1169" s="18" t="s">
        <v>87</v>
      </c>
    </row>
    <row r="1170" s="13" customFormat="1">
      <c r="A1170" s="13"/>
      <c r="B1170" s="237"/>
      <c r="C1170" s="238"/>
      <c r="D1170" s="232" t="s">
        <v>181</v>
      </c>
      <c r="E1170" s="239" t="s">
        <v>40</v>
      </c>
      <c r="F1170" s="240" t="s">
        <v>203</v>
      </c>
      <c r="G1170" s="238"/>
      <c r="H1170" s="239" t="s">
        <v>40</v>
      </c>
      <c r="I1170" s="241"/>
      <c r="J1170" s="238"/>
      <c r="K1170" s="238"/>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181</v>
      </c>
      <c r="AU1170" s="246" t="s">
        <v>87</v>
      </c>
      <c r="AV1170" s="13" t="s">
        <v>85</v>
      </c>
      <c r="AW1170" s="13" t="s">
        <v>38</v>
      </c>
      <c r="AX1170" s="13" t="s">
        <v>77</v>
      </c>
      <c r="AY1170" s="246" t="s">
        <v>167</v>
      </c>
    </row>
    <row r="1171" s="14" customFormat="1">
      <c r="A1171" s="14"/>
      <c r="B1171" s="247"/>
      <c r="C1171" s="248"/>
      <c r="D1171" s="232" t="s">
        <v>181</v>
      </c>
      <c r="E1171" s="249" t="s">
        <v>40</v>
      </c>
      <c r="F1171" s="250" t="s">
        <v>1290</v>
      </c>
      <c r="G1171" s="248"/>
      <c r="H1171" s="251">
        <v>1.6779999999999999</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181</v>
      </c>
      <c r="AU1171" s="257" t="s">
        <v>87</v>
      </c>
      <c r="AV1171" s="14" t="s">
        <v>87</v>
      </c>
      <c r="AW1171" s="14" t="s">
        <v>38</v>
      </c>
      <c r="AX1171" s="14" t="s">
        <v>77</v>
      </c>
      <c r="AY1171" s="257" t="s">
        <v>167</v>
      </c>
    </row>
    <row r="1172" s="14" customFormat="1">
      <c r="A1172" s="14"/>
      <c r="B1172" s="247"/>
      <c r="C1172" s="248"/>
      <c r="D1172" s="232" t="s">
        <v>181</v>
      </c>
      <c r="E1172" s="249" t="s">
        <v>40</v>
      </c>
      <c r="F1172" s="250" t="s">
        <v>1291</v>
      </c>
      <c r="G1172" s="248"/>
      <c r="H1172" s="251">
        <v>0.45000000000000001</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181</v>
      </c>
      <c r="AU1172" s="257" t="s">
        <v>87</v>
      </c>
      <c r="AV1172" s="14" t="s">
        <v>87</v>
      </c>
      <c r="AW1172" s="14" t="s">
        <v>38</v>
      </c>
      <c r="AX1172" s="14" t="s">
        <v>77</v>
      </c>
      <c r="AY1172" s="257" t="s">
        <v>167</v>
      </c>
    </row>
    <row r="1173" s="13" customFormat="1">
      <c r="A1173" s="13"/>
      <c r="B1173" s="237"/>
      <c r="C1173" s="238"/>
      <c r="D1173" s="232" t="s">
        <v>181</v>
      </c>
      <c r="E1173" s="239" t="s">
        <v>40</v>
      </c>
      <c r="F1173" s="240" t="s">
        <v>206</v>
      </c>
      <c r="G1173" s="238"/>
      <c r="H1173" s="239" t="s">
        <v>40</v>
      </c>
      <c r="I1173" s="241"/>
      <c r="J1173" s="238"/>
      <c r="K1173" s="238"/>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181</v>
      </c>
      <c r="AU1173" s="246" t="s">
        <v>87</v>
      </c>
      <c r="AV1173" s="13" t="s">
        <v>85</v>
      </c>
      <c r="AW1173" s="13" t="s">
        <v>38</v>
      </c>
      <c r="AX1173" s="13" t="s">
        <v>77</v>
      </c>
      <c r="AY1173" s="246" t="s">
        <v>167</v>
      </c>
    </row>
    <row r="1174" s="14" customFormat="1">
      <c r="A1174" s="14"/>
      <c r="B1174" s="247"/>
      <c r="C1174" s="248"/>
      <c r="D1174" s="232" t="s">
        <v>181</v>
      </c>
      <c r="E1174" s="249" t="s">
        <v>40</v>
      </c>
      <c r="F1174" s="250" t="s">
        <v>1292</v>
      </c>
      <c r="G1174" s="248"/>
      <c r="H1174" s="251">
        <v>2.0150000000000001</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181</v>
      </c>
      <c r="AU1174" s="257" t="s">
        <v>87</v>
      </c>
      <c r="AV1174" s="14" t="s">
        <v>87</v>
      </c>
      <c r="AW1174" s="14" t="s">
        <v>38</v>
      </c>
      <c r="AX1174" s="14" t="s">
        <v>77</v>
      </c>
      <c r="AY1174" s="257" t="s">
        <v>167</v>
      </c>
    </row>
    <row r="1175" s="13" customFormat="1">
      <c r="A1175" s="13"/>
      <c r="B1175" s="237"/>
      <c r="C1175" s="238"/>
      <c r="D1175" s="232" t="s">
        <v>181</v>
      </c>
      <c r="E1175" s="239" t="s">
        <v>40</v>
      </c>
      <c r="F1175" s="240" t="s">
        <v>208</v>
      </c>
      <c r="G1175" s="238"/>
      <c r="H1175" s="239" t="s">
        <v>40</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181</v>
      </c>
      <c r="AU1175" s="246" t="s">
        <v>87</v>
      </c>
      <c r="AV1175" s="13" t="s">
        <v>85</v>
      </c>
      <c r="AW1175" s="13" t="s">
        <v>38</v>
      </c>
      <c r="AX1175" s="13" t="s">
        <v>77</v>
      </c>
      <c r="AY1175" s="246" t="s">
        <v>167</v>
      </c>
    </row>
    <row r="1176" s="14" customFormat="1">
      <c r="A1176" s="14"/>
      <c r="B1176" s="247"/>
      <c r="C1176" s="248"/>
      <c r="D1176" s="232" t="s">
        <v>181</v>
      </c>
      <c r="E1176" s="249" t="s">
        <v>40</v>
      </c>
      <c r="F1176" s="250" t="s">
        <v>1293</v>
      </c>
      <c r="G1176" s="248"/>
      <c r="H1176" s="251">
        <v>14.438000000000001</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181</v>
      </c>
      <c r="AU1176" s="257" t="s">
        <v>87</v>
      </c>
      <c r="AV1176" s="14" t="s">
        <v>87</v>
      </c>
      <c r="AW1176" s="14" t="s">
        <v>38</v>
      </c>
      <c r="AX1176" s="14" t="s">
        <v>77</v>
      </c>
      <c r="AY1176" s="257" t="s">
        <v>167</v>
      </c>
    </row>
    <row r="1177" s="13" customFormat="1">
      <c r="A1177" s="13"/>
      <c r="B1177" s="237"/>
      <c r="C1177" s="238"/>
      <c r="D1177" s="232" t="s">
        <v>181</v>
      </c>
      <c r="E1177" s="239" t="s">
        <v>40</v>
      </c>
      <c r="F1177" s="240" t="s">
        <v>210</v>
      </c>
      <c r="G1177" s="238"/>
      <c r="H1177" s="239" t="s">
        <v>40</v>
      </c>
      <c r="I1177" s="241"/>
      <c r="J1177" s="238"/>
      <c r="K1177" s="238"/>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181</v>
      </c>
      <c r="AU1177" s="246" t="s">
        <v>87</v>
      </c>
      <c r="AV1177" s="13" t="s">
        <v>85</v>
      </c>
      <c r="AW1177" s="13" t="s">
        <v>38</v>
      </c>
      <c r="AX1177" s="13" t="s">
        <v>77</v>
      </c>
      <c r="AY1177" s="246" t="s">
        <v>167</v>
      </c>
    </row>
    <row r="1178" s="14" customFormat="1">
      <c r="A1178" s="14"/>
      <c r="B1178" s="247"/>
      <c r="C1178" s="248"/>
      <c r="D1178" s="232" t="s">
        <v>181</v>
      </c>
      <c r="E1178" s="249" t="s">
        <v>40</v>
      </c>
      <c r="F1178" s="250" t="s">
        <v>1294</v>
      </c>
      <c r="G1178" s="248"/>
      <c r="H1178" s="251">
        <v>11.531000000000001</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181</v>
      </c>
      <c r="AU1178" s="257" t="s">
        <v>87</v>
      </c>
      <c r="AV1178" s="14" t="s">
        <v>87</v>
      </c>
      <c r="AW1178" s="14" t="s">
        <v>38</v>
      </c>
      <c r="AX1178" s="14" t="s">
        <v>77</v>
      </c>
      <c r="AY1178" s="257" t="s">
        <v>167</v>
      </c>
    </row>
    <row r="1179" s="15" customFormat="1">
      <c r="A1179" s="15"/>
      <c r="B1179" s="258"/>
      <c r="C1179" s="259"/>
      <c r="D1179" s="232" t="s">
        <v>181</v>
      </c>
      <c r="E1179" s="260" t="s">
        <v>40</v>
      </c>
      <c r="F1179" s="261" t="s">
        <v>184</v>
      </c>
      <c r="G1179" s="259"/>
      <c r="H1179" s="262">
        <v>30.111999999999998</v>
      </c>
      <c r="I1179" s="263"/>
      <c r="J1179" s="259"/>
      <c r="K1179" s="259"/>
      <c r="L1179" s="264"/>
      <c r="M1179" s="265"/>
      <c r="N1179" s="266"/>
      <c r="O1179" s="266"/>
      <c r="P1179" s="266"/>
      <c r="Q1179" s="266"/>
      <c r="R1179" s="266"/>
      <c r="S1179" s="266"/>
      <c r="T1179" s="267"/>
      <c r="U1179" s="15"/>
      <c r="V1179" s="15"/>
      <c r="W1179" s="15"/>
      <c r="X1179" s="15"/>
      <c r="Y1179" s="15"/>
      <c r="Z1179" s="15"/>
      <c r="AA1179" s="15"/>
      <c r="AB1179" s="15"/>
      <c r="AC1179" s="15"/>
      <c r="AD1179" s="15"/>
      <c r="AE1179" s="15"/>
      <c r="AT1179" s="268" t="s">
        <v>181</v>
      </c>
      <c r="AU1179" s="268" t="s">
        <v>87</v>
      </c>
      <c r="AV1179" s="15" t="s">
        <v>175</v>
      </c>
      <c r="AW1179" s="15" t="s">
        <v>38</v>
      </c>
      <c r="AX1179" s="15" t="s">
        <v>85</v>
      </c>
      <c r="AY1179" s="268" t="s">
        <v>167</v>
      </c>
    </row>
    <row r="1180" s="2" customFormat="1" ht="24" customHeight="1">
      <c r="A1180" s="39"/>
      <c r="B1180" s="40"/>
      <c r="C1180" s="219" t="s">
        <v>1305</v>
      </c>
      <c r="D1180" s="219" t="s">
        <v>170</v>
      </c>
      <c r="E1180" s="220" t="s">
        <v>1306</v>
      </c>
      <c r="F1180" s="221" t="s">
        <v>1307</v>
      </c>
      <c r="G1180" s="222" t="s">
        <v>173</v>
      </c>
      <c r="H1180" s="223">
        <v>30.111999999999998</v>
      </c>
      <c r="I1180" s="224"/>
      <c r="J1180" s="225">
        <f>ROUND(I1180*H1180,2)</f>
        <v>0</v>
      </c>
      <c r="K1180" s="221" t="s">
        <v>174</v>
      </c>
      <c r="L1180" s="45"/>
      <c r="M1180" s="226" t="s">
        <v>40</v>
      </c>
      <c r="N1180" s="227" t="s">
        <v>48</v>
      </c>
      <c r="O1180" s="85"/>
      <c r="P1180" s="228">
        <f>O1180*H1180</f>
        <v>0</v>
      </c>
      <c r="Q1180" s="228">
        <v>3.0000000000000001E-05</v>
      </c>
      <c r="R1180" s="228">
        <f>Q1180*H1180</f>
        <v>0.00090335999999999997</v>
      </c>
      <c r="S1180" s="228">
        <v>0</v>
      </c>
      <c r="T1180" s="229">
        <f>S1180*H1180</f>
        <v>0</v>
      </c>
      <c r="U1180" s="39"/>
      <c r="V1180" s="39"/>
      <c r="W1180" s="39"/>
      <c r="X1180" s="39"/>
      <c r="Y1180" s="39"/>
      <c r="Z1180" s="39"/>
      <c r="AA1180" s="39"/>
      <c r="AB1180" s="39"/>
      <c r="AC1180" s="39"/>
      <c r="AD1180" s="39"/>
      <c r="AE1180" s="39"/>
      <c r="AR1180" s="230" t="s">
        <v>301</v>
      </c>
      <c r="AT1180" s="230" t="s">
        <v>170</v>
      </c>
      <c r="AU1180" s="230" t="s">
        <v>87</v>
      </c>
      <c r="AY1180" s="18" t="s">
        <v>167</v>
      </c>
      <c r="BE1180" s="231">
        <f>IF(N1180="základní",J1180,0)</f>
        <v>0</v>
      </c>
      <c r="BF1180" s="231">
        <f>IF(N1180="snížená",J1180,0)</f>
        <v>0</v>
      </c>
      <c r="BG1180" s="231">
        <f>IF(N1180="zákl. přenesená",J1180,0)</f>
        <v>0</v>
      </c>
      <c r="BH1180" s="231">
        <f>IF(N1180="sníž. přenesená",J1180,0)</f>
        <v>0</v>
      </c>
      <c r="BI1180" s="231">
        <f>IF(N1180="nulová",J1180,0)</f>
        <v>0</v>
      </c>
      <c r="BJ1180" s="18" t="s">
        <v>85</v>
      </c>
      <c r="BK1180" s="231">
        <f>ROUND(I1180*H1180,2)</f>
        <v>0</v>
      </c>
      <c r="BL1180" s="18" t="s">
        <v>301</v>
      </c>
      <c r="BM1180" s="230" t="s">
        <v>1308</v>
      </c>
    </row>
    <row r="1181" s="2" customFormat="1">
      <c r="A1181" s="39"/>
      <c r="B1181" s="40"/>
      <c r="C1181" s="41"/>
      <c r="D1181" s="232" t="s">
        <v>177</v>
      </c>
      <c r="E1181" s="41"/>
      <c r="F1181" s="233" t="s">
        <v>1309</v>
      </c>
      <c r="G1181" s="41"/>
      <c r="H1181" s="41"/>
      <c r="I1181" s="137"/>
      <c r="J1181" s="41"/>
      <c r="K1181" s="41"/>
      <c r="L1181" s="45"/>
      <c r="M1181" s="234"/>
      <c r="N1181" s="235"/>
      <c r="O1181" s="85"/>
      <c r="P1181" s="85"/>
      <c r="Q1181" s="85"/>
      <c r="R1181" s="85"/>
      <c r="S1181" s="85"/>
      <c r="T1181" s="86"/>
      <c r="U1181" s="39"/>
      <c r="V1181" s="39"/>
      <c r="W1181" s="39"/>
      <c r="X1181" s="39"/>
      <c r="Y1181" s="39"/>
      <c r="Z1181" s="39"/>
      <c r="AA1181" s="39"/>
      <c r="AB1181" s="39"/>
      <c r="AC1181" s="39"/>
      <c r="AD1181" s="39"/>
      <c r="AE1181" s="39"/>
      <c r="AT1181" s="18" t="s">
        <v>177</v>
      </c>
      <c r="AU1181" s="18" t="s">
        <v>87</v>
      </c>
    </row>
    <row r="1182" s="13" customFormat="1">
      <c r="A1182" s="13"/>
      <c r="B1182" s="237"/>
      <c r="C1182" s="238"/>
      <c r="D1182" s="232" t="s">
        <v>181</v>
      </c>
      <c r="E1182" s="239" t="s">
        <v>40</v>
      </c>
      <c r="F1182" s="240" t="s">
        <v>203</v>
      </c>
      <c r="G1182" s="238"/>
      <c r="H1182" s="239" t="s">
        <v>40</v>
      </c>
      <c r="I1182" s="241"/>
      <c r="J1182" s="238"/>
      <c r="K1182" s="238"/>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181</v>
      </c>
      <c r="AU1182" s="246" t="s">
        <v>87</v>
      </c>
      <c r="AV1182" s="13" t="s">
        <v>85</v>
      </c>
      <c r="AW1182" s="13" t="s">
        <v>38</v>
      </c>
      <c r="AX1182" s="13" t="s">
        <v>77</v>
      </c>
      <c r="AY1182" s="246" t="s">
        <v>167</v>
      </c>
    </row>
    <row r="1183" s="14" customFormat="1">
      <c r="A1183" s="14"/>
      <c r="B1183" s="247"/>
      <c r="C1183" s="248"/>
      <c r="D1183" s="232" t="s">
        <v>181</v>
      </c>
      <c r="E1183" s="249" t="s">
        <v>40</v>
      </c>
      <c r="F1183" s="250" t="s">
        <v>1290</v>
      </c>
      <c r="G1183" s="248"/>
      <c r="H1183" s="251">
        <v>1.6779999999999999</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181</v>
      </c>
      <c r="AU1183" s="257" t="s">
        <v>87</v>
      </c>
      <c r="AV1183" s="14" t="s">
        <v>87</v>
      </c>
      <c r="AW1183" s="14" t="s">
        <v>38</v>
      </c>
      <c r="AX1183" s="14" t="s">
        <v>77</v>
      </c>
      <c r="AY1183" s="257" t="s">
        <v>167</v>
      </c>
    </row>
    <row r="1184" s="14" customFormat="1">
      <c r="A1184" s="14"/>
      <c r="B1184" s="247"/>
      <c r="C1184" s="248"/>
      <c r="D1184" s="232" t="s">
        <v>181</v>
      </c>
      <c r="E1184" s="249" t="s">
        <v>40</v>
      </c>
      <c r="F1184" s="250" t="s">
        <v>1291</v>
      </c>
      <c r="G1184" s="248"/>
      <c r="H1184" s="251">
        <v>0.45000000000000001</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181</v>
      </c>
      <c r="AU1184" s="257" t="s">
        <v>87</v>
      </c>
      <c r="AV1184" s="14" t="s">
        <v>87</v>
      </c>
      <c r="AW1184" s="14" t="s">
        <v>38</v>
      </c>
      <c r="AX1184" s="14" t="s">
        <v>77</v>
      </c>
      <c r="AY1184" s="257" t="s">
        <v>167</v>
      </c>
    </row>
    <row r="1185" s="13" customFormat="1">
      <c r="A1185" s="13"/>
      <c r="B1185" s="237"/>
      <c r="C1185" s="238"/>
      <c r="D1185" s="232" t="s">
        <v>181</v>
      </c>
      <c r="E1185" s="239" t="s">
        <v>40</v>
      </c>
      <c r="F1185" s="240" t="s">
        <v>206</v>
      </c>
      <c r="G1185" s="238"/>
      <c r="H1185" s="239" t="s">
        <v>40</v>
      </c>
      <c r="I1185" s="241"/>
      <c r="J1185" s="238"/>
      <c r="K1185" s="238"/>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181</v>
      </c>
      <c r="AU1185" s="246" t="s">
        <v>87</v>
      </c>
      <c r="AV1185" s="13" t="s">
        <v>85</v>
      </c>
      <c r="AW1185" s="13" t="s">
        <v>38</v>
      </c>
      <c r="AX1185" s="13" t="s">
        <v>77</v>
      </c>
      <c r="AY1185" s="246" t="s">
        <v>167</v>
      </c>
    </row>
    <row r="1186" s="14" customFormat="1">
      <c r="A1186" s="14"/>
      <c r="B1186" s="247"/>
      <c r="C1186" s="248"/>
      <c r="D1186" s="232" t="s">
        <v>181</v>
      </c>
      <c r="E1186" s="249" t="s">
        <v>40</v>
      </c>
      <c r="F1186" s="250" t="s">
        <v>1292</v>
      </c>
      <c r="G1186" s="248"/>
      <c r="H1186" s="251">
        <v>2.0150000000000001</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181</v>
      </c>
      <c r="AU1186" s="257" t="s">
        <v>87</v>
      </c>
      <c r="AV1186" s="14" t="s">
        <v>87</v>
      </c>
      <c r="AW1186" s="14" t="s">
        <v>38</v>
      </c>
      <c r="AX1186" s="14" t="s">
        <v>77</v>
      </c>
      <c r="AY1186" s="257" t="s">
        <v>167</v>
      </c>
    </row>
    <row r="1187" s="13" customFormat="1">
      <c r="A1187" s="13"/>
      <c r="B1187" s="237"/>
      <c r="C1187" s="238"/>
      <c r="D1187" s="232" t="s">
        <v>181</v>
      </c>
      <c r="E1187" s="239" t="s">
        <v>40</v>
      </c>
      <c r="F1187" s="240" t="s">
        <v>208</v>
      </c>
      <c r="G1187" s="238"/>
      <c r="H1187" s="239" t="s">
        <v>40</v>
      </c>
      <c r="I1187" s="241"/>
      <c r="J1187" s="238"/>
      <c r="K1187" s="238"/>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181</v>
      </c>
      <c r="AU1187" s="246" t="s">
        <v>87</v>
      </c>
      <c r="AV1187" s="13" t="s">
        <v>85</v>
      </c>
      <c r="AW1187" s="13" t="s">
        <v>38</v>
      </c>
      <c r="AX1187" s="13" t="s">
        <v>77</v>
      </c>
      <c r="AY1187" s="246" t="s">
        <v>167</v>
      </c>
    </row>
    <row r="1188" s="14" customFormat="1">
      <c r="A1188" s="14"/>
      <c r="B1188" s="247"/>
      <c r="C1188" s="248"/>
      <c r="D1188" s="232" t="s">
        <v>181</v>
      </c>
      <c r="E1188" s="249" t="s">
        <v>40</v>
      </c>
      <c r="F1188" s="250" t="s">
        <v>1293</v>
      </c>
      <c r="G1188" s="248"/>
      <c r="H1188" s="251">
        <v>14.438000000000001</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181</v>
      </c>
      <c r="AU1188" s="257" t="s">
        <v>87</v>
      </c>
      <c r="AV1188" s="14" t="s">
        <v>87</v>
      </c>
      <c r="AW1188" s="14" t="s">
        <v>38</v>
      </c>
      <c r="AX1188" s="14" t="s">
        <v>77</v>
      </c>
      <c r="AY1188" s="257" t="s">
        <v>167</v>
      </c>
    </row>
    <row r="1189" s="13" customFormat="1">
      <c r="A1189" s="13"/>
      <c r="B1189" s="237"/>
      <c r="C1189" s="238"/>
      <c r="D1189" s="232" t="s">
        <v>181</v>
      </c>
      <c r="E1189" s="239" t="s">
        <v>40</v>
      </c>
      <c r="F1189" s="240" t="s">
        <v>210</v>
      </c>
      <c r="G1189" s="238"/>
      <c r="H1189" s="239" t="s">
        <v>40</v>
      </c>
      <c r="I1189" s="241"/>
      <c r="J1189" s="238"/>
      <c r="K1189" s="238"/>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181</v>
      </c>
      <c r="AU1189" s="246" t="s">
        <v>87</v>
      </c>
      <c r="AV1189" s="13" t="s">
        <v>85</v>
      </c>
      <c r="AW1189" s="13" t="s">
        <v>38</v>
      </c>
      <c r="AX1189" s="13" t="s">
        <v>77</v>
      </c>
      <c r="AY1189" s="246" t="s">
        <v>167</v>
      </c>
    </row>
    <row r="1190" s="14" customFormat="1">
      <c r="A1190" s="14"/>
      <c r="B1190" s="247"/>
      <c r="C1190" s="248"/>
      <c r="D1190" s="232" t="s">
        <v>181</v>
      </c>
      <c r="E1190" s="249" t="s">
        <v>40</v>
      </c>
      <c r="F1190" s="250" t="s">
        <v>1294</v>
      </c>
      <c r="G1190" s="248"/>
      <c r="H1190" s="251">
        <v>11.531000000000001</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181</v>
      </c>
      <c r="AU1190" s="257" t="s">
        <v>87</v>
      </c>
      <c r="AV1190" s="14" t="s">
        <v>87</v>
      </c>
      <c r="AW1190" s="14" t="s">
        <v>38</v>
      </c>
      <c r="AX1190" s="14" t="s">
        <v>77</v>
      </c>
      <c r="AY1190" s="257" t="s">
        <v>167</v>
      </c>
    </row>
    <row r="1191" s="15" customFormat="1">
      <c r="A1191" s="15"/>
      <c r="B1191" s="258"/>
      <c r="C1191" s="259"/>
      <c r="D1191" s="232" t="s">
        <v>181</v>
      </c>
      <c r="E1191" s="260" t="s">
        <v>40</v>
      </c>
      <c r="F1191" s="261" t="s">
        <v>184</v>
      </c>
      <c r="G1191" s="259"/>
      <c r="H1191" s="262">
        <v>30.111999999999998</v>
      </c>
      <c r="I1191" s="263"/>
      <c r="J1191" s="259"/>
      <c r="K1191" s="259"/>
      <c r="L1191" s="264"/>
      <c r="M1191" s="279"/>
      <c r="N1191" s="280"/>
      <c r="O1191" s="280"/>
      <c r="P1191" s="280"/>
      <c r="Q1191" s="280"/>
      <c r="R1191" s="280"/>
      <c r="S1191" s="280"/>
      <c r="T1191" s="281"/>
      <c r="U1191" s="15"/>
      <c r="V1191" s="15"/>
      <c r="W1191" s="15"/>
      <c r="X1191" s="15"/>
      <c r="Y1191" s="15"/>
      <c r="Z1191" s="15"/>
      <c r="AA1191" s="15"/>
      <c r="AB1191" s="15"/>
      <c r="AC1191" s="15"/>
      <c r="AD1191" s="15"/>
      <c r="AE1191" s="15"/>
      <c r="AT1191" s="268" t="s">
        <v>181</v>
      </c>
      <c r="AU1191" s="268" t="s">
        <v>87</v>
      </c>
      <c r="AV1191" s="15" t="s">
        <v>175</v>
      </c>
      <c r="AW1191" s="15" t="s">
        <v>38</v>
      </c>
      <c r="AX1191" s="15" t="s">
        <v>85</v>
      </c>
      <c r="AY1191" s="268" t="s">
        <v>167</v>
      </c>
    </row>
    <row r="1192" s="2" customFormat="1" ht="6.96" customHeight="1">
      <c r="A1192" s="39"/>
      <c r="B1192" s="60"/>
      <c r="C1192" s="61"/>
      <c r="D1192" s="61"/>
      <c r="E1192" s="61"/>
      <c r="F1192" s="61"/>
      <c r="G1192" s="61"/>
      <c r="H1192" s="61"/>
      <c r="I1192" s="167"/>
      <c r="J1192" s="61"/>
      <c r="K1192" s="61"/>
      <c r="L1192" s="45"/>
      <c r="M1192" s="39"/>
      <c r="O1192" s="39"/>
      <c r="P1192" s="39"/>
      <c r="Q1192" s="39"/>
      <c r="R1192" s="39"/>
      <c r="S1192" s="39"/>
      <c r="T1192" s="39"/>
      <c r="U1192" s="39"/>
      <c r="V1192" s="39"/>
      <c r="W1192" s="39"/>
      <c r="X1192" s="39"/>
      <c r="Y1192" s="39"/>
      <c r="Z1192" s="39"/>
      <c r="AA1192" s="39"/>
      <c r="AB1192" s="39"/>
      <c r="AC1192" s="39"/>
      <c r="AD1192" s="39"/>
      <c r="AE1192" s="39"/>
    </row>
  </sheetData>
  <sheetProtection sheet="1" autoFilter="0" formatColumns="0" formatRows="0" objects="1" scenarios="1" spinCount="100000" saltValue="pzneEAq4EJ+G5XZ7SMzEGFy8iy3DBCPi39C1ajIKEUS+djB3RjPsLi23PlpMuQ20PhbtbpiSnd6XUEbjiN/H+A==" hashValue="GfJYeMT3w+PDrtBZeE24y70HiwHGPWvwLSuiLh/POj2TZt+/TMKE0sTSWZvm6QjaJt2LcHDZmaFoZjLo6rlR8w==" algorithmName="SHA-512" password="CC35"/>
  <autoFilter ref="C105:K1191"/>
  <mergeCells count="9">
    <mergeCell ref="E7:H7"/>
    <mergeCell ref="E9:H9"/>
    <mergeCell ref="E18:H18"/>
    <mergeCell ref="E27:H27"/>
    <mergeCell ref="E48:H48"/>
    <mergeCell ref="E50:H50"/>
    <mergeCell ref="E96:H96"/>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105</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1477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ROUND((SUM(BE106:BE1191)),  2)</f>
        <v>0</v>
      </c>
      <c r="G33" s="39"/>
      <c r="H33" s="39"/>
      <c r="I33" s="156">
        <v>0.20999999999999999</v>
      </c>
      <c r="J33" s="155">
        <f>ROUND(((SUM(BE106:BE1191))*I33),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ROUND((SUM(BF106:BF1191)),  2)</f>
        <v>0</v>
      </c>
      <c r="G34" s="39"/>
      <c r="H34" s="39"/>
      <c r="I34" s="156">
        <v>0.14999999999999999</v>
      </c>
      <c r="J34" s="155">
        <f>ROUND(((SUM(BF106:BF1191))*I34),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ROUND((SUM(BG106:BG1191)),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ROUND((SUM(BH106:BH1191)),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ROUND((SUM(BI106:BI1191)),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007 - Bytová jednotka č. 9</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J107</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J108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J127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J273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J374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J391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J398</f>
        <v>0</v>
      </c>
      <c r="K66" s="178"/>
      <c r="L66" s="183"/>
      <c r="S66" s="9"/>
      <c r="T66" s="9"/>
      <c r="U66" s="9"/>
      <c r="V66" s="9"/>
      <c r="W66" s="9"/>
      <c r="X66" s="9"/>
      <c r="Y66" s="9"/>
      <c r="Z66" s="9"/>
      <c r="AA66" s="9"/>
      <c r="AB66" s="9"/>
      <c r="AC66" s="9"/>
      <c r="AD66" s="9"/>
      <c r="AE66" s="9"/>
    </row>
    <row r="67" s="10" customFormat="1" ht="19.92" customHeight="1">
      <c r="A67" s="10"/>
      <c r="B67" s="184"/>
      <c r="C67" s="185"/>
      <c r="D67" s="186" t="s">
        <v>132</v>
      </c>
      <c r="E67" s="187"/>
      <c r="F67" s="187"/>
      <c r="G67" s="187"/>
      <c r="H67" s="187"/>
      <c r="I67" s="188"/>
      <c r="J67" s="189">
        <f>J399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133</v>
      </c>
      <c r="E68" s="187"/>
      <c r="F68" s="187"/>
      <c r="G68" s="187"/>
      <c r="H68" s="187"/>
      <c r="I68" s="188"/>
      <c r="J68" s="189">
        <f>J408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134</v>
      </c>
      <c r="E69" s="187"/>
      <c r="F69" s="187"/>
      <c r="G69" s="187"/>
      <c r="H69" s="187"/>
      <c r="I69" s="188"/>
      <c r="J69" s="189">
        <f>J428</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135</v>
      </c>
      <c r="E70" s="187"/>
      <c r="F70" s="187"/>
      <c r="G70" s="187"/>
      <c r="H70" s="187"/>
      <c r="I70" s="188"/>
      <c r="J70" s="189">
        <f>J468</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136</v>
      </c>
      <c r="E71" s="187"/>
      <c r="F71" s="187"/>
      <c r="G71" s="187"/>
      <c r="H71" s="187"/>
      <c r="I71" s="188"/>
      <c r="J71" s="189">
        <f>J544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137</v>
      </c>
      <c r="E72" s="187"/>
      <c r="F72" s="187"/>
      <c r="G72" s="187"/>
      <c r="H72" s="187"/>
      <c r="I72" s="188"/>
      <c r="J72" s="189">
        <f>J592</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138</v>
      </c>
      <c r="E73" s="187"/>
      <c r="F73" s="187"/>
      <c r="G73" s="187"/>
      <c r="H73" s="187"/>
      <c r="I73" s="188"/>
      <c r="J73" s="189">
        <f>J620</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139</v>
      </c>
      <c r="E74" s="187"/>
      <c r="F74" s="187"/>
      <c r="G74" s="187"/>
      <c r="H74" s="187"/>
      <c r="I74" s="188"/>
      <c r="J74" s="189">
        <f>J630</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140</v>
      </c>
      <c r="E75" s="187"/>
      <c r="F75" s="187"/>
      <c r="G75" s="187"/>
      <c r="H75" s="187"/>
      <c r="I75" s="188"/>
      <c r="J75" s="189">
        <f>J645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141</v>
      </c>
      <c r="E76" s="187"/>
      <c r="F76" s="187"/>
      <c r="G76" s="187"/>
      <c r="H76" s="187"/>
      <c r="I76" s="188"/>
      <c r="J76" s="189">
        <f>J681</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142</v>
      </c>
      <c r="E77" s="187"/>
      <c r="F77" s="187"/>
      <c r="G77" s="187"/>
      <c r="H77" s="187"/>
      <c r="I77" s="188"/>
      <c r="J77" s="189">
        <f>J702</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143</v>
      </c>
      <c r="E78" s="187"/>
      <c r="F78" s="187"/>
      <c r="G78" s="187"/>
      <c r="H78" s="187"/>
      <c r="I78" s="188"/>
      <c r="J78" s="189">
        <f>J722</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144</v>
      </c>
      <c r="E79" s="187"/>
      <c r="F79" s="187"/>
      <c r="G79" s="187"/>
      <c r="H79" s="187"/>
      <c r="I79" s="188"/>
      <c r="J79" s="189">
        <f>J782</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145</v>
      </c>
      <c r="E80" s="187"/>
      <c r="F80" s="187"/>
      <c r="G80" s="187"/>
      <c r="H80" s="187"/>
      <c r="I80" s="188"/>
      <c r="J80" s="189">
        <f>J790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146</v>
      </c>
      <c r="E81" s="187"/>
      <c r="F81" s="187"/>
      <c r="G81" s="187"/>
      <c r="H81" s="187"/>
      <c r="I81" s="188"/>
      <c r="J81" s="189">
        <f>J867</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147</v>
      </c>
      <c r="E82" s="187"/>
      <c r="F82" s="187"/>
      <c r="G82" s="187"/>
      <c r="H82" s="187"/>
      <c r="I82" s="188"/>
      <c r="J82" s="189">
        <f>J875</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148</v>
      </c>
      <c r="E83" s="187"/>
      <c r="F83" s="187"/>
      <c r="G83" s="187"/>
      <c r="H83" s="187"/>
      <c r="I83" s="188"/>
      <c r="J83" s="189">
        <f>J947</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149</v>
      </c>
      <c r="E84" s="187"/>
      <c r="F84" s="187"/>
      <c r="G84" s="187"/>
      <c r="H84" s="187"/>
      <c r="I84" s="188"/>
      <c r="J84" s="189">
        <f>J955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150</v>
      </c>
      <c r="E85" s="187"/>
      <c r="F85" s="187"/>
      <c r="G85" s="187"/>
      <c r="H85" s="187"/>
      <c r="I85" s="188"/>
      <c r="J85" s="189">
        <f>J1028</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151</v>
      </c>
      <c r="E86" s="187"/>
      <c r="F86" s="187"/>
      <c r="G86" s="187"/>
      <c r="H86" s="187"/>
      <c r="I86" s="188"/>
      <c r="J86" s="189">
        <f>J1049</f>
        <v>0</v>
      </c>
      <c r="K86" s="185"/>
      <c r="L86" s="190"/>
      <c r="S86" s="10"/>
      <c r="T86" s="10"/>
      <c r="U86" s="10"/>
      <c r="V86" s="10"/>
      <c r="W86" s="10"/>
      <c r="X86" s="10"/>
      <c r="Y86" s="10"/>
      <c r="Z86" s="10"/>
      <c r="AA86" s="10"/>
      <c r="AB86" s="10"/>
      <c r="AC86" s="10"/>
      <c r="AD86" s="10"/>
      <c r="AE86" s="10"/>
    </row>
    <row r="87" s="2" customFormat="1" ht="21.84"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6.96" customHeight="1">
      <c r="A88" s="39"/>
      <c r="B88" s="60"/>
      <c r="C88" s="61"/>
      <c r="D88" s="61"/>
      <c r="E88" s="61"/>
      <c r="F88" s="61"/>
      <c r="G88" s="61"/>
      <c r="H88" s="61"/>
      <c r="I88" s="167"/>
      <c r="J88" s="61"/>
      <c r="K88" s="61"/>
      <c r="L88" s="138"/>
      <c r="S88" s="39"/>
      <c r="T88" s="39"/>
      <c r="U88" s="39"/>
      <c r="V88" s="39"/>
      <c r="W88" s="39"/>
      <c r="X88" s="39"/>
      <c r="Y88" s="39"/>
      <c r="Z88" s="39"/>
      <c r="AA88" s="39"/>
      <c r="AB88" s="39"/>
      <c r="AC88" s="39"/>
      <c r="AD88" s="39"/>
      <c r="AE88" s="39"/>
    </row>
    <row r="92" s="2" customFormat="1" ht="6.96" customHeight="1">
      <c r="A92" s="39"/>
      <c r="B92" s="62"/>
      <c r="C92" s="63"/>
      <c r="D92" s="63"/>
      <c r="E92" s="63"/>
      <c r="F92" s="63"/>
      <c r="G92" s="63"/>
      <c r="H92" s="63"/>
      <c r="I92" s="170"/>
      <c r="J92" s="63"/>
      <c r="K92" s="63"/>
      <c r="L92" s="138"/>
      <c r="S92" s="39"/>
      <c r="T92" s="39"/>
      <c r="U92" s="39"/>
      <c r="V92" s="39"/>
      <c r="W92" s="39"/>
      <c r="X92" s="39"/>
      <c r="Y92" s="39"/>
      <c r="Z92" s="39"/>
      <c r="AA92" s="39"/>
      <c r="AB92" s="39"/>
      <c r="AC92" s="39"/>
      <c r="AD92" s="39"/>
      <c r="AE92" s="39"/>
    </row>
    <row r="93" s="2" customFormat="1" ht="24.96" customHeight="1">
      <c r="A93" s="39"/>
      <c r="B93" s="40"/>
      <c r="C93" s="24" t="s">
        <v>152</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3" t="s">
        <v>16</v>
      </c>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6.5" customHeight="1">
      <c r="A96" s="39"/>
      <c r="B96" s="40"/>
      <c r="C96" s="41"/>
      <c r="D96" s="41"/>
      <c r="E96" s="171" t="str">
        <f>E7</f>
        <v>Rekonstrukce ubytovny Rokycanské nemocnice</v>
      </c>
      <c r="F96" s="33"/>
      <c r="G96" s="33"/>
      <c r="H96" s="33"/>
      <c r="I96" s="137"/>
      <c r="J96" s="41"/>
      <c r="K96" s="41"/>
      <c r="L96" s="138"/>
      <c r="S96" s="39"/>
      <c r="T96" s="39"/>
      <c r="U96" s="39"/>
      <c r="V96" s="39"/>
      <c r="W96" s="39"/>
      <c r="X96" s="39"/>
      <c r="Y96" s="39"/>
      <c r="Z96" s="39"/>
      <c r="AA96" s="39"/>
      <c r="AB96" s="39"/>
      <c r="AC96" s="39"/>
      <c r="AD96" s="39"/>
      <c r="AE96" s="39"/>
    </row>
    <row r="97" s="2" customFormat="1" ht="12" customHeight="1">
      <c r="A97" s="39"/>
      <c r="B97" s="40"/>
      <c r="C97" s="33" t="s">
        <v>119</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16.5" customHeight="1">
      <c r="A98" s="39"/>
      <c r="B98" s="40"/>
      <c r="C98" s="41"/>
      <c r="D98" s="41"/>
      <c r="E98" s="70" t="str">
        <f>E9</f>
        <v>007 - Bytová jednotka č. 9</v>
      </c>
      <c r="F98" s="41"/>
      <c r="G98" s="41"/>
      <c r="H98" s="41"/>
      <c r="I98" s="137"/>
      <c r="J98" s="41"/>
      <c r="K98" s="41"/>
      <c r="L98" s="138"/>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2" customHeight="1">
      <c r="A100" s="39"/>
      <c r="B100" s="40"/>
      <c r="C100" s="33" t="s">
        <v>22</v>
      </c>
      <c r="D100" s="41"/>
      <c r="E100" s="41"/>
      <c r="F100" s="28" t="str">
        <f>F12</f>
        <v>Rokycany</v>
      </c>
      <c r="G100" s="41"/>
      <c r="H100" s="41"/>
      <c r="I100" s="141" t="s">
        <v>24</v>
      </c>
      <c r="J100" s="73" t="str">
        <f>IF(J12="","",J12)</f>
        <v>11. 9. 2019</v>
      </c>
      <c r="K100" s="41"/>
      <c r="L100" s="138"/>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5.15" customHeight="1">
      <c r="A102" s="39"/>
      <c r="B102" s="40"/>
      <c r="C102" s="33" t="s">
        <v>26</v>
      </c>
      <c r="D102" s="41"/>
      <c r="E102" s="41"/>
      <c r="F102" s="28" t="str">
        <f>E15</f>
        <v>Rokycanská nemocnice, a.s</v>
      </c>
      <c r="G102" s="41"/>
      <c r="H102" s="41"/>
      <c r="I102" s="141" t="s">
        <v>34</v>
      </c>
      <c r="J102" s="37" t="str">
        <f>E21</f>
        <v>Ing. Jiří Červený</v>
      </c>
      <c r="K102" s="41"/>
      <c r="L102" s="138"/>
      <c r="S102" s="39"/>
      <c r="T102" s="39"/>
      <c r="U102" s="39"/>
      <c r="V102" s="39"/>
      <c r="W102" s="39"/>
      <c r="X102" s="39"/>
      <c r="Y102" s="39"/>
      <c r="Z102" s="39"/>
      <c r="AA102" s="39"/>
      <c r="AB102" s="39"/>
      <c r="AC102" s="39"/>
      <c r="AD102" s="39"/>
      <c r="AE102" s="39"/>
    </row>
    <row r="103" s="2" customFormat="1" ht="15.15" customHeight="1">
      <c r="A103" s="39"/>
      <c r="B103" s="40"/>
      <c r="C103" s="33" t="s">
        <v>32</v>
      </c>
      <c r="D103" s="41"/>
      <c r="E103" s="41"/>
      <c r="F103" s="28" t="str">
        <f>IF(E18="","",E18)</f>
        <v>Vyplň údaj</v>
      </c>
      <c r="G103" s="41"/>
      <c r="H103" s="41"/>
      <c r="I103" s="141" t="s">
        <v>39</v>
      </c>
      <c r="J103" s="37" t="str">
        <f>E24</f>
        <v>Ing. Jiří Červený</v>
      </c>
      <c r="K103" s="41"/>
      <c r="L103" s="138"/>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137"/>
      <c r="J104" s="41"/>
      <c r="K104" s="41"/>
      <c r="L104" s="138"/>
      <c r="S104" s="39"/>
      <c r="T104" s="39"/>
      <c r="U104" s="39"/>
      <c r="V104" s="39"/>
      <c r="W104" s="39"/>
      <c r="X104" s="39"/>
      <c r="Y104" s="39"/>
      <c r="Z104" s="39"/>
      <c r="AA104" s="39"/>
      <c r="AB104" s="39"/>
      <c r="AC104" s="39"/>
      <c r="AD104" s="39"/>
      <c r="AE104" s="39"/>
    </row>
    <row r="105" s="11" customFormat="1" ht="29.28" customHeight="1">
      <c r="A105" s="191"/>
      <c r="B105" s="192"/>
      <c r="C105" s="193" t="s">
        <v>153</v>
      </c>
      <c r="D105" s="194" t="s">
        <v>62</v>
      </c>
      <c r="E105" s="194" t="s">
        <v>58</v>
      </c>
      <c r="F105" s="194" t="s">
        <v>59</v>
      </c>
      <c r="G105" s="194" t="s">
        <v>154</v>
      </c>
      <c r="H105" s="194" t="s">
        <v>155</v>
      </c>
      <c r="I105" s="195" t="s">
        <v>156</v>
      </c>
      <c r="J105" s="194" t="s">
        <v>123</v>
      </c>
      <c r="K105" s="196" t="s">
        <v>157</v>
      </c>
      <c r="L105" s="197"/>
      <c r="M105" s="93" t="s">
        <v>40</v>
      </c>
      <c r="N105" s="94" t="s">
        <v>47</v>
      </c>
      <c r="O105" s="94" t="s">
        <v>158</v>
      </c>
      <c r="P105" s="94" t="s">
        <v>159</v>
      </c>
      <c r="Q105" s="94" t="s">
        <v>160</v>
      </c>
      <c r="R105" s="94" t="s">
        <v>161</v>
      </c>
      <c r="S105" s="94" t="s">
        <v>162</v>
      </c>
      <c r="T105" s="95" t="s">
        <v>163</v>
      </c>
      <c r="U105" s="191"/>
      <c r="V105" s="191"/>
      <c r="W105" s="191"/>
      <c r="X105" s="191"/>
      <c r="Y105" s="191"/>
      <c r="Z105" s="191"/>
      <c r="AA105" s="191"/>
      <c r="AB105" s="191"/>
      <c r="AC105" s="191"/>
      <c r="AD105" s="191"/>
      <c r="AE105" s="191"/>
    </row>
    <row r="106" s="2" customFormat="1" ht="22.8" customHeight="1">
      <c r="A106" s="39"/>
      <c r="B106" s="40"/>
      <c r="C106" s="100" t="s">
        <v>164</v>
      </c>
      <c r="D106" s="41"/>
      <c r="E106" s="41"/>
      <c r="F106" s="41"/>
      <c r="G106" s="41"/>
      <c r="H106" s="41"/>
      <c r="I106" s="137"/>
      <c r="J106" s="198">
        <f>BK106</f>
        <v>0</v>
      </c>
      <c r="K106" s="41"/>
      <c r="L106" s="45"/>
      <c r="M106" s="96"/>
      <c r="N106" s="199"/>
      <c r="O106" s="97"/>
      <c r="P106" s="200">
        <f>P107+P398</f>
        <v>0</v>
      </c>
      <c r="Q106" s="97"/>
      <c r="R106" s="200">
        <f>R107+R398</f>
        <v>9.0244987800000001</v>
      </c>
      <c r="S106" s="97"/>
      <c r="T106" s="201">
        <f>T107+T398</f>
        <v>13.805882759999999</v>
      </c>
      <c r="U106" s="39"/>
      <c r="V106" s="39"/>
      <c r="W106" s="39"/>
      <c r="X106" s="39"/>
      <c r="Y106" s="39"/>
      <c r="Z106" s="39"/>
      <c r="AA106" s="39"/>
      <c r="AB106" s="39"/>
      <c r="AC106" s="39"/>
      <c r="AD106" s="39"/>
      <c r="AE106" s="39"/>
      <c r="AT106" s="18" t="s">
        <v>76</v>
      </c>
      <c r="AU106" s="18" t="s">
        <v>124</v>
      </c>
      <c r="BK106" s="202">
        <f>BK107+BK398</f>
        <v>0</v>
      </c>
    </row>
    <row r="107" s="12" customFormat="1" ht="25.92" customHeight="1">
      <c r="A107" s="12"/>
      <c r="B107" s="203"/>
      <c r="C107" s="204"/>
      <c r="D107" s="205" t="s">
        <v>76</v>
      </c>
      <c r="E107" s="206" t="s">
        <v>165</v>
      </c>
      <c r="F107" s="206" t="s">
        <v>166</v>
      </c>
      <c r="G107" s="204"/>
      <c r="H107" s="204"/>
      <c r="I107" s="207"/>
      <c r="J107" s="208">
        <f>BK107</f>
        <v>0</v>
      </c>
      <c r="K107" s="204"/>
      <c r="L107" s="209"/>
      <c r="M107" s="210"/>
      <c r="N107" s="211"/>
      <c r="O107" s="211"/>
      <c r="P107" s="212">
        <f>P108+P127+P273+P374+P391</f>
        <v>0</v>
      </c>
      <c r="Q107" s="211"/>
      <c r="R107" s="212">
        <f>R108+R127+R273+R374+R391</f>
        <v>7.0394616800000005</v>
      </c>
      <c r="S107" s="211"/>
      <c r="T107" s="213">
        <f>T108+T127+T273+T374+T391</f>
        <v>12.8714</v>
      </c>
      <c r="U107" s="12"/>
      <c r="V107" s="12"/>
      <c r="W107" s="12"/>
      <c r="X107" s="12"/>
      <c r="Y107" s="12"/>
      <c r="Z107" s="12"/>
      <c r="AA107" s="12"/>
      <c r="AB107" s="12"/>
      <c r="AC107" s="12"/>
      <c r="AD107" s="12"/>
      <c r="AE107" s="12"/>
      <c r="AR107" s="214" t="s">
        <v>85</v>
      </c>
      <c r="AT107" s="215" t="s">
        <v>76</v>
      </c>
      <c r="AU107" s="215" t="s">
        <v>77</v>
      </c>
      <c r="AY107" s="214" t="s">
        <v>167</v>
      </c>
      <c r="BK107" s="216">
        <f>BK108+BK127+BK273+BK374+BK391</f>
        <v>0</v>
      </c>
    </row>
    <row r="108" s="12" customFormat="1" ht="22.8" customHeight="1">
      <c r="A108" s="12"/>
      <c r="B108" s="203"/>
      <c r="C108" s="204"/>
      <c r="D108" s="205" t="s">
        <v>76</v>
      </c>
      <c r="E108" s="217" t="s">
        <v>168</v>
      </c>
      <c r="F108" s="217" t="s">
        <v>169</v>
      </c>
      <c r="G108" s="204"/>
      <c r="H108" s="204"/>
      <c r="I108" s="207"/>
      <c r="J108" s="218">
        <f>BK108</f>
        <v>0</v>
      </c>
      <c r="K108" s="204"/>
      <c r="L108" s="209"/>
      <c r="M108" s="210"/>
      <c r="N108" s="211"/>
      <c r="O108" s="211"/>
      <c r="P108" s="212">
        <f>SUM(P109:P126)</f>
        <v>0</v>
      </c>
      <c r="Q108" s="211"/>
      <c r="R108" s="212">
        <f>SUM(R109:R126)</f>
        <v>0.47551091999999995</v>
      </c>
      <c r="S108" s="211"/>
      <c r="T108" s="213">
        <f>SUM(T109:T126)</f>
        <v>0</v>
      </c>
      <c r="U108" s="12"/>
      <c r="V108" s="12"/>
      <c r="W108" s="12"/>
      <c r="X108" s="12"/>
      <c r="Y108" s="12"/>
      <c r="Z108" s="12"/>
      <c r="AA108" s="12"/>
      <c r="AB108" s="12"/>
      <c r="AC108" s="12"/>
      <c r="AD108" s="12"/>
      <c r="AE108" s="12"/>
      <c r="AR108" s="214" t="s">
        <v>85</v>
      </c>
      <c r="AT108" s="215" t="s">
        <v>76</v>
      </c>
      <c r="AU108" s="215" t="s">
        <v>85</v>
      </c>
      <c r="AY108" s="214" t="s">
        <v>167</v>
      </c>
      <c r="BK108" s="216">
        <f>SUM(BK109:BK126)</f>
        <v>0</v>
      </c>
    </row>
    <row r="109" s="2" customFormat="1" ht="24" customHeight="1">
      <c r="A109" s="39"/>
      <c r="B109" s="40"/>
      <c r="C109" s="219" t="s">
        <v>85</v>
      </c>
      <c r="D109" s="219" t="s">
        <v>170</v>
      </c>
      <c r="E109" s="220" t="s">
        <v>171</v>
      </c>
      <c r="F109" s="221" t="s">
        <v>172</v>
      </c>
      <c r="G109" s="222" t="s">
        <v>173</v>
      </c>
      <c r="H109" s="223">
        <v>4.1079999999999997</v>
      </c>
      <c r="I109" s="224"/>
      <c r="J109" s="225">
        <f>ROUND(I109*H109,2)</f>
        <v>0</v>
      </c>
      <c r="K109" s="221" t="s">
        <v>174</v>
      </c>
      <c r="L109" s="45"/>
      <c r="M109" s="226" t="s">
        <v>40</v>
      </c>
      <c r="N109" s="227" t="s">
        <v>48</v>
      </c>
      <c r="O109" s="85"/>
      <c r="P109" s="228">
        <f>O109*H109</f>
        <v>0</v>
      </c>
      <c r="Q109" s="228">
        <v>0.11549</v>
      </c>
      <c r="R109" s="228">
        <f>Q109*H109</f>
        <v>0.47443291999999992</v>
      </c>
      <c r="S109" s="228">
        <v>0</v>
      </c>
      <c r="T109" s="229">
        <f>S109*H109</f>
        <v>0</v>
      </c>
      <c r="U109" s="39"/>
      <c r="V109" s="39"/>
      <c r="W109" s="39"/>
      <c r="X109" s="39"/>
      <c r="Y109" s="39"/>
      <c r="Z109" s="39"/>
      <c r="AA109" s="39"/>
      <c r="AB109" s="39"/>
      <c r="AC109" s="39"/>
      <c r="AD109" s="39"/>
      <c r="AE109" s="39"/>
      <c r="AR109" s="230" t="s">
        <v>175</v>
      </c>
      <c r="AT109" s="230" t="s">
        <v>170</v>
      </c>
      <c r="AU109" s="230" t="s">
        <v>87</v>
      </c>
      <c r="AY109" s="18" t="s">
        <v>167</v>
      </c>
      <c r="BE109" s="231">
        <f>IF(N109="základní",J109,0)</f>
        <v>0</v>
      </c>
      <c r="BF109" s="231">
        <f>IF(N109="snížená",J109,0)</f>
        <v>0</v>
      </c>
      <c r="BG109" s="231">
        <f>IF(N109="zákl. přenesená",J109,0)</f>
        <v>0</v>
      </c>
      <c r="BH109" s="231">
        <f>IF(N109="sníž. přenesená",J109,0)</f>
        <v>0</v>
      </c>
      <c r="BI109" s="231">
        <f>IF(N109="nulová",J109,0)</f>
        <v>0</v>
      </c>
      <c r="BJ109" s="18" t="s">
        <v>85</v>
      </c>
      <c r="BK109" s="231">
        <f>ROUND(I109*H109,2)</f>
        <v>0</v>
      </c>
      <c r="BL109" s="18" t="s">
        <v>175</v>
      </c>
      <c r="BM109" s="230" t="s">
        <v>176</v>
      </c>
    </row>
    <row r="110" s="2" customFormat="1">
      <c r="A110" s="39"/>
      <c r="B110" s="40"/>
      <c r="C110" s="41"/>
      <c r="D110" s="232" t="s">
        <v>177</v>
      </c>
      <c r="E110" s="41"/>
      <c r="F110" s="233" t="s">
        <v>178</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177</v>
      </c>
      <c r="AU110" s="18" t="s">
        <v>87</v>
      </c>
    </row>
    <row r="111" s="2" customFormat="1">
      <c r="A111" s="39"/>
      <c r="B111" s="40"/>
      <c r="C111" s="41"/>
      <c r="D111" s="232" t="s">
        <v>179</v>
      </c>
      <c r="E111" s="41"/>
      <c r="F111" s="236" t="s">
        <v>180</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179</v>
      </c>
      <c r="AU111" s="18" t="s">
        <v>87</v>
      </c>
    </row>
    <row r="112" s="13" customFormat="1">
      <c r="A112" s="13"/>
      <c r="B112" s="237"/>
      <c r="C112" s="238"/>
      <c r="D112" s="232" t="s">
        <v>181</v>
      </c>
      <c r="E112" s="239" t="s">
        <v>40</v>
      </c>
      <c r="F112" s="240" t="s">
        <v>182</v>
      </c>
      <c r="G112" s="238"/>
      <c r="H112" s="239" t="s">
        <v>40</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181</v>
      </c>
      <c r="AU112" s="246" t="s">
        <v>87</v>
      </c>
      <c r="AV112" s="13" t="s">
        <v>85</v>
      </c>
      <c r="AW112" s="13" t="s">
        <v>38</v>
      </c>
      <c r="AX112" s="13" t="s">
        <v>77</v>
      </c>
      <c r="AY112" s="246" t="s">
        <v>167</v>
      </c>
    </row>
    <row r="113" s="14" customFormat="1">
      <c r="A113" s="14"/>
      <c r="B113" s="247"/>
      <c r="C113" s="248"/>
      <c r="D113" s="232" t="s">
        <v>181</v>
      </c>
      <c r="E113" s="249" t="s">
        <v>40</v>
      </c>
      <c r="F113" s="250" t="s">
        <v>183</v>
      </c>
      <c r="G113" s="248"/>
      <c r="H113" s="251">
        <v>4.1079999999999997</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181</v>
      </c>
      <c r="AU113" s="257" t="s">
        <v>87</v>
      </c>
      <c r="AV113" s="14" t="s">
        <v>87</v>
      </c>
      <c r="AW113" s="14" t="s">
        <v>38</v>
      </c>
      <c r="AX113" s="14" t="s">
        <v>77</v>
      </c>
      <c r="AY113" s="257" t="s">
        <v>167</v>
      </c>
    </row>
    <row r="114" s="15" customFormat="1">
      <c r="A114" s="15"/>
      <c r="B114" s="258"/>
      <c r="C114" s="259"/>
      <c r="D114" s="232" t="s">
        <v>181</v>
      </c>
      <c r="E114" s="260" t="s">
        <v>40</v>
      </c>
      <c r="F114" s="261" t="s">
        <v>184</v>
      </c>
      <c r="G114" s="259"/>
      <c r="H114" s="262">
        <v>4.1079999999999997</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181</v>
      </c>
      <c r="AU114" s="268" t="s">
        <v>87</v>
      </c>
      <c r="AV114" s="15" t="s">
        <v>175</v>
      </c>
      <c r="AW114" s="15" t="s">
        <v>38</v>
      </c>
      <c r="AX114" s="15" t="s">
        <v>85</v>
      </c>
      <c r="AY114" s="268" t="s">
        <v>167</v>
      </c>
    </row>
    <row r="115" s="2" customFormat="1" ht="24" customHeight="1">
      <c r="A115" s="39"/>
      <c r="B115" s="40"/>
      <c r="C115" s="219" t="s">
        <v>87</v>
      </c>
      <c r="D115" s="219" t="s">
        <v>170</v>
      </c>
      <c r="E115" s="220" t="s">
        <v>185</v>
      </c>
      <c r="F115" s="221" t="s">
        <v>186</v>
      </c>
      <c r="G115" s="222" t="s">
        <v>187</v>
      </c>
      <c r="H115" s="223">
        <v>1.55</v>
      </c>
      <c r="I115" s="224"/>
      <c r="J115" s="225">
        <f>ROUND(I115*H115,2)</f>
        <v>0</v>
      </c>
      <c r="K115" s="221" t="s">
        <v>174</v>
      </c>
      <c r="L115" s="45"/>
      <c r="M115" s="226" t="s">
        <v>40</v>
      </c>
      <c r="N115" s="227" t="s">
        <v>48</v>
      </c>
      <c r="O115" s="85"/>
      <c r="P115" s="228">
        <f>O115*H115</f>
        <v>0</v>
      </c>
      <c r="Q115" s="228">
        <v>8.0000000000000007E-05</v>
      </c>
      <c r="R115" s="228">
        <f>Q115*H115</f>
        <v>0.00012400000000000001</v>
      </c>
      <c r="S115" s="228">
        <v>0</v>
      </c>
      <c r="T115" s="229">
        <f>S115*H115</f>
        <v>0</v>
      </c>
      <c r="U115" s="39"/>
      <c r="V115" s="39"/>
      <c r="W115" s="39"/>
      <c r="X115" s="39"/>
      <c r="Y115" s="39"/>
      <c r="Z115" s="39"/>
      <c r="AA115" s="39"/>
      <c r="AB115" s="39"/>
      <c r="AC115" s="39"/>
      <c r="AD115" s="39"/>
      <c r="AE115" s="39"/>
      <c r="AR115" s="230" t="s">
        <v>175</v>
      </c>
      <c r="AT115" s="230" t="s">
        <v>170</v>
      </c>
      <c r="AU115" s="230" t="s">
        <v>87</v>
      </c>
      <c r="AY115" s="18" t="s">
        <v>167</v>
      </c>
      <c r="BE115" s="231">
        <f>IF(N115="základní",J115,0)</f>
        <v>0</v>
      </c>
      <c r="BF115" s="231">
        <f>IF(N115="snížená",J115,0)</f>
        <v>0</v>
      </c>
      <c r="BG115" s="231">
        <f>IF(N115="zákl. přenesená",J115,0)</f>
        <v>0</v>
      </c>
      <c r="BH115" s="231">
        <f>IF(N115="sníž. přenesená",J115,0)</f>
        <v>0</v>
      </c>
      <c r="BI115" s="231">
        <f>IF(N115="nulová",J115,0)</f>
        <v>0</v>
      </c>
      <c r="BJ115" s="18" t="s">
        <v>85</v>
      </c>
      <c r="BK115" s="231">
        <f>ROUND(I115*H115,2)</f>
        <v>0</v>
      </c>
      <c r="BL115" s="18" t="s">
        <v>175</v>
      </c>
      <c r="BM115" s="230" t="s">
        <v>188</v>
      </c>
    </row>
    <row r="116" s="2" customFormat="1">
      <c r="A116" s="39"/>
      <c r="B116" s="40"/>
      <c r="C116" s="41"/>
      <c r="D116" s="232" t="s">
        <v>177</v>
      </c>
      <c r="E116" s="41"/>
      <c r="F116" s="233" t="s">
        <v>189</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177</v>
      </c>
      <c r="AU116" s="18" t="s">
        <v>87</v>
      </c>
    </row>
    <row r="117" s="2" customFormat="1">
      <c r="A117" s="39"/>
      <c r="B117" s="40"/>
      <c r="C117" s="41"/>
      <c r="D117" s="232" t="s">
        <v>179</v>
      </c>
      <c r="E117" s="41"/>
      <c r="F117" s="236" t="s">
        <v>190</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179</v>
      </c>
      <c r="AU117" s="18" t="s">
        <v>87</v>
      </c>
    </row>
    <row r="118" s="13" customFormat="1">
      <c r="A118" s="13"/>
      <c r="B118" s="237"/>
      <c r="C118" s="238"/>
      <c r="D118" s="232" t="s">
        <v>181</v>
      </c>
      <c r="E118" s="239" t="s">
        <v>40</v>
      </c>
      <c r="F118" s="240" t="s">
        <v>182</v>
      </c>
      <c r="G118" s="238"/>
      <c r="H118" s="239" t="s">
        <v>40</v>
      </c>
      <c r="I118" s="241"/>
      <c r="J118" s="238"/>
      <c r="K118" s="238"/>
      <c r="L118" s="242"/>
      <c r="M118" s="243"/>
      <c r="N118" s="244"/>
      <c r="O118" s="244"/>
      <c r="P118" s="244"/>
      <c r="Q118" s="244"/>
      <c r="R118" s="244"/>
      <c r="S118" s="244"/>
      <c r="T118" s="245"/>
      <c r="U118" s="13"/>
      <c r="V118" s="13"/>
      <c r="W118" s="13"/>
      <c r="X118" s="13"/>
      <c r="Y118" s="13"/>
      <c r="Z118" s="13"/>
      <c r="AA118" s="13"/>
      <c r="AB118" s="13"/>
      <c r="AC118" s="13"/>
      <c r="AD118" s="13"/>
      <c r="AE118" s="13"/>
      <c r="AT118" s="246" t="s">
        <v>181</v>
      </c>
      <c r="AU118" s="246" t="s">
        <v>87</v>
      </c>
      <c r="AV118" s="13" t="s">
        <v>85</v>
      </c>
      <c r="AW118" s="13" t="s">
        <v>38</v>
      </c>
      <c r="AX118" s="13" t="s">
        <v>77</v>
      </c>
      <c r="AY118" s="246" t="s">
        <v>167</v>
      </c>
    </row>
    <row r="119" s="14" customFormat="1">
      <c r="A119" s="14"/>
      <c r="B119" s="247"/>
      <c r="C119" s="248"/>
      <c r="D119" s="232" t="s">
        <v>181</v>
      </c>
      <c r="E119" s="249" t="s">
        <v>40</v>
      </c>
      <c r="F119" s="250" t="s">
        <v>191</v>
      </c>
      <c r="G119" s="248"/>
      <c r="H119" s="251">
        <v>1.55</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181</v>
      </c>
      <c r="AU119" s="257" t="s">
        <v>87</v>
      </c>
      <c r="AV119" s="14" t="s">
        <v>87</v>
      </c>
      <c r="AW119" s="14" t="s">
        <v>38</v>
      </c>
      <c r="AX119" s="14" t="s">
        <v>77</v>
      </c>
      <c r="AY119" s="257" t="s">
        <v>167</v>
      </c>
    </row>
    <row r="120" s="15" customFormat="1">
      <c r="A120" s="15"/>
      <c r="B120" s="258"/>
      <c r="C120" s="259"/>
      <c r="D120" s="232" t="s">
        <v>181</v>
      </c>
      <c r="E120" s="260" t="s">
        <v>40</v>
      </c>
      <c r="F120" s="261" t="s">
        <v>184</v>
      </c>
      <c r="G120" s="259"/>
      <c r="H120" s="262">
        <v>1.55</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181</v>
      </c>
      <c r="AU120" s="268" t="s">
        <v>87</v>
      </c>
      <c r="AV120" s="15" t="s">
        <v>175</v>
      </c>
      <c r="AW120" s="15" t="s">
        <v>38</v>
      </c>
      <c r="AX120" s="15" t="s">
        <v>85</v>
      </c>
      <c r="AY120" s="268" t="s">
        <v>167</v>
      </c>
    </row>
    <row r="121" s="2" customFormat="1" ht="24" customHeight="1">
      <c r="A121" s="39"/>
      <c r="B121" s="40"/>
      <c r="C121" s="219" t="s">
        <v>168</v>
      </c>
      <c r="D121" s="219" t="s">
        <v>170</v>
      </c>
      <c r="E121" s="220" t="s">
        <v>192</v>
      </c>
      <c r="F121" s="221" t="s">
        <v>193</v>
      </c>
      <c r="G121" s="222" t="s">
        <v>187</v>
      </c>
      <c r="H121" s="223">
        <v>7.9500000000000002</v>
      </c>
      <c r="I121" s="224"/>
      <c r="J121" s="225">
        <f>ROUND(I121*H121,2)</f>
        <v>0</v>
      </c>
      <c r="K121" s="221" t="s">
        <v>174</v>
      </c>
      <c r="L121" s="45"/>
      <c r="M121" s="226" t="s">
        <v>40</v>
      </c>
      <c r="N121" s="227" t="s">
        <v>48</v>
      </c>
      <c r="O121" s="85"/>
      <c r="P121" s="228">
        <f>O121*H121</f>
        <v>0</v>
      </c>
      <c r="Q121" s="228">
        <v>0.00012</v>
      </c>
      <c r="R121" s="228">
        <f>Q121*H121</f>
        <v>0.0009540000000000001</v>
      </c>
      <c r="S121" s="228">
        <v>0</v>
      </c>
      <c r="T121" s="229">
        <f>S121*H121</f>
        <v>0</v>
      </c>
      <c r="U121" s="39"/>
      <c r="V121" s="39"/>
      <c r="W121" s="39"/>
      <c r="X121" s="39"/>
      <c r="Y121" s="39"/>
      <c r="Z121" s="39"/>
      <c r="AA121" s="39"/>
      <c r="AB121" s="39"/>
      <c r="AC121" s="39"/>
      <c r="AD121" s="39"/>
      <c r="AE121" s="39"/>
      <c r="AR121" s="230" t="s">
        <v>175</v>
      </c>
      <c r="AT121" s="230" t="s">
        <v>170</v>
      </c>
      <c r="AU121" s="230" t="s">
        <v>87</v>
      </c>
      <c r="AY121" s="18" t="s">
        <v>167</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175</v>
      </c>
      <c r="BM121" s="230" t="s">
        <v>194</v>
      </c>
    </row>
    <row r="122" s="2" customFormat="1">
      <c r="A122" s="39"/>
      <c r="B122" s="40"/>
      <c r="C122" s="41"/>
      <c r="D122" s="232" t="s">
        <v>177</v>
      </c>
      <c r="E122" s="41"/>
      <c r="F122" s="233" t="s">
        <v>195</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177</v>
      </c>
      <c r="AU122" s="18" t="s">
        <v>87</v>
      </c>
    </row>
    <row r="123" s="2" customFormat="1">
      <c r="A123" s="39"/>
      <c r="B123" s="40"/>
      <c r="C123" s="41"/>
      <c r="D123" s="232" t="s">
        <v>179</v>
      </c>
      <c r="E123" s="41"/>
      <c r="F123" s="236" t="s">
        <v>190</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179</v>
      </c>
      <c r="AU123" s="18" t="s">
        <v>87</v>
      </c>
    </row>
    <row r="124" s="13" customFormat="1">
      <c r="A124" s="13"/>
      <c r="B124" s="237"/>
      <c r="C124" s="238"/>
      <c r="D124" s="232" t="s">
        <v>181</v>
      </c>
      <c r="E124" s="239" t="s">
        <v>40</v>
      </c>
      <c r="F124" s="240" t="s">
        <v>182</v>
      </c>
      <c r="G124" s="238"/>
      <c r="H124" s="239" t="s">
        <v>40</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181</v>
      </c>
      <c r="AU124" s="246" t="s">
        <v>87</v>
      </c>
      <c r="AV124" s="13" t="s">
        <v>85</v>
      </c>
      <c r="AW124" s="13" t="s">
        <v>38</v>
      </c>
      <c r="AX124" s="13" t="s">
        <v>77</v>
      </c>
      <c r="AY124" s="246" t="s">
        <v>167</v>
      </c>
    </row>
    <row r="125" s="14" customFormat="1">
      <c r="A125" s="14"/>
      <c r="B125" s="247"/>
      <c r="C125" s="248"/>
      <c r="D125" s="232" t="s">
        <v>181</v>
      </c>
      <c r="E125" s="249" t="s">
        <v>40</v>
      </c>
      <c r="F125" s="250" t="s">
        <v>196</v>
      </c>
      <c r="G125" s="248"/>
      <c r="H125" s="251">
        <v>7.9500000000000002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181</v>
      </c>
      <c r="AU125" s="257" t="s">
        <v>87</v>
      </c>
      <c r="AV125" s="14" t="s">
        <v>87</v>
      </c>
      <c r="AW125" s="14" t="s">
        <v>38</v>
      </c>
      <c r="AX125" s="14" t="s">
        <v>77</v>
      </c>
      <c r="AY125" s="257" t="s">
        <v>167</v>
      </c>
    </row>
    <row r="126" s="15" customFormat="1">
      <c r="A126" s="15"/>
      <c r="B126" s="258"/>
      <c r="C126" s="259"/>
      <c r="D126" s="232" t="s">
        <v>181</v>
      </c>
      <c r="E126" s="260" t="s">
        <v>40</v>
      </c>
      <c r="F126" s="261" t="s">
        <v>184</v>
      </c>
      <c r="G126" s="259"/>
      <c r="H126" s="262">
        <v>7.9500000000000002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181</v>
      </c>
      <c r="AU126" s="268" t="s">
        <v>87</v>
      </c>
      <c r="AV126" s="15" t="s">
        <v>175</v>
      </c>
      <c r="AW126" s="15" t="s">
        <v>38</v>
      </c>
      <c r="AX126" s="15" t="s">
        <v>85</v>
      </c>
      <c r="AY126" s="268" t="s">
        <v>167</v>
      </c>
    </row>
    <row r="127" s="12" customFormat="1" ht="22.8" customHeight="1">
      <c r="A127" s="12"/>
      <c r="B127" s="203"/>
      <c r="C127" s="204"/>
      <c r="D127" s="205" t="s">
        <v>76</v>
      </c>
      <c r="E127" s="217" t="s">
        <v>197</v>
      </c>
      <c r="F127" s="217" t="s">
        <v>198</v>
      </c>
      <c r="G127" s="204"/>
      <c r="H127" s="204"/>
      <c r="I127" s="207"/>
      <c r="J127" s="218">
        <f>BK127</f>
        <v>0</v>
      </c>
      <c r="K127" s="204"/>
      <c r="L127" s="209"/>
      <c r="M127" s="210"/>
      <c r="N127" s="211"/>
      <c r="O127" s="211"/>
      <c r="P127" s="212">
        <f>SUM(P128:P272)</f>
        <v>0</v>
      </c>
      <c r="Q127" s="211"/>
      <c r="R127" s="212">
        <f>SUM(R128:R272)</f>
        <v>6.5627687600000009</v>
      </c>
      <c r="S127" s="211"/>
      <c r="T127" s="213">
        <f>SUM(T128:T272)</f>
        <v>0</v>
      </c>
      <c r="U127" s="12"/>
      <c r="V127" s="12"/>
      <c r="W127" s="12"/>
      <c r="X127" s="12"/>
      <c r="Y127" s="12"/>
      <c r="Z127" s="12"/>
      <c r="AA127" s="12"/>
      <c r="AB127" s="12"/>
      <c r="AC127" s="12"/>
      <c r="AD127" s="12"/>
      <c r="AE127" s="12"/>
      <c r="AR127" s="214" t="s">
        <v>85</v>
      </c>
      <c r="AT127" s="215" t="s">
        <v>76</v>
      </c>
      <c r="AU127" s="215" t="s">
        <v>85</v>
      </c>
      <c r="AY127" s="214" t="s">
        <v>167</v>
      </c>
      <c r="BK127" s="216">
        <f>SUM(BK128:BK272)</f>
        <v>0</v>
      </c>
    </row>
    <row r="128" s="2" customFormat="1" ht="24" customHeight="1">
      <c r="A128" s="39"/>
      <c r="B128" s="40"/>
      <c r="C128" s="219" t="s">
        <v>175</v>
      </c>
      <c r="D128" s="219" t="s">
        <v>170</v>
      </c>
      <c r="E128" s="220" t="s">
        <v>199</v>
      </c>
      <c r="F128" s="221" t="s">
        <v>200</v>
      </c>
      <c r="G128" s="222" t="s">
        <v>173</v>
      </c>
      <c r="H128" s="223">
        <v>29.091999999999999</v>
      </c>
      <c r="I128" s="224"/>
      <c r="J128" s="225">
        <f>ROUND(I128*H128,2)</f>
        <v>0</v>
      </c>
      <c r="K128" s="221" t="s">
        <v>174</v>
      </c>
      <c r="L128" s="45"/>
      <c r="M128" s="226" t="s">
        <v>40</v>
      </c>
      <c r="N128" s="227" t="s">
        <v>48</v>
      </c>
      <c r="O128" s="85"/>
      <c r="P128" s="228">
        <f>O128*H128</f>
        <v>0</v>
      </c>
      <c r="Q128" s="228">
        <v>0.0014</v>
      </c>
      <c r="R128" s="228">
        <f>Q128*H128</f>
        <v>0.040728799999999996</v>
      </c>
      <c r="S128" s="228">
        <v>0</v>
      </c>
      <c r="T128" s="229">
        <f>S128*H128</f>
        <v>0</v>
      </c>
      <c r="U128" s="39"/>
      <c r="V128" s="39"/>
      <c r="W128" s="39"/>
      <c r="X128" s="39"/>
      <c r="Y128" s="39"/>
      <c r="Z128" s="39"/>
      <c r="AA128" s="39"/>
      <c r="AB128" s="39"/>
      <c r="AC128" s="39"/>
      <c r="AD128" s="39"/>
      <c r="AE128" s="39"/>
      <c r="AR128" s="230" t="s">
        <v>175</v>
      </c>
      <c r="AT128" s="230" t="s">
        <v>170</v>
      </c>
      <c r="AU128" s="230" t="s">
        <v>87</v>
      </c>
      <c r="AY128" s="18" t="s">
        <v>167</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175</v>
      </c>
      <c r="BM128" s="230" t="s">
        <v>201</v>
      </c>
    </row>
    <row r="129" s="2" customFormat="1">
      <c r="A129" s="39"/>
      <c r="B129" s="40"/>
      <c r="C129" s="41"/>
      <c r="D129" s="232" t="s">
        <v>177</v>
      </c>
      <c r="E129" s="41"/>
      <c r="F129" s="233" t="s">
        <v>202</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177</v>
      </c>
      <c r="AU129" s="18" t="s">
        <v>87</v>
      </c>
    </row>
    <row r="130" s="13" customFormat="1">
      <c r="A130" s="13"/>
      <c r="B130" s="237"/>
      <c r="C130" s="238"/>
      <c r="D130" s="232" t="s">
        <v>181</v>
      </c>
      <c r="E130" s="239" t="s">
        <v>40</v>
      </c>
      <c r="F130" s="240" t="s">
        <v>203</v>
      </c>
      <c r="G130" s="238"/>
      <c r="H130" s="239" t="s">
        <v>40</v>
      </c>
      <c r="I130" s="241"/>
      <c r="J130" s="238"/>
      <c r="K130" s="238"/>
      <c r="L130" s="242"/>
      <c r="M130" s="243"/>
      <c r="N130" s="244"/>
      <c r="O130" s="244"/>
      <c r="P130" s="244"/>
      <c r="Q130" s="244"/>
      <c r="R130" s="244"/>
      <c r="S130" s="244"/>
      <c r="T130" s="245"/>
      <c r="U130" s="13"/>
      <c r="V130" s="13"/>
      <c r="W130" s="13"/>
      <c r="X130" s="13"/>
      <c r="Y130" s="13"/>
      <c r="Z130" s="13"/>
      <c r="AA130" s="13"/>
      <c r="AB130" s="13"/>
      <c r="AC130" s="13"/>
      <c r="AD130" s="13"/>
      <c r="AE130" s="13"/>
      <c r="AT130" s="246" t="s">
        <v>181</v>
      </c>
      <c r="AU130" s="246" t="s">
        <v>87</v>
      </c>
      <c r="AV130" s="13" t="s">
        <v>85</v>
      </c>
      <c r="AW130" s="13" t="s">
        <v>38</v>
      </c>
      <c r="AX130" s="13" t="s">
        <v>77</v>
      </c>
      <c r="AY130" s="246" t="s">
        <v>167</v>
      </c>
    </row>
    <row r="131" s="14" customFormat="1">
      <c r="A131" s="14"/>
      <c r="B131" s="247"/>
      <c r="C131" s="248"/>
      <c r="D131" s="232" t="s">
        <v>181</v>
      </c>
      <c r="E131" s="249" t="s">
        <v>40</v>
      </c>
      <c r="F131" s="250" t="s">
        <v>204</v>
      </c>
      <c r="G131" s="248"/>
      <c r="H131" s="251">
        <v>2.5579999999999998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181</v>
      </c>
      <c r="AU131" s="257" t="s">
        <v>87</v>
      </c>
      <c r="AV131" s="14" t="s">
        <v>87</v>
      </c>
      <c r="AW131" s="14" t="s">
        <v>38</v>
      </c>
      <c r="AX131" s="14" t="s">
        <v>77</v>
      </c>
      <c r="AY131" s="257" t="s">
        <v>167</v>
      </c>
    </row>
    <row r="132" s="14" customFormat="1">
      <c r="A132" s="14"/>
      <c r="B132" s="247"/>
      <c r="C132" s="248"/>
      <c r="D132" s="232" t="s">
        <v>181</v>
      </c>
      <c r="E132" s="249" t="s">
        <v>40</v>
      </c>
      <c r="F132" s="250" t="s">
        <v>205</v>
      </c>
      <c r="G132" s="248"/>
      <c r="H132" s="251">
        <v>0.40000000000000002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181</v>
      </c>
      <c r="AU132" s="257" t="s">
        <v>87</v>
      </c>
      <c r="AV132" s="14" t="s">
        <v>87</v>
      </c>
      <c r="AW132" s="14" t="s">
        <v>38</v>
      </c>
      <c r="AX132" s="14" t="s">
        <v>77</v>
      </c>
      <c r="AY132" s="257" t="s">
        <v>167</v>
      </c>
    </row>
    <row r="133" s="13" customFormat="1">
      <c r="A133" s="13"/>
      <c r="B133" s="237"/>
      <c r="C133" s="238"/>
      <c r="D133" s="232" t="s">
        <v>181</v>
      </c>
      <c r="E133" s="239" t="s">
        <v>40</v>
      </c>
      <c r="F133" s="240" t="s">
        <v>206</v>
      </c>
      <c r="G133" s="238"/>
      <c r="H133" s="239" t="s">
        <v>40</v>
      </c>
      <c r="I133" s="241"/>
      <c r="J133" s="238"/>
      <c r="K133" s="238"/>
      <c r="L133" s="242"/>
      <c r="M133" s="243"/>
      <c r="N133" s="244"/>
      <c r="O133" s="244"/>
      <c r="P133" s="244"/>
      <c r="Q133" s="244"/>
      <c r="R133" s="244"/>
      <c r="S133" s="244"/>
      <c r="T133" s="245"/>
      <c r="U133" s="13"/>
      <c r="V133" s="13"/>
      <c r="W133" s="13"/>
      <c r="X133" s="13"/>
      <c r="Y133" s="13"/>
      <c r="Z133" s="13"/>
      <c r="AA133" s="13"/>
      <c r="AB133" s="13"/>
      <c r="AC133" s="13"/>
      <c r="AD133" s="13"/>
      <c r="AE133" s="13"/>
      <c r="AT133" s="246" t="s">
        <v>181</v>
      </c>
      <c r="AU133" s="246" t="s">
        <v>87</v>
      </c>
      <c r="AV133" s="13" t="s">
        <v>85</v>
      </c>
      <c r="AW133" s="13" t="s">
        <v>38</v>
      </c>
      <c r="AX133" s="13" t="s">
        <v>77</v>
      </c>
      <c r="AY133" s="246" t="s">
        <v>167</v>
      </c>
    </row>
    <row r="134" s="14" customFormat="1">
      <c r="A134" s="14"/>
      <c r="B134" s="247"/>
      <c r="C134" s="248"/>
      <c r="D134" s="232" t="s">
        <v>181</v>
      </c>
      <c r="E134" s="249" t="s">
        <v>40</v>
      </c>
      <c r="F134" s="250" t="s">
        <v>207</v>
      </c>
      <c r="G134" s="248"/>
      <c r="H134" s="251">
        <v>2.2650000000000001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181</v>
      </c>
      <c r="AU134" s="257" t="s">
        <v>87</v>
      </c>
      <c r="AV134" s="14" t="s">
        <v>87</v>
      </c>
      <c r="AW134" s="14" t="s">
        <v>38</v>
      </c>
      <c r="AX134" s="14" t="s">
        <v>77</v>
      </c>
      <c r="AY134" s="257" t="s">
        <v>167</v>
      </c>
    </row>
    <row r="135" s="13" customFormat="1">
      <c r="A135" s="13"/>
      <c r="B135" s="237"/>
      <c r="C135" s="238"/>
      <c r="D135" s="232" t="s">
        <v>181</v>
      </c>
      <c r="E135" s="239" t="s">
        <v>40</v>
      </c>
      <c r="F135" s="240" t="s">
        <v>208</v>
      </c>
      <c r="G135" s="238"/>
      <c r="H135" s="239" t="s">
        <v>40</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181</v>
      </c>
      <c r="AU135" s="246" t="s">
        <v>87</v>
      </c>
      <c r="AV135" s="13" t="s">
        <v>85</v>
      </c>
      <c r="AW135" s="13" t="s">
        <v>38</v>
      </c>
      <c r="AX135" s="13" t="s">
        <v>77</v>
      </c>
      <c r="AY135" s="246" t="s">
        <v>167</v>
      </c>
    </row>
    <row r="136" s="14" customFormat="1">
      <c r="A136" s="14"/>
      <c r="B136" s="247"/>
      <c r="C136" s="248"/>
      <c r="D136" s="232" t="s">
        <v>181</v>
      </c>
      <c r="E136" s="249" t="s">
        <v>40</v>
      </c>
      <c r="F136" s="250" t="s">
        <v>209</v>
      </c>
      <c r="G136" s="248"/>
      <c r="H136" s="251">
        <v>15.416</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181</v>
      </c>
      <c r="AU136" s="257" t="s">
        <v>87</v>
      </c>
      <c r="AV136" s="14" t="s">
        <v>87</v>
      </c>
      <c r="AW136" s="14" t="s">
        <v>38</v>
      </c>
      <c r="AX136" s="14" t="s">
        <v>77</v>
      </c>
      <c r="AY136" s="257" t="s">
        <v>167</v>
      </c>
    </row>
    <row r="137" s="13" customFormat="1">
      <c r="A137" s="13"/>
      <c r="B137" s="237"/>
      <c r="C137" s="238"/>
      <c r="D137" s="232" t="s">
        <v>181</v>
      </c>
      <c r="E137" s="239" t="s">
        <v>40</v>
      </c>
      <c r="F137" s="240" t="s">
        <v>210</v>
      </c>
      <c r="G137" s="238"/>
      <c r="H137" s="239" t="s">
        <v>40</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181</v>
      </c>
      <c r="AU137" s="246" t="s">
        <v>87</v>
      </c>
      <c r="AV137" s="13" t="s">
        <v>85</v>
      </c>
      <c r="AW137" s="13" t="s">
        <v>38</v>
      </c>
      <c r="AX137" s="13" t="s">
        <v>77</v>
      </c>
      <c r="AY137" s="246" t="s">
        <v>167</v>
      </c>
    </row>
    <row r="138" s="14" customFormat="1">
      <c r="A138" s="14"/>
      <c r="B138" s="247"/>
      <c r="C138" s="248"/>
      <c r="D138" s="232" t="s">
        <v>181</v>
      </c>
      <c r="E138" s="249" t="s">
        <v>40</v>
      </c>
      <c r="F138" s="250" t="s">
        <v>211</v>
      </c>
      <c r="G138" s="248"/>
      <c r="H138" s="251">
        <v>8.4529999999999994</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181</v>
      </c>
      <c r="AU138" s="257" t="s">
        <v>87</v>
      </c>
      <c r="AV138" s="14" t="s">
        <v>87</v>
      </c>
      <c r="AW138" s="14" t="s">
        <v>38</v>
      </c>
      <c r="AX138" s="14" t="s">
        <v>77</v>
      </c>
      <c r="AY138" s="257" t="s">
        <v>167</v>
      </c>
    </row>
    <row r="139" s="15" customFormat="1">
      <c r="A139" s="15"/>
      <c r="B139" s="258"/>
      <c r="C139" s="259"/>
      <c r="D139" s="232" t="s">
        <v>181</v>
      </c>
      <c r="E139" s="260" t="s">
        <v>40</v>
      </c>
      <c r="F139" s="261" t="s">
        <v>184</v>
      </c>
      <c r="G139" s="259"/>
      <c r="H139" s="262">
        <v>29.091999999999999</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181</v>
      </c>
      <c r="AU139" s="268" t="s">
        <v>87</v>
      </c>
      <c r="AV139" s="15" t="s">
        <v>175</v>
      </c>
      <c r="AW139" s="15" t="s">
        <v>38</v>
      </c>
      <c r="AX139" s="15" t="s">
        <v>85</v>
      </c>
      <c r="AY139" s="268" t="s">
        <v>167</v>
      </c>
    </row>
    <row r="140" s="2" customFormat="1" ht="24" customHeight="1">
      <c r="A140" s="39"/>
      <c r="B140" s="40"/>
      <c r="C140" s="219" t="s">
        <v>212</v>
      </c>
      <c r="D140" s="219" t="s">
        <v>170</v>
      </c>
      <c r="E140" s="220" t="s">
        <v>213</v>
      </c>
      <c r="F140" s="221" t="s">
        <v>214</v>
      </c>
      <c r="G140" s="222" t="s">
        <v>173</v>
      </c>
      <c r="H140" s="223">
        <v>29.091999999999999</v>
      </c>
      <c r="I140" s="224"/>
      <c r="J140" s="225">
        <f>ROUND(I140*H140,2)</f>
        <v>0</v>
      </c>
      <c r="K140" s="221" t="s">
        <v>174</v>
      </c>
      <c r="L140" s="45"/>
      <c r="M140" s="226" t="s">
        <v>40</v>
      </c>
      <c r="N140" s="227" t="s">
        <v>48</v>
      </c>
      <c r="O140" s="85"/>
      <c r="P140" s="228">
        <f>O140*H140</f>
        <v>0</v>
      </c>
      <c r="Q140" s="228">
        <v>0.017330000000000002</v>
      </c>
      <c r="R140" s="228">
        <f>Q140*H140</f>
        <v>0.50416435999999998</v>
      </c>
      <c r="S140" s="228">
        <v>0</v>
      </c>
      <c r="T140" s="229">
        <f>S140*H140</f>
        <v>0</v>
      </c>
      <c r="U140" s="39"/>
      <c r="V140" s="39"/>
      <c r="W140" s="39"/>
      <c r="X140" s="39"/>
      <c r="Y140" s="39"/>
      <c r="Z140" s="39"/>
      <c r="AA140" s="39"/>
      <c r="AB140" s="39"/>
      <c r="AC140" s="39"/>
      <c r="AD140" s="39"/>
      <c r="AE140" s="39"/>
      <c r="AR140" s="230" t="s">
        <v>175</v>
      </c>
      <c r="AT140" s="230" t="s">
        <v>170</v>
      </c>
      <c r="AU140" s="230" t="s">
        <v>87</v>
      </c>
      <c r="AY140" s="18" t="s">
        <v>167</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175</v>
      </c>
      <c r="BM140" s="230" t="s">
        <v>215</v>
      </c>
    </row>
    <row r="141" s="2" customFormat="1">
      <c r="A141" s="39"/>
      <c r="B141" s="40"/>
      <c r="C141" s="41"/>
      <c r="D141" s="232" t="s">
        <v>177</v>
      </c>
      <c r="E141" s="41"/>
      <c r="F141" s="233" t="s">
        <v>216</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177</v>
      </c>
      <c r="AU141" s="18" t="s">
        <v>87</v>
      </c>
    </row>
    <row r="142" s="2" customFormat="1">
      <c r="A142" s="39"/>
      <c r="B142" s="40"/>
      <c r="C142" s="41"/>
      <c r="D142" s="232" t="s">
        <v>179</v>
      </c>
      <c r="E142" s="41"/>
      <c r="F142" s="236" t="s">
        <v>217</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179</v>
      </c>
      <c r="AU142" s="18" t="s">
        <v>87</v>
      </c>
    </row>
    <row r="143" s="13" customFormat="1">
      <c r="A143" s="13"/>
      <c r="B143" s="237"/>
      <c r="C143" s="238"/>
      <c r="D143" s="232" t="s">
        <v>181</v>
      </c>
      <c r="E143" s="239" t="s">
        <v>40</v>
      </c>
      <c r="F143" s="240" t="s">
        <v>203</v>
      </c>
      <c r="G143" s="238"/>
      <c r="H143" s="239" t="s">
        <v>40</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181</v>
      </c>
      <c r="AU143" s="246" t="s">
        <v>87</v>
      </c>
      <c r="AV143" s="13" t="s">
        <v>85</v>
      </c>
      <c r="AW143" s="13" t="s">
        <v>38</v>
      </c>
      <c r="AX143" s="13" t="s">
        <v>77</v>
      </c>
      <c r="AY143" s="246" t="s">
        <v>167</v>
      </c>
    </row>
    <row r="144" s="14" customFormat="1">
      <c r="A144" s="14"/>
      <c r="B144" s="247"/>
      <c r="C144" s="248"/>
      <c r="D144" s="232" t="s">
        <v>181</v>
      </c>
      <c r="E144" s="249" t="s">
        <v>40</v>
      </c>
      <c r="F144" s="250" t="s">
        <v>204</v>
      </c>
      <c r="G144" s="248"/>
      <c r="H144" s="251">
        <v>2.5579999999999998</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181</v>
      </c>
      <c r="AU144" s="257" t="s">
        <v>87</v>
      </c>
      <c r="AV144" s="14" t="s">
        <v>87</v>
      </c>
      <c r="AW144" s="14" t="s">
        <v>38</v>
      </c>
      <c r="AX144" s="14" t="s">
        <v>77</v>
      </c>
      <c r="AY144" s="257" t="s">
        <v>167</v>
      </c>
    </row>
    <row r="145" s="14" customFormat="1">
      <c r="A145" s="14"/>
      <c r="B145" s="247"/>
      <c r="C145" s="248"/>
      <c r="D145" s="232" t="s">
        <v>181</v>
      </c>
      <c r="E145" s="249" t="s">
        <v>40</v>
      </c>
      <c r="F145" s="250" t="s">
        <v>205</v>
      </c>
      <c r="G145" s="248"/>
      <c r="H145" s="251">
        <v>0.40000000000000002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181</v>
      </c>
      <c r="AU145" s="257" t="s">
        <v>87</v>
      </c>
      <c r="AV145" s="14" t="s">
        <v>87</v>
      </c>
      <c r="AW145" s="14" t="s">
        <v>38</v>
      </c>
      <c r="AX145" s="14" t="s">
        <v>77</v>
      </c>
      <c r="AY145" s="257" t="s">
        <v>167</v>
      </c>
    </row>
    <row r="146" s="13" customFormat="1">
      <c r="A146" s="13"/>
      <c r="B146" s="237"/>
      <c r="C146" s="238"/>
      <c r="D146" s="232" t="s">
        <v>181</v>
      </c>
      <c r="E146" s="239" t="s">
        <v>40</v>
      </c>
      <c r="F146" s="240" t="s">
        <v>206</v>
      </c>
      <c r="G146" s="238"/>
      <c r="H146" s="239" t="s">
        <v>40</v>
      </c>
      <c r="I146" s="241"/>
      <c r="J146" s="238"/>
      <c r="K146" s="238"/>
      <c r="L146" s="242"/>
      <c r="M146" s="243"/>
      <c r="N146" s="244"/>
      <c r="O146" s="244"/>
      <c r="P146" s="244"/>
      <c r="Q146" s="244"/>
      <c r="R146" s="244"/>
      <c r="S146" s="244"/>
      <c r="T146" s="245"/>
      <c r="U146" s="13"/>
      <c r="V146" s="13"/>
      <c r="W146" s="13"/>
      <c r="X146" s="13"/>
      <c r="Y146" s="13"/>
      <c r="Z146" s="13"/>
      <c r="AA146" s="13"/>
      <c r="AB146" s="13"/>
      <c r="AC146" s="13"/>
      <c r="AD146" s="13"/>
      <c r="AE146" s="13"/>
      <c r="AT146" s="246" t="s">
        <v>181</v>
      </c>
      <c r="AU146" s="246" t="s">
        <v>87</v>
      </c>
      <c r="AV146" s="13" t="s">
        <v>85</v>
      </c>
      <c r="AW146" s="13" t="s">
        <v>38</v>
      </c>
      <c r="AX146" s="13" t="s">
        <v>77</v>
      </c>
      <c r="AY146" s="246" t="s">
        <v>167</v>
      </c>
    </row>
    <row r="147" s="14" customFormat="1">
      <c r="A147" s="14"/>
      <c r="B147" s="247"/>
      <c r="C147" s="248"/>
      <c r="D147" s="232" t="s">
        <v>181</v>
      </c>
      <c r="E147" s="249" t="s">
        <v>40</v>
      </c>
      <c r="F147" s="250" t="s">
        <v>207</v>
      </c>
      <c r="G147" s="248"/>
      <c r="H147" s="251">
        <v>2.2650000000000001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181</v>
      </c>
      <c r="AU147" s="257" t="s">
        <v>87</v>
      </c>
      <c r="AV147" s="14" t="s">
        <v>87</v>
      </c>
      <c r="AW147" s="14" t="s">
        <v>38</v>
      </c>
      <c r="AX147" s="14" t="s">
        <v>77</v>
      </c>
      <c r="AY147" s="257" t="s">
        <v>167</v>
      </c>
    </row>
    <row r="148" s="13" customFormat="1">
      <c r="A148" s="13"/>
      <c r="B148" s="237"/>
      <c r="C148" s="238"/>
      <c r="D148" s="232" t="s">
        <v>181</v>
      </c>
      <c r="E148" s="239" t="s">
        <v>40</v>
      </c>
      <c r="F148" s="240" t="s">
        <v>208</v>
      </c>
      <c r="G148" s="238"/>
      <c r="H148" s="239" t="s">
        <v>40</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181</v>
      </c>
      <c r="AU148" s="246" t="s">
        <v>87</v>
      </c>
      <c r="AV148" s="13" t="s">
        <v>85</v>
      </c>
      <c r="AW148" s="13" t="s">
        <v>38</v>
      </c>
      <c r="AX148" s="13" t="s">
        <v>77</v>
      </c>
      <c r="AY148" s="246" t="s">
        <v>167</v>
      </c>
    </row>
    <row r="149" s="14" customFormat="1">
      <c r="A149" s="14"/>
      <c r="B149" s="247"/>
      <c r="C149" s="248"/>
      <c r="D149" s="232" t="s">
        <v>181</v>
      </c>
      <c r="E149" s="249" t="s">
        <v>40</v>
      </c>
      <c r="F149" s="250" t="s">
        <v>209</v>
      </c>
      <c r="G149" s="248"/>
      <c r="H149" s="251">
        <v>15.416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181</v>
      </c>
      <c r="AU149" s="257" t="s">
        <v>87</v>
      </c>
      <c r="AV149" s="14" t="s">
        <v>87</v>
      </c>
      <c r="AW149" s="14" t="s">
        <v>38</v>
      </c>
      <c r="AX149" s="14" t="s">
        <v>77</v>
      </c>
      <c r="AY149" s="257" t="s">
        <v>167</v>
      </c>
    </row>
    <row r="150" s="13" customFormat="1">
      <c r="A150" s="13"/>
      <c r="B150" s="237"/>
      <c r="C150" s="238"/>
      <c r="D150" s="232" t="s">
        <v>181</v>
      </c>
      <c r="E150" s="239" t="s">
        <v>40</v>
      </c>
      <c r="F150" s="240" t="s">
        <v>210</v>
      </c>
      <c r="G150" s="238"/>
      <c r="H150" s="239" t="s">
        <v>40</v>
      </c>
      <c r="I150" s="241"/>
      <c r="J150" s="238"/>
      <c r="K150" s="238"/>
      <c r="L150" s="242"/>
      <c r="M150" s="243"/>
      <c r="N150" s="244"/>
      <c r="O150" s="244"/>
      <c r="P150" s="244"/>
      <c r="Q150" s="244"/>
      <c r="R150" s="244"/>
      <c r="S150" s="244"/>
      <c r="T150" s="245"/>
      <c r="U150" s="13"/>
      <c r="V150" s="13"/>
      <c r="W150" s="13"/>
      <c r="X150" s="13"/>
      <c r="Y150" s="13"/>
      <c r="Z150" s="13"/>
      <c r="AA150" s="13"/>
      <c r="AB150" s="13"/>
      <c r="AC150" s="13"/>
      <c r="AD150" s="13"/>
      <c r="AE150" s="13"/>
      <c r="AT150" s="246" t="s">
        <v>181</v>
      </c>
      <c r="AU150" s="246" t="s">
        <v>87</v>
      </c>
      <c r="AV150" s="13" t="s">
        <v>85</v>
      </c>
      <c r="AW150" s="13" t="s">
        <v>38</v>
      </c>
      <c r="AX150" s="13" t="s">
        <v>77</v>
      </c>
      <c r="AY150" s="246" t="s">
        <v>167</v>
      </c>
    </row>
    <row r="151" s="14" customFormat="1">
      <c r="A151" s="14"/>
      <c r="B151" s="247"/>
      <c r="C151" s="248"/>
      <c r="D151" s="232" t="s">
        <v>181</v>
      </c>
      <c r="E151" s="249" t="s">
        <v>40</v>
      </c>
      <c r="F151" s="250" t="s">
        <v>211</v>
      </c>
      <c r="G151" s="248"/>
      <c r="H151" s="251">
        <v>8.4529999999999994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181</v>
      </c>
      <c r="AU151" s="257" t="s">
        <v>87</v>
      </c>
      <c r="AV151" s="14" t="s">
        <v>87</v>
      </c>
      <c r="AW151" s="14" t="s">
        <v>38</v>
      </c>
      <c r="AX151" s="14" t="s">
        <v>77</v>
      </c>
      <c r="AY151" s="257" t="s">
        <v>167</v>
      </c>
    </row>
    <row r="152" s="15" customFormat="1">
      <c r="A152" s="15"/>
      <c r="B152" s="258"/>
      <c r="C152" s="259"/>
      <c r="D152" s="232" t="s">
        <v>181</v>
      </c>
      <c r="E152" s="260" t="s">
        <v>40</v>
      </c>
      <c r="F152" s="261" t="s">
        <v>184</v>
      </c>
      <c r="G152" s="259"/>
      <c r="H152" s="262">
        <v>29.091999999999999</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181</v>
      </c>
      <c r="AU152" s="268" t="s">
        <v>87</v>
      </c>
      <c r="AV152" s="15" t="s">
        <v>175</v>
      </c>
      <c r="AW152" s="15" t="s">
        <v>38</v>
      </c>
      <c r="AX152" s="15" t="s">
        <v>85</v>
      </c>
      <c r="AY152" s="268" t="s">
        <v>167</v>
      </c>
    </row>
    <row r="153" s="2" customFormat="1" ht="16.5" customHeight="1">
      <c r="A153" s="39"/>
      <c r="B153" s="40"/>
      <c r="C153" s="219" t="s">
        <v>197</v>
      </c>
      <c r="D153" s="219" t="s">
        <v>170</v>
      </c>
      <c r="E153" s="220" t="s">
        <v>218</v>
      </c>
      <c r="F153" s="221" t="s">
        <v>219</v>
      </c>
      <c r="G153" s="222" t="s">
        <v>173</v>
      </c>
      <c r="H153" s="223">
        <v>16.251999999999999</v>
      </c>
      <c r="I153" s="224"/>
      <c r="J153" s="225">
        <f>ROUND(I153*H153,2)</f>
        <v>0</v>
      </c>
      <c r="K153" s="221" t="s">
        <v>174</v>
      </c>
      <c r="L153" s="45"/>
      <c r="M153" s="226" t="s">
        <v>40</v>
      </c>
      <c r="N153" s="227" t="s">
        <v>48</v>
      </c>
      <c r="O153" s="85"/>
      <c r="P153" s="228">
        <f>O153*H153</f>
        <v>0</v>
      </c>
      <c r="Q153" s="228">
        <v>0.0070400000000000003</v>
      </c>
      <c r="R153" s="228">
        <f>Q153*H153</f>
        <v>0.11441408</v>
      </c>
      <c r="S153" s="228">
        <v>0</v>
      </c>
      <c r="T153" s="229">
        <f>S153*H153</f>
        <v>0</v>
      </c>
      <c r="U153" s="39"/>
      <c r="V153" s="39"/>
      <c r="W153" s="39"/>
      <c r="X153" s="39"/>
      <c r="Y153" s="39"/>
      <c r="Z153" s="39"/>
      <c r="AA153" s="39"/>
      <c r="AB153" s="39"/>
      <c r="AC153" s="39"/>
      <c r="AD153" s="39"/>
      <c r="AE153" s="39"/>
      <c r="AR153" s="230" t="s">
        <v>175</v>
      </c>
      <c r="AT153" s="230" t="s">
        <v>170</v>
      </c>
      <c r="AU153" s="230" t="s">
        <v>87</v>
      </c>
      <c r="AY153" s="18" t="s">
        <v>167</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175</v>
      </c>
      <c r="BM153" s="230" t="s">
        <v>220</v>
      </c>
    </row>
    <row r="154" s="2" customFormat="1">
      <c r="A154" s="39"/>
      <c r="B154" s="40"/>
      <c r="C154" s="41"/>
      <c r="D154" s="232" t="s">
        <v>177</v>
      </c>
      <c r="E154" s="41"/>
      <c r="F154" s="233" t="s">
        <v>221</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177</v>
      </c>
      <c r="AU154" s="18" t="s">
        <v>87</v>
      </c>
    </row>
    <row r="155" s="2" customFormat="1">
      <c r="A155" s="39"/>
      <c r="B155" s="40"/>
      <c r="C155" s="41"/>
      <c r="D155" s="232" t="s">
        <v>179</v>
      </c>
      <c r="E155" s="41"/>
      <c r="F155" s="236" t="s">
        <v>222</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179</v>
      </c>
      <c r="AU155" s="18" t="s">
        <v>87</v>
      </c>
    </row>
    <row r="156" s="13" customFormat="1">
      <c r="A156" s="13"/>
      <c r="B156" s="237"/>
      <c r="C156" s="238"/>
      <c r="D156" s="232" t="s">
        <v>181</v>
      </c>
      <c r="E156" s="239" t="s">
        <v>40</v>
      </c>
      <c r="F156" s="240" t="s">
        <v>223</v>
      </c>
      <c r="G156" s="238"/>
      <c r="H156" s="239" t="s">
        <v>40</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181</v>
      </c>
      <c r="AU156" s="246" t="s">
        <v>87</v>
      </c>
      <c r="AV156" s="13" t="s">
        <v>85</v>
      </c>
      <c r="AW156" s="13" t="s">
        <v>38</v>
      </c>
      <c r="AX156" s="13" t="s">
        <v>77</v>
      </c>
      <c r="AY156" s="246" t="s">
        <v>167</v>
      </c>
    </row>
    <row r="157" s="14" customFormat="1">
      <c r="A157" s="14"/>
      <c r="B157" s="247"/>
      <c r="C157" s="248"/>
      <c r="D157" s="232" t="s">
        <v>181</v>
      </c>
      <c r="E157" s="249" t="s">
        <v>40</v>
      </c>
      <c r="F157" s="250" t="s">
        <v>224</v>
      </c>
      <c r="G157" s="248"/>
      <c r="H157" s="251">
        <v>1.1200000000000001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181</v>
      </c>
      <c r="AU157" s="257" t="s">
        <v>87</v>
      </c>
      <c r="AV157" s="14" t="s">
        <v>87</v>
      </c>
      <c r="AW157" s="14" t="s">
        <v>38</v>
      </c>
      <c r="AX157" s="14" t="s">
        <v>77</v>
      </c>
      <c r="AY157" s="257" t="s">
        <v>167</v>
      </c>
    </row>
    <row r="158" s="13" customFormat="1">
      <c r="A158" s="13"/>
      <c r="B158" s="237"/>
      <c r="C158" s="238"/>
      <c r="D158" s="232" t="s">
        <v>181</v>
      </c>
      <c r="E158" s="239" t="s">
        <v>40</v>
      </c>
      <c r="F158" s="240" t="s">
        <v>225</v>
      </c>
      <c r="G158" s="238"/>
      <c r="H158" s="239" t="s">
        <v>40</v>
      </c>
      <c r="I158" s="241"/>
      <c r="J158" s="238"/>
      <c r="K158" s="238"/>
      <c r="L158" s="242"/>
      <c r="M158" s="243"/>
      <c r="N158" s="244"/>
      <c r="O158" s="244"/>
      <c r="P158" s="244"/>
      <c r="Q158" s="244"/>
      <c r="R158" s="244"/>
      <c r="S158" s="244"/>
      <c r="T158" s="245"/>
      <c r="U158" s="13"/>
      <c r="V158" s="13"/>
      <c r="W158" s="13"/>
      <c r="X158" s="13"/>
      <c r="Y158" s="13"/>
      <c r="Z158" s="13"/>
      <c r="AA158" s="13"/>
      <c r="AB158" s="13"/>
      <c r="AC158" s="13"/>
      <c r="AD158" s="13"/>
      <c r="AE158" s="13"/>
      <c r="AT158" s="246" t="s">
        <v>181</v>
      </c>
      <c r="AU158" s="246" t="s">
        <v>87</v>
      </c>
      <c r="AV158" s="13" t="s">
        <v>85</v>
      </c>
      <c r="AW158" s="13" t="s">
        <v>38</v>
      </c>
      <c r="AX158" s="13" t="s">
        <v>77</v>
      </c>
      <c r="AY158" s="246" t="s">
        <v>167</v>
      </c>
    </row>
    <row r="159" s="14" customFormat="1">
      <c r="A159" s="14"/>
      <c r="B159" s="247"/>
      <c r="C159" s="248"/>
      <c r="D159" s="232" t="s">
        <v>181</v>
      </c>
      <c r="E159" s="249" t="s">
        <v>40</v>
      </c>
      <c r="F159" s="250" t="s">
        <v>226</v>
      </c>
      <c r="G159" s="248"/>
      <c r="H159" s="251">
        <v>0.56000000000000005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181</v>
      </c>
      <c r="AU159" s="257" t="s">
        <v>87</v>
      </c>
      <c r="AV159" s="14" t="s">
        <v>87</v>
      </c>
      <c r="AW159" s="14" t="s">
        <v>38</v>
      </c>
      <c r="AX159" s="14" t="s">
        <v>77</v>
      </c>
      <c r="AY159" s="257" t="s">
        <v>167</v>
      </c>
    </row>
    <row r="160" s="13" customFormat="1">
      <c r="A160" s="13"/>
      <c r="B160" s="237"/>
      <c r="C160" s="238"/>
      <c r="D160" s="232" t="s">
        <v>181</v>
      </c>
      <c r="E160" s="239" t="s">
        <v>40</v>
      </c>
      <c r="F160" s="240" t="s">
        <v>227</v>
      </c>
      <c r="G160" s="238"/>
      <c r="H160" s="239" t="s">
        <v>40</v>
      </c>
      <c r="I160" s="241"/>
      <c r="J160" s="238"/>
      <c r="K160" s="238"/>
      <c r="L160" s="242"/>
      <c r="M160" s="243"/>
      <c r="N160" s="244"/>
      <c r="O160" s="244"/>
      <c r="P160" s="244"/>
      <c r="Q160" s="244"/>
      <c r="R160" s="244"/>
      <c r="S160" s="244"/>
      <c r="T160" s="245"/>
      <c r="U160" s="13"/>
      <c r="V160" s="13"/>
      <c r="W160" s="13"/>
      <c r="X160" s="13"/>
      <c r="Y160" s="13"/>
      <c r="Z160" s="13"/>
      <c r="AA160" s="13"/>
      <c r="AB160" s="13"/>
      <c r="AC160" s="13"/>
      <c r="AD160" s="13"/>
      <c r="AE160" s="13"/>
      <c r="AT160" s="246" t="s">
        <v>181</v>
      </c>
      <c r="AU160" s="246" t="s">
        <v>87</v>
      </c>
      <c r="AV160" s="13" t="s">
        <v>85</v>
      </c>
      <c r="AW160" s="13" t="s">
        <v>38</v>
      </c>
      <c r="AX160" s="13" t="s">
        <v>77</v>
      </c>
      <c r="AY160" s="246" t="s">
        <v>167</v>
      </c>
    </row>
    <row r="161" s="14" customFormat="1">
      <c r="A161" s="14"/>
      <c r="B161" s="247"/>
      <c r="C161" s="248"/>
      <c r="D161" s="232" t="s">
        <v>181</v>
      </c>
      <c r="E161" s="249" t="s">
        <v>40</v>
      </c>
      <c r="F161" s="250" t="s">
        <v>228</v>
      </c>
      <c r="G161" s="248"/>
      <c r="H161" s="251">
        <v>14.571999999999999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181</v>
      </c>
      <c r="AU161" s="257" t="s">
        <v>87</v>
      </c>
      <c r="AV161" s="14" t="s">
        <v>87</v>
      </c>
      <c r="AW161" s="14" t="s">
        <v>38</v>
      </c>
      <c r="AX161" s="14" t="s">
        <v>77</v>
      </c>
      <c r="AY161" s="257" t="s">
        <v>167</v>
      </c>
    </row>
    <row r="162" s="15" customFormat="1">
      <c r="A162" s="15"/>
      <c r="B162" s="258"/>
      <c r="C162" s="259"/>
      <c r="D162" s="232" t="s">
        <v>181</v>
      </c>
      <c r="E162" s="260" t="s">
        <v>40</v>
      </c>
      <c r="F162" s="261" t="s">
        <v>184</v>
      </c>
      <c r="G162" s="259"/>
      <c r="H162" s="262">
        <v>16.251999999999999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181</v>
      </c>
      <c r="AU162" s="268" t="s">
        <v>87</v>
      </c>
      <c r="AV162" s="15" t="s">
        <v>175</v>
      </c>
      <c r="AW162" s="15" t="s">
        <v>38</v>
      </c>
      <c r="AX162" s="15" t="s">
        <v>85</v>
      </c>
      <c r="AY162" s="268" t="s">
        <v>167</v>
      </c>
    </row>
    <row r="163" s="2" customFormat="1" ht="24" customHeight="1">
      <c r="A163" s="39"/>
      <c r="B163" s="40"/>
      <c r="C163" s="219" t="s">
        <v>229</v>
      </c>
      <c r="D163" s="219" t="s">
        <v>170</v>
      </c>
      <c r="E163" s="220" t="s">
        <v>230</v>
      </c>
      <c r="F163" s="221" t="s">
        <v>231</v>
      </c>
      <c r="G163" s="222" t="s">
        <v>173</v>
      </c>
      <c r="H163" s="223">
        <v>98.213999999999999</v>
      </c>
      <c r="I163" s="224"/>
      <c r="J163" s="225">
        <f>ROUND(I163*H163,2)</f>
        <v>0</v>
      </c>
      <c r="K163" s="221" t="s">
        <v>174</v>
      </c>
      <c r="L163" s="45"/>
      <c r="M163" s="226" t="s">
        <v>40</v>
      </c>
      <c r="N163" s="227" t="s">
        <v>48</v>
      </c>
      <c r="O163" s="85"/>
      <c r="P163" s="228">
        <f>O163*H163</f>
        <v>0</v>
      </c>
      <c r="Q163" s="228">
        <v>0.0014</v>
      </c>
      <c r="R163" s="228">
        <f>Q163*H163</f>
        <v>0.1374996</v>
      </c>
      <c r="S163" s="228">
        <v>0</v>
      </c>
      <c r="T163" s="229">
        <f>S163*H163</f>
        <v>0</v>
      </c>
      <c r="U163" s="39"/>
      <c r="V163" s="39"/>
      <c r="W163" s="39"/>
      <c r="X163" s="39"/>
      <c r="Y163" s="39"/>
      <c r="Z163" s="39"/>
      <c r="AA163" s="39"/>
      <c r="AB163" s="39"/>
      <c r="AC163" s="39"/>
      <c r="AD163" s="39"/>
      <c r="AE163" s="39"/>
      <c r="AR163" s="230" t="s">
        <v>175</v>
      </c>
      <c r="AT163" s="230" t="s">
        <v>170</v>
      </c>
      <c r="AU163" s="230" t="s">
        <v>87</v>
      </c>
      <c r="AY163" s="18" t="s">
        <v>167</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175</v>
      </c>
      <c r="BM163" s="230" t="s">
        <v>232</v>
      </c>
    </row>
    <row r="164" s="2" customFormat="1">
      <c r="A164" s="39"/>
      <c r="B164" s="40"/>
      <c r="C164" s="41"/>
      <c r="D164" s="232" t="s">
        <v>177</v>
      </c>
      <c r="E164" s="41"/>
      <c r="F164" s="233" t="s">
        <v>233</v>
      </c>
      <c r="G164" s="41"/>
      <c r="H164" s="41"/>
      <c r="I164" s="137"/>
      <c r="J164" s="41"/>
      <c r="K164" s="41"/>
      <c r="L164" s="45"/>
      <c r="M164" s="234"/>
      <c r="N164" s="235"/>
      <c r="O164" s="85"/>
      <c r="P164" s="85"/>
      <c r="Q164" s="85"/>
      <c r="R164" s="85"/>
      <c r="S164" s="85"/>
      <c r="T164" s="86"/>
      <c r="U164" s="39"/>
      <c r="V164" s="39"/>
      <c r="W164" s="39"/>
      <c r="X164" s="39"/>
      <c r="Y164" s="39"/>
      <c r="Z164" s="39"/>
      <c r="AA164" s="39"/>
      <c r="AB164" s="39"/>
      <c r="AC164" s="39"/>
      <c r="AD164" s="39"/>
      <c r="AE164" s="39"/>
      <c r="AT164" s="18" t="s">
        <v>177</v>
      </c>
      <c r="AU164" s="18" t="s">
        <v>87</v>
      </c>
    </row>
    <row r="165" s="13" customFormat="1">
      <c r="A165" s="13"/>
      <c r="B165" s="237"/>
      <c r="C165" s="238"/>
      <c r="D165" s="232" t="s">
        <v>181</v>
      </c>
      <c r="E165" s="239" t="s">
        <v>40</v>
      </c>
      <c r="F165" s="240" t="s">
        <v>203</v>
      </c>
      <c r="G165" s="238"/>
      <c r="H165" s="239" t="s">
        <v>40</v>
      </c>
      <c r="I165" s="241"/>
      <c r="J165" s="238"/>
      <c r="K165" s="238"/>
      <c r="L165" s="242"/>
      <c r="M165" s="243"/>
      <c r="N165" s="244"/>
      <c r="O165" s="244"/>
      <c r="P165" s="244"/>
      <c r="Q165" s="244"/>
      <c r="R165" s="244"/>
      <c r="S165" s="244"/>
      <c r="T165" s="245"/>
      <c r="U165" s="13"/>
      <c r="V165" s="13"/>
      <c r="W165" s="13"/>
      <c r="X165" s="13"/>
      <c r="Y165" s="13"/>
      <c r="Z165" s="13"/>
      <c r="AA165" s="13"/>
      <c r="AB165" s="13"/>
      <c r="AC165" s="13"/>
      <c r="AD165" s="13"/>
      <c r="AE165" s="13"/>
      <c r="AT165" s="246" t="s">
        <v>181</v>
      </c>
      <c r="AU165" s="246" t="s">
        <v>87</v>
      </c>
      <c r="AV165" s="13" t="s">
        <v>85</v>
      </c>
      <c r="AW165" s="13" t="s">
        <v>38</v>
      </c>
      <c r="AX165" s="13" t="s">
        <v>77</v>
      </c>
      <c r="AY165" s="246" t="s">
        <v>167</v>
      </c>
    </row>
    <row r="166" s="14" customFormat="1">
      <c r="A166" s="14"/>
      <c r="B166" s="247"/>
      <c r="C166" s="248"/>
      <c r="D166" s="232" t="s">
        <v>181</v>
      </c>
      <c r="E166" s="249" t="s">
        <v>40</v>
      </c>
      <c r="F166" s="250" t="s">
        <v>234</v>
      </c>
      <c r="G166" s="248"/>
      <c r="H166" s="251">
        <v>19.079999999999998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181</v>
      </c>
      <c r="AU166" s="257" t="s">
        <v>87</v>
      </c>
      <c r="AV166" s="14" t="s">
        <v>87</v>
      </c>
      <c r="AW166" s="14" t="s">
        <v>38</v>
      </c>
      <c r="AX166" s="14" t="s">
        <v>77</v>
      </c>
      <c r="AY166" s="257" t="s">
        <v>167</v>
      </c>
    </row>
    <row r="167" s="14" customFormat="1">
      <c r="A167" s="14"/>
      <c r="B167" s="247"/>
      <c r="C167" s="248"/>
      <c r="D167" s="232" t="s">
        <v>181</v>
      </c>
      <c r="E167" s="249" t="s">
        <v>40</v>
      </c>
      <c r="F167" s="250" t="s">
        <v>235</v>
      </c>
      <c r="G167" s="248"/>
      <c r="H167" s="251">
        <v>-4.7279999999999998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181</v>
      </c>
      <c r="AU167" s="257" t="s">
        <v>87</v>
      </c>
      <c r="AV167" s="14" t="s">
        <v>87</v>
      </c>
      <c r="AW167" s="14" t="s">
        <v>38</v>
      </c>
      <c r="AX167" s="14" t="s">
        <v>77</v>
      </c>
      <c r="AY167" s="257" t="s">
        <v>167</v>
      </c>
    </row>
    <row r="168" s="14" customFormat="1">
      <c r="A168" s="14"/>
      <c r="B168" s="247"/>
      <c r="C168" s="248"/>
      <c r="D168" s="232" t="s">
        <v>181</v>
      </c>
      <c r="E168" s="249" t="s">
        <v>40</v>
      </c>
      <c r="F168" s="250" t="s">
        <v>236</v>
      </c>
      <c r="G168" s="248"/>
      <c r="H168" s="251">
        <v>-1.1819999999999999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181</v>
      </c>
      <c r="AU168" s="257" t="s">
        <v>87</v>
      </c>
      <c r="AV168" s="14" t="s">
        <v>87</v>
      </c>
      <c r="AW168" s="14" t="s">
        <v>38</v>
      </c>
      <c r="AX168" s="14" t="s">
        <v>77</v>
      </c>
      <c r="AY168" s="257" t="s">
        <v>167</v>
      </c>
    </row>
    <row r="169" s="13" customFormat="1">
      <c r="A169" s="13"/>
      <c r="B169" s="237"/>
      <c r="C169" s="238"/>
      <c r="D169" s="232" t="s">
        <v>181</v>
      </c>
      <c r="E169" s="239" t="s">
        <v>40</v>
      </c>
      <c r="F169" s="240" t="s">
        <v>206</v>
      </c>
      <c r="G169" s="238"/>
      <c r="H169" s="239" t="s">
        <v>40</v>
      </c>
      <c r="I169" s="241"/>
      <c r="J169" s="238"/>
      <c r="K169" s="238"/>
      <c r="L169" s="242"/>
      <c r="M169" s="243"/>
      <c r="N169" s="244"/>
      <c r="O169" s="244"/>
      <c r="P169" s="244"/>
      <c r="Q169" s="244"/>
      <c r="R169" s="244"/>
      <c r="S169" s="244"/>
      <c r="T169" s="245"/>
      <c r="U169" s="13"/>
      <c r="V169" s="13"/>
      <c r="W169" s="13"/>
      <c r="X169" s="13"/>
      <c r="Y169" s="13"/>
      <c r="Z169" s="13"/>
      <c r="AA169" s="13"/>
      <c r="AB169" s="13"/>
      <c r="AC169" s="13"/>
      <c r="AD169" s="13"/>
      <c r="AE169" s="13"/>
      <c r="AT169" s="246" t="s">
        <v>181</v>
      </c>
      <c r="AU169" s="246" t="s">
        <v>87</v>
      </c>
      <c r="AV169" s="13" t="s">
        <v>85</v>
      </c>
      <c r="AW169" s="13" t="s">
        <v>38</v>
      </c>
      <c r="AX169" s="13" t="s">
        <v>77</v>
      </c>
      <c r="AY169" s="246" t="s">
        <v>167</v>
      </c>
    </row>
    <row r="170" s="14" customFormat="1">
      <c r="A170" s="14"/>
      <c r="B170" s="247"/>
      <c r="C170" s="248"/>
      <c r="D170" s="232" t="s">
        <v>181</v>
      </c>
      <c r="E170" s="249" t="s">
        <v>40</v>
      </c>
      <c r="F170" s="250" t="s">
        <v>237</v>
      </c>
      <c r="G170" s="248"/>
      <c r="H170" s="251">
        <v>16.695</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38</v>
      </c>
      <c r="AX170" s="14" t="s">
        <v>77</v>
      </c>
      <c r="AY170" s="257" t="s">
        <v>167</v>
      </c>
    </row>
    <row r="171" s="14" customFormat="1">
      <c r="A171" s="14"/>
      <c r="B171" s="247"/>
      <c r="C171" s="248"/>
      <c r="D171" s="232" t="s">
        <v>181</v>
      </c>
      <c r="E171" s="249" t="s">
        <v>40</v>
      </c>
      <c r="F171" s="250" t="s">
        <v>236</v>
      </c>
      <c r="G171" s="248"/>
      <c r="H171" s="251">
        <v>-1.1819999999999999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181</v>
      </c>
      <c r="AU171" s="257" t="s">
        <v>87</v>
      </c>
      <c r="AV171" s="14" t="s">
        <v>87</v>
      </c>
      <c r="AW171" s="14" t="s">
        <v>38</v>
      </c>
      <c r="AX171" s="14" t="s">
        <v>77</v>
      </c>
      <c r="AY171" s="257" t="s">
        <v>167</v>
      </c>
    </row>
    <row r="172" s="13" customFormat="1">
      <c r="A172" s="13"/>
      <c r="B172" s="237"/>
      <c r="C172" s="238"/>
      <c r="D172" s="232" t="s">
        <v>181</v>
      </c>
      <c r="E172" s="239" t="s">
        <v>40</v>
      </c>
      <c r="F172" s="240" t="s">
        <v>208</v>
      </c>
      <c r="G172" s="238"/>
      <c r="H172" s="239" t="s">
        <v>40</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181</v>
      </c>
      <c r="AU172" s="246" t="s">
        <v>87</v>
      </c>
      <c r="AV172" s="13" t="s">
        <v>85</v>
      </c>
      <c r="AW172" s="13" t="s">
        <v>38</v>
      </c>
      <c r="AX172" s="13" t="s">
        <v>77</v>
      </c>
      <c r="AY172" s="246" t="s">
        <v>167</v>
      </c>
    </row>
    <row r="173" s="14" customFormat="1">
      <c r="A173" s="14"/>
      <c r="B173" s="247"/>
      <c r="C173" s="248"/>
      <c r="D173" s="232" t="s">
        <v>181</v>
      </c>
      <c r="E173" s="249" t="s">
        <v>40</v>
      </c>
      <c r="F173" s="250" t="s">
        <v>238</v>
      </c>
      <c r="G173" s="248"/>
      <c r="H173" s="251">
        <v>42.051000000000002</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181</v>
      </c>
      <c r="AU173" s="257" t="s">
        <v>87</v>
      </c>
      <c r="AV173" s="14" t="s">
        <v>87</v>
      </c>
      <c r="AW173" s="14" t="s">
        <v>38</v>
      </c>
      <c r="AX173" s="14" t="s">
        <v>77</v>
      </c>
      <c r="AY173" s="257" t="s">
        <v>167</v>
      </c>
    </row>
    <row r="174" s="14" customFormat="1">
      <c r="A174" s="14"/>
      <c r="B174" s="247"/>
      <c r="C174" s="248"/>
      <c r="D174" s="232" t="s">
        <v>181</v>
      </c>
      <c r="E174" s="249" t="s">
        <v>40</v>
      </c>
      <c r="F174" s="250" t="s">
        <v>239</v>
      </c>
      <c r="G174" s="248"/>
      <c r="H174" s="251">
        <v>-1.5760000000000001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181</v>
      </c>
      <c r="AU174" s="257" t="s">
        <v>87</v>
      </c>
      <c r="AV174" s="14" t="s">
        <v>87</v>
      </c>
      <c r="AW174" s="14" t="s">
        <v>38</v>
      </c>
      <c r="AX174" s="14" t="s">
        <v>77</v>
      </c>
      <c r="AY174" s="257" t="s">
        <v>167</v>
      </c>
    </row>
    <row r="175" s="14" customFormat="1">
      <c r="A175" s="14"/>
      <c r="B175" s="247"/>
      <c r="C175" s="248"/>
      <c r="D175" s="232" t="s">
        <v>181</v>
      </c>
      <c r="E175" s="249" t="s">
        <v>40</v>
      </c>
      <c r="F175" s="250" t="s">
        <v>240</v>
      </c>
      <c r="G175" s="248"/>
      <c r="H175" s="251">
        <v>-2.093</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181</v>
      </c>
      <c r="AU175" s="257" t="s">
        <v>87</v>
      </c>
      <c r="AV175" s="14" t="s">
        <v>87</v>
      </c>
      <c r="AW175" s="14" t="s">
        <v>38</v>
      </c>
      <c r="AX175" s="14" t="s">
        <v>77</v>
      </c>
      <c r="AY175" s="257" t="s">
        <v>167</v>
      </c>
    </row>
    <row r="176" s="14" customFormat="1">
      <c r="A176" s="14"/>
      <c r="B176" s="247"/>
      <c r="C176" s="248"/>
      <c r="D176" s="232" t="s">
        <v>181</v>
      </c>
      <c r="E176" s="249" t="s">
        <v>40</v>
      </c>
      <c r="F176" s="250" t="s">
        <v>241</v>
      </c>
      <c r="G176" s="248"/>
      <c r="H176" s="251">
        <v>1.74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181</v>
      </c>
      <c r="AU176" s="257" t="s">
        <v>87</v>
      </c>
      <c r="AV176" s="14" t="s">
        <v>87</v>
      </c>
      <c r="AW176" s="14" t="s">
        <v>38</v>
      </c>
      <c r="AX176" s="14" t="s">
        <v>77</v>
      </c>
      <c r="AY176" s="257" t="s">
        <v>167</v>
      </c>
    </row>
    <row r="177" s="13" customFormat="1">
      <c r="A177" s="13"/>
      <c r="B177" s="237"/>
      <c r="C177" s="238"/>
      <c r="D177" s="232" t="s">
        <v>181</v>
      </c>
      <c r="E177" s="239" t="s">
        <v>40</v>
      </c>
      <c r="F177" s="240" t="s">
        <v>210</v>
      </c>
      <c r="G177" s="238"/>
      <c r="H177" s="239" t="s">
        <v>40</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181</v>
      </c>
      <c r="AU177" s="246" t="s">
        <v>87</v>
      </c>
      <c r="AV177" s="13" t="s">
        <v>85</v>
      </c>
      <c r="AW177" s="13" t="s">
        <v>38</v>
      </c>
      <c r="AX177" s="13" t="s">
        <v>77</v>
      </c>
      <c r="AY177" s="246" t="s">
        <v>167</v>
      </c>
    </row>
    <row r="178" s="14" customFormat="1">
      <c r="A178" s="14"/>
      <c r="B178" s="247"/>
      <c r="C178" s="248"/>
      <c r="D178" s="232" t="s">
        <v>181</v>
      </c>
      <c r="E178" s="249" t="s">
        <v>40</v>
      </c>
      <c r="F178" s="250" t="s">
        <v>242</v>
      </c>
      <c r="G178" s="248"/>
      <c r="H178" s="251">
        <v>31.27</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181</v>
      </c>
      <c r="AU178" s="257" t="s">
        <v>87</v>
      </c>
      <c r="AV178" s="14" t="s">
        <v>87</v>
      </c>
      <c r="AW178" s="14" t="s">
        <v>38</v>
      </c>
      <c r="AX178" s="14" t="s">
        <v>77</v>
      </c>
      <c r="AY178" s="257" t="s">
        <v>167</v>
      </c>
    </row>
    <row r="179" s="14" customFormat="1">
      <c r="A179" s="14"/>
      <c r="B179" s="247"/>
      <c r="C179" s="248"/>
      <c r="D179" s="232" t="s">
        <v>181</v>
      </c>
      <c r="E179" s="249" t="s">
        <v>40</v>
      </c>
      <c r="F179" s="250" t="s">
        <v>239</v>
      </c>
      <c r="G179" s="248"/>
      <c r="H179" s="251">
        <v>-1.5760000000000001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181</v>
      </c>
      <c r="AU179" s="257" t="s">
        <v>87</v>
      </c>
      <c r="AV179" s="14" t="s">
        <v>87</v>
      </c>
      <c r="AW179" s="14" t="s">
        <v>38</v>
      </c>
      <c r="AX179" s="14" t="s">
        <v>77</v>
      </c>
      <c r="AY179" s="257" t="s">
        <v>167</v>
      </c>
    </row>
    <row r="180" s="14" customFormat="1">
      <c r="A180" s="14"/>
      <c r="B180" s="247"/>
      <c r="C180" s="248"/>
      <c r="D180" s="232" t="s">
        <v>181</v>
      </c>
      <c r="E180" s="249" t="s">
        <v>40</v>
      </c>
      <c r="F180" s="250" t="s">
        <v>243</v>
      </c>
      <c r="G180" s="248"/>
      <c r="H180" s="251">
        <v>-2.0249999999999999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181</v>
      </c>
      <c r="AU180" s="257" t="s">
        <v>87</v>
      </c>
      <c r="AV180" s="14" t="s">
        <v>87</v>
      </c>
      <c r="AW180" s="14" t="s">
        <v>38</v>
      </c>
      <c r="AX180" s="14" t="s">
        <v>77</v>
      </c>
      <c r="AY180" s="257" t="s">
        <v>167</v>
      </c>
    </row>
    <row r="181" s="14" customFormat="1">
      <c r="A181" s="14"/>
      <c r="B181" s="247"/>
      <c r="C181" s="248"/>
      <c r="D181" s="232" t="s">
        <v>181</v>
      </c>
      <c r="E181" s="249" t="s">
        <v>40</v>
      </c>
      <c r="F181" s="250" t="s">
        <v>241</v>
      </c>
      <c r="G181" s="248"/>
      <c r="H181" s="251">
        <v>1.74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181</v>
      </c>
      <c r="AU181" s="257" t="s">
        <v>87</v>
      </c>
      <c r="AV181" s="14" t="s">
        <v>87</v>
      </c>
      <c r="AW181" s="14" t="s">
        <v>38</v>
      </c>
      <c r="AX181" s="14" t="s">
        <v>77</v>
      </c>
      <c r="AY181" s="257" t="s">
        <v>167</v>
      </c>
    </row>
    <row r="182" s="15" customFormat="1">
      <c r="A182" s="15"/>
      <c r="B182" s="258"/>
      <c r="C182" s="259"/>
      <c r="D182" s="232" t="s">
        <v>181</v>
      </c>
      <c r="E182" s="260" t="s">
        <v>40</v>
      </c>
      <c r="F182" s="261" t="s">
        <v>184</v>
      </c>
      <c r="G182" s="259"/>
      <c r="H182" s="262">
        <v>98.213999999999999</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181</v>
      </c>
      <c r="AU182" s="268" t="s">
        <v>87</v>
      </c>
      <c r="AV182" s="15" t="s">
        <v>175</v>
      </c>
      <c r="AW182" s="15" t="s">
        <v>38</v>
      </c>
      <c r="AX182" s="15" t="s">
        <v>85</v>
      </c>
      <c r="AY182" s="268" t="s">
        <v>167</v>
      </c>
    </row>
    <row r="183" s="2" customFormat="1" ht="24" customHeight="1">
      <c r="A183" s="39"/>
      <c r="B183" s="40"/>
      <c r="C183" s="219" t="s">
        <v>244</v>
      </c>
      <c r="D183" s="219" t="s">
        <v>170</v>
      </c>
      <c r="E183" s="220" t="s">
        <v>245</v>
      </c>
      <c r="F183" s="221" t="s">
        <v>246</v>
      </c>
      <c r="G183" s="222" t="s">
        <v>173</v>
      </c>
      <c r="H183" s="223">
        <v>98.213999999999999</v>
      </c>
      <c r="I183" s="224"/>
      <c r="J183" s="225">
        <f>ROUND(I183*H183,2)</f>
        <v>0</v>
      </c>
      <c r="K183" s="221" t="s">
        <v>174</v>
      </c>
      <c r="L183" s="45"/>
      <c r="M183" s="226" t="s">
        <v>40</v>
      </c>
      <c r="N183" s="227" t="s">
        <v>48</v>
      </c>
      <c r="O183" s="85"/>
      <c r="P183" s="228">
        <f>O183*H183</f>
        <v>0</v>
      </c>
      <c r="Q183" s="228">
        <v>0.017330000000000002</v>
      </c>
      <c r="R183" s="228">
        <f>Q183*H183</f>
        <v>1.7020486200000002</v>
      </c>
      <c r="S183" s="228">
        <v>0</v>
      </c>
      <c r="T183" s="229">
        <f>S183*H183</f>
        <v>0</v>
      </c>
      <c r="U183" s="39"/>
      <c r="V183" s="39"/>
      <c r="W183" s="39"/>
      <c r="X183" s="39"/>
      <c r="Y183" s="39"/>
      <c r="Z183" s="39"/>
      <c r="AA183" s="39"/>
      <c r="AB183" s="39"/>
      <c r="AC183" s="39"/>
      <c r="AD183" s="39"/>
      <c r="AE183" s="39"/>
      <c r="AR183" s="230" t="s">
        <v>175</v>
      </c>
      <c r="AT183" s="230" t="s">
        <v>170</v>
      </c>
      <c r="AU183" s="230" t="s">
        <v>87</v>
      </c>
      <c r="AY183" s="18" t="s">
        <v>167</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175</v>
      </c>
      <c r="BM183" s="230" t="s">
        <v>247</v>
      </c>
    </row>
    <row r="184" s="2" customFormat="1">
      <c r="A184" s="39"/>
      <c r="B184" s="40"/>
      <c r="C184" s="41"/>
      <c r="D184" s="232" t="s">
        <v>177</v>
      </c>
      <c r="E184" s="41"/>
      <c r="F184" s="233" t="s">
        <v>248</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177</v>
      </c>
      <c r="AU184" s="18" t="s">
        <v>87</v>
      </c>
    </row>
    <row r="185" s="2" customFormat="1">
      <c r="A185" s="39"/>
      <c r="B185" s="40"/>
      <c r="C185" s="41"/>
      <c r="D185" s="232" t="s">
        <v>179</v>
      </c>
      <c r="E185" s="41"/>
      <c r="F185" s="236" t="s">
        <v>217</v>
      </c>
      <c r="G185" s="41"/>
      <c r="H185" s="41"/>
      <c r="I185" s="137"/>
      <c r="J185" s="41"/>
      <c r="K185" s="41"/>
      <c r="L185" s="45"/>
      <c r="M185" s="234"/>
      <c r="N185" s="235"/>
      <c r="O185" s="85"/>
      <c r="P185" s="85"/>
      <c r="Q185" s="85"/>
      <c r="R185" s="85"/>
      <c r="S185" s="85"/>
      <c r="T185" s="86"/>
      <c r="U185" s="39"/>
      <c r="V185" s="39"/>
      <c r="W185" s="39"/>
      <c r="X185" s="39"/>
      <c r="Y185" s="39"/>
      <c r="Z185" s="39"/>
      <c r="AA185" s="39"/>
      <c r="AB185" s="39"/>
      <c r="AC185" s="39"/>
      <c r="AD185" s="39"/>
      <c r="AE185" s="39"/>
      <c r="AT185" s="18" t="s">
        <v>179</v>
      </c>
      <c r="AU185" s="18" t="s">
        <v>87</v>
      </c>
    </row>
    <row r="186" s="13" customFormat="1">
      <c r="A186" s="13"/>
      <c r="B186" s="237"/>
      <c r="C186" s="238"/>
      <c r="D186" s="232" t="s">
        <v>181</v>
      </c>
      <c r="E186" s="239" t="s">
        <v>40</v>
      </c>
      <c r="F186" s="240" t="s">
        <v>203</v>
      </c>
      <c r="G186" s="238"/>
      <c r="H186" s="239" t="s">
        <v>40</v>
      </c>
      <c r="I186" s="241"/>
      <c r="J186" s="238"/>
      <c r="K186" s="238"/>
      <c r="L186" s="242"/>
      <c r="M186" s="243"/>
      <c r="N186" s="244"/>
      <c r="O186" s="244"/>
      <c r="P186" s="244"/>
      <c r="Q186" s="244"/>
      <c r="R186" s="244"/>
      <c r="S186" s="244"/>
      <c r="T186" s="245"/>
      <c r="U186" s="13"/>
      <c r="V186" s="13"/>
      <c r="W186" s="13"/>
      <c r="X186" s="13"/>
      <c r="Y186" s="13"/>
      <c r="Z186" s="13"/>
      <c r="AA186" s="13"/>
      <c r="AB186" s="13"/>
      <c r="AC186" s="13"/>
      <c r="AD186" s="13"/>
      <c r="AE186" s="13"/>
      <c r="AT186" s="246" t="s">
        <v>181</v>
      </c>
      <c r="AU186" s="246" t="s">
        <v>87</v>
      </c>
      <c r="AV186" s="13" t="s">
        <v>85</v>
      </c>
      <c r="AW186" s="13" t="s">
        <v>38</v>
      </c>
      <c r="AX186" s="13" t="s">
        <v>77</v>
      </c>
      <c r="AY186" s="246" t="s">
        <v>167</v>
      </c>
    </row>
    <row r="187" s="14" customFormat="1">
      <c r="A187" s="14"/>
      <c r="B187" s="247"/>
      <c r="C187" s="248"/>
      <c r="D187" s="232" t="s">
        <v>181</v>
      </c>
      <c r="E187" s="249" t="s">
        <v>40</v>
      </c>
      <c r="F187" s="250" t="s">
        <v>234</v>
      </c>
      <c r="G187" s="248"/>
      <c r="H187" s="251">
        <v>19.079999999999998</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181</v>
      </c>
      <c r="AU187" s="257" t="s">
        <v>87</v>
      </c>
      <c r="AV187" s="14" t="s">
        <v>87</v>
      </c>
      <c r="AW187" s="14" t="s">
        <v>38</v>
      </c>
      <c r="AX187" s="14" t="s">
        <v>77</v>
      </c>
      <c r="AY187" s="257" t="s">
        <v>167</v>
      </c>
    </row>
    <row r="188" s="14" customFormat="1">
      <c r="A188" s="14"/>
      <c r="B188" s="247"/>
      <c r="C188" s="248"/>
      <c r="D188" s="232" t="s">
        <v>181</v>
      </c>
      <c r="E188" s="249" t="s">
        <v>40</v>
      </c>
      <c r="F188" s="250" t="s">
        <v>235</v>
      </c>
      <c r="G188" s="248"/>
      <c r="H188" s="251">
        <v>-4.7279999999999998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181</v>
      </c>
      <c r="AU188" s="257" t="s">
        <v>87</v>
      </c>
      <c r="AV188" s="14" t="s">
        <v>87</v>
      </c>
      <c r="AW188" s="14" t="s">
        <v>38</v>
      </c>
      <c r="AX188" s="14" t="s">
        <v>77</v>
      </c>
      <c r="AY188" s="257" t="s">
        <v>167</v>
      </c>
    </row>
    <row r="189" s="14" customFormat="1">
      <c r="A189" s="14"/>
      <c r="B189" s="247"/>
      <c r="C189" s="248"/>
      <c r="D189" s="232" t="s">
        <v>181</v>
      </c>
      <c r="E189" s="249" t="s">
        <v>40</v>
      </c>
      <c r="F189" s="250" t="s">
        <v>236</v>
      </c>
      <c r="G189" s="248"/>
      <c r="H189" s="251">
        <v>-1.1819999999999999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181</v>
      </c>
      <c r="AU189" s="257" t="s">
        <v>87</v>
      </c>
      <c r="AV189" s="14" t="s">
        <v>87</v>
      </c>
      <c r="AW189" s="14" t="s">
        <v>38</v>
      </c>
      <c r="AX189" s="14" t="s">
        <v>77</v>
      </c>
      <c r="AY189" s="257" t="s">
        <v>167</v>
      </c>
    </row>
    <row r="190" s="13" customFormat="1">
      <c r="A190" s="13"/>
      <c r="B190" s="237"/>
      <c r="C190" s="238"/>
      <c r="D190" s="232" t="s">
        <v>181</v>
      </c>
      <c r="E190" s="239" t="s">
        <v>40</v>
      </c>
      <c r="F190" s="240" t="s">
        <v>206</v>
      </c>
      <c r="G190" s="238"/>
      <c r="H190" s="239" t="s">
        <v>40</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181</v>
      </c>
      <c r="AU190" s="246" t="s">
        <v>87</v>
      </c>
      <c r="AV190" s="13" t="s">
        <v>85</v>
      </c>
      <c r="AW190" s="13" t="s">
        <v>38</v>
      </c>
      <c r="AX190" s="13" t="s">
        <v>77</v>
      </c>
      <c r="AY190" s="246" t="s">
        <v>167</v>
      </c>
    </row>
    <row r="191" s="14" customFormat="1">
      <c r="A191" s="14"/>
      <c r="B191" s="247"/>
      <c r="C191" s="248"/>
      <c r="D191" s="232" t="s">
        <v>181</v>
      </c>
      <c r="E191" s="249" t="s">
        <v>40</v>
      </c>
      <c r="F191" s="250" t="s">
        <v>237</v>
      </c>
      <c r="G191" s="248"/>
      <c r="H191" s="251">
        <v>16.695</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181</v>
      </c>
      <c r="AU191" s="257" t="s">
        <v>87</v>
      </c>
      <c r="AV191" s="14" t="s">
        <v>87</v>
      </c>
      <c r="AW191" s="14" t="s">
        <v>38</v>
      </c>
      <c r="AX191" s="14" t="s">
        <v>77</v>
      </c>
      <c r="AY191" s="257" t="s">
        <v>167</v>
      </c>
    </row>
    <row r="192" s="14" customFormat="1">
      <c r="A192" s="14"/>
      <c r="B192" s="247"/>
      <c r="C192" s="248"/>
      <c r="D192" s="232" t="s">
        <v>181</v>
      </c>
      <c r="E192" s="249" t="s">
        <v>40</v>
      </c>
      <c r="F192" s="250" t="s">
        <v>236</v>
      </c>
      <c r="G192" s="248"/>
      <c r="H192" s="251">
        <v>-1.1819999999999999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181</v>
      </c>
      <c r="AU192" s="257" t="s">
        <v>87</v>
      </c>
      <c r="AV192" s="14" t="s">
        <v>87</v>
      </c>
      <c r="AW192" s="14" t="s">
        <v>38</v>
      </c>
      <c r="AX192" s="14" t="s">
        <v>77</v>
      </c>
      <c r="AY192" s="257" t="s">
        <v>167</v>
      </c>
    </row>
    <row r="193" s="13" customFormat="1">
      <c r="A193" s="13"/>
      <c r="B193" s="237"/>
      <c r="C193" s="238"/>
      <c r="D193" s="232" t="s">
        <v>181</v>
      </c>
      <c r="E193" s="239" t="s">
        <v>40</v>
      </c>
      <c r="F193" s="240" t="s">
        <v>208</v>
      </c>
      <c r="G193" s="238"/>
      <c r="H193" s="239" t="s">
        <v>40</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181</v>
      </c>
      <c r="AU193" s="246" t="s">
        <v>87</v>
      </c>
      <c r="AV193" s="13" t="s">
        <v>85</v>
      </c>
      <c r="AW193" s="13" t="s">
        <v>38</v>
      </c>
      <c r="AX193" s="13" t="s">
        <v>77</v>
      </c>
      <c r="AY193" s="246" t="s">
        <v>167</v>
      </c>
    </row>
    <row r="194" s="14" customFormat="1">
      <c r="A194" s="14"/>
      <c r="B194" s="247"/>
      <c r="C194" s="248"/>
      <c r="D194" s="232" t="s">
        <v>181</v>
      </c>
      <c r="E194" s="249" t="s">
        <v>40</v>
      </c>
      <c r="F194" s="250" t="s">
        <v>238</v>
      </c>
      <c r="G194" s="248"/>
      <c r="H194" s="251">
        <v>42.051000000000002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181</v>
      </c>
      <c r="AU194" s="257" t="s">
        <v>87</v>
      </c>
      <c r="AV194" s="14" t="s">
        <v>87</v>
      </c>
      <c r="AW194" s="14" t="s">
        <v>38</v>
      </c>
      <c r="AX194" s="14" t="s">
        <v>77</v>
      </c>
      <c r="AY194" s="257" t="s">
        <v>167</v>
      </c>
    </row>
    <row r="195" s="14" customFormat="1">
      <c r="A195" s="14"/>
      <c r="B195" s="247"/>
      <c r="C195" s="248"/>
      <c r="D195" s="232" t="s">
        <v>181</v>
      </c>
      <c r="E195" s="249" t="s">
        <v>40</v>
      </c>
      <c r="F195" s="250" t="s">
        <v>239</v>
      </c>
      <c r="G195" s="248"/>
      <c r="H195" s="251">
        <v>-1.5760000000000001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181</v>
      </c>
      <c r="AU195" s="257" t="s">
        <v>87</v>
      </c>
      <c r="AV195" s="14" t="s">
        <v>87</v>
      </c>
      <c r="AW195" s="14" t="s">
        <v>38</v>
      </c>
      <c r="AX195" s="14" t="s">
        <v>77</v>
      </c>
      <c r="AY195" s="257" t="s">
        <v>167</v>
      </c>
    </row>
    <row r="196" s="14" customFormat="1">
      <c r="A196" s="14"/>
      <c r="B196" s="247"/>
      <c r="C196" s="248"/>
      <c r="D196" s="232" t="s">
        <v>181</v>
      </c>
      <c r="E196" s="249" t="s">
        <v>40</v>
      </c>
      <c r="F196" s="250" t="s">
        <v>240</v>
      </c>
      <c r="G196" s="248"/>
      <c r="H196" s="251">
        <v>-2.093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181</v>
      </c>
      <c r="AU196" s="257" t="s">
        <v>87</v>
      </c>
      <c r="AV196" s="14" t="s">
        <v>87</v>
      </c>
      <c r="AW196" s="14" t="s">
        <v>38</v>
      </c>
      <c r="AX196" s="14" t="s">
        <v>77</v>
      </c>
      <c r="AY196" s="257" t="s">
        <v>167</v>
      </c>
    </row>
    <row r="197" s="14" customFormat="1">
      <c r="A197" s="14"/>
      <c r="B197" s="247"/>
      <c r="C197" s="248"/>
      <c r="D197" s="232" t="s">
        <v>181</v>
      </c>
      <c r="E197" s="249" t="s">
        <v>40</v>
      </c>
      <c r="F197" s="250" t="s">
        <v>241</v>
      </c>
      <c r="G197" s="248"/>
      <c r="H197" s="251">
        <v>1.74</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3" customFormat="1">
      <c r="A198" s="13"/>
      <c r="B198" s="237"/>
      <c r="C198" s="238"/>
      <c r="D198" s="232" t="s">
        <v>181</v>
      </c>
      <c r="E198" s="239" t="s">
        <v>40</v>
      </c>
      <c r="F198" s="240" t="s">
        <v>210</v>
      </c>
      <c r="G198" s="238"/>
      <c r="H198" s="239" t="s">
        <v>40</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181</v>
      </c>
      <c r="AU198" s="246" t="s">
        <v>87</v>
      </c>
      <c r="AV198" s="13" t="s">
        <v>85</v>
      </c>
      <c r="AW198" s="13" t="s">
        <v>38</v>
      </c>
      <c r="AX198" s="13" t="s">
        <v>77</v>
      </c>
      <c r="AY198" s="246" t="s">
        <v>167</v>
      </c>
    </row>
    <row r="199" s="14" customFormat="1">
      <c r="A199" s="14"/>
      <c r="B199" s="247"/>
      <c r="C199" s="248"/>
      <c r="D199" s="232" t="s">
        <v>181</v>
      </c>
      <c r="E199" s="249" t="s">
        <v>40</v>
      </c>
      <c r="F199" s="250" t="s">
        <v>242</v>
      </c>
      <c r="G199" s="248"/>
      <c r="H199" s="251">
        <v>31.27</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181</v>
      </c>
      <c r="AU199" s="257" t="s">
        <v>87</v>
      </c>
      <c r="AV199" s="14" t="s">
        <v>87</v>
      </c>
      <c r="AW199" s="14" t="s">
        <v>38</v>
      </c>
      <c r="AX199" s="14" t="s">
        <v>77</v>
      </c>
      <c r="AY199" s="257" t="s">
        <v>167</v>
      </c>
    </row>
    <row r="200" s="14" customFormat="1">
      <c r="A200" s="14"/>
      <c r="B200" s="247"/>
      <c r="C200" s="248"/>
      <c r="D200" s="232" t="s">
        <v>181</v>
      </c>
      <c r="E200" s="249" t="s">
        <v>40</v>
      </c>
      <c r="F200" s="250" t="s">
        <v>239</v>
      </c>
      <c r="G200" s="248"/>
      <c r="H200" s="251">
        <v>-1.5760000000000001</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181</v>
      </c>
      <c r="AU200" s="257" t="s">
        <v>87</v>
      </c>
      <c r="AV200" s="14" t="s">
        <v>87</v>
      </c>
      <c r="AW200" s="14" t="s">
        <v>38</v>
      </c>
      <c r="AX200" s="14" t="s">
        <v>77</v>
      </c>
      <c r="AY200" s="257" t="s">
        <v>167</v>
      </c>
    </row>
    <row r="201" s="14" customFormat="1">
      <c r="A201" s="14"/>
      <c r="B201" s="247"/>
      <c r="C201" s="248"/>
      <c r="D201" s="232" t="s">
        <v>181</v>
      </c>
      <c r="E201" s="249" t="s">
        <v>40</v>
      </c>
      <c r="F201" s="250" t="s">
        <v>243</v>
      </c>
      <c r="G201" s="248"/>
      <c r="H201" s="251">
        <v>-2.0249999999999999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181</v>
      </c>
      <c r="AU201" s="257" t="s">
        <v>87</v>
      </c>
      <c r="AV201" s="14" t="s">
        <v>87</v>
      </c>
      <c r="AW201" s="14" t="s">
        <v>38</v>
      </c>
      <c r="AX201" s="14" t="s">
        <v>77</v>
      </c>
      <c r="AY201" s="257" t="s">
        <v>167</v>
      </c>
    </row>
    <row r="202" s="14" customFormat="1">
      <c r="A202" s="14"/>
      <c r="B202" s="247"/>
      <c r="C202" s="248"/>
      <c r="D202" s="232" t="s">
        <v>181</v>
      </c>
      <c r="E202" s="249" t="s">
        <v>40</v>
      </c>
      <c r="F202" s="250" t="s">
        <v>241</v>
      </c>
      <c r="G202" s="248"/>
      <c r="H202" s="251">
        <v>1.74</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181</v>
      </c>
      <c r="AU202" s="257" t="s">
        <v>87</v>
      </c>
      <c r="AV202" s="14" t="s">
        <v>87</v>
      </c>
      <c r="AW202" s="14" t="s">
        <v>38</v>
      </c>
      <c r="AX202" s="14" t="s">
        <v>77</v>
      </c>
      <c r="AY202" s="257" t="s">
        <v>167</v>
      </c>
    </row>
    <row r="203" s="15" customFormat="1">
      <c r="A203" s="15"/>
      <c r="B203" s="258"/>
      <c r="C203" s="259"/>
      <c r="D203" s="232" t="s">
        <v>181</v>
      </c>
      <c r="E203" s="260" t="s">
        <v>40</v>
      </c>
      <c r="F203" s="261" t="s">
        <v>184</v>
      </c>
      <c r="G203" s="259"/>
      <c r="H203" s="262">
        <v>98.213999999999999</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181</v>
      </c>
      <c r="AU203" s="268" t="s">
        <v>87</v>
      </c>
      <c r="AV203" s="15" t="s">
        <v>175</v>
      </c>
      <c r="AW203" s="15" t="s">
        <v>38</v>
      </c>
      <c r="AX203" s="15" t="s">
        <v>85</v>
      </c>
      <c r="AY203" s="268" t="s">
        <v>167</v>
      </c>
    </row>
    <row r="204" s="2" customFormat="1" ht="24" customHeight="1">
      <c r="A204" s="39"/>
      <c r="B204" s="40"/>
      <c r="C204" s="219" t="s">
        <v>249</v>
      </c>
      <c r="D204" s="219" t="s">
        <v>170</v>
      </c>
      <c r="E204" s="220" t="s">
        <v>250</v>
      </c>
      <c r="F204" s="221" t="s">
        <v>251</v>
      </c>
      <c r="G204" s="222" t="s">
        <v>173</v>
      </c>
      <c r="H204" s="223">
        <v>98.213999999999999</v>
      </c>
      <c r="I204" s="224"/>
      <c r="J204" s="225">
        <f>ROUND(I204*H204,2)</f>
        <v>0</v>
      </c>
      <c r="K204" s="221" t="s">
        <v>174</v>
      </c>
      <c r="L204" s="45"/>
      <c r="M204" s="226" t="s">
        <v>40</v>
      </c>
      <c r="N204" s="227" t="s">
        <v>48</v>
      </c>
      <c r="O204" s="85"/>
      <c r="P204" s="228">
        <f>O204*H204</f>
        <v>0</v>
      </c>
      <c r="Q204" s="228">
        <v>0.0073499999999999998</v>
      </c>
      <c r="R204" s="228">
        <f>Q204*H204</f>
        <v>0.72187289999999993</v>
      </c>
      <c r="S204" s="228">
        <v>0</v>
      </c>
      <c r="T204" s="229">
        <f>S204*H204</f>
        <v>0</v>
      </c>
      <c r="U204" s="39"/>
      <c r="V204" s="39"/>
      <c r="W204" s="39"/>
      <c r="X204" s="39"/>
      <c r="Y204" s="39"/>
      <c r="Z204" s="39"/>
      <c r="AA204" s="39"/>
      <c r="AB204" s="39"/>
      <c r="AC204" s="39"/>
      <c r="AD204" s="39"/>
      <c r="AE204" s="39"/>
      <c r="AR204" s="230" t="s">
        <v>175</v>
      </c>
      <c r="AT204" s="230" t="s">
        <v>170</v>
      </c>
      <c r="AU204" s="230" t="s">
        <v>87</v>
      </c>
      <c r="AY204" s="18" t="s">
        <v>167</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175</v>
      </c>
      <c r="BM204" s="230" t="s">
        <v>252</v>
      </c>
    </row>
    <row r="205" s="2" customFormat="1">
      <c r="A205" s="39"/>
      <c r="B205" s="40"/>
      <c r="C205" s="41"/>
      <c r="D205" s="232" t="s">
        <v>177</v>
      </c>
      <c r="E205" s="41"/>
      <c r="F205" s="233" t="s">
        <v>253</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177</v>
      </c>
      <c r="AU205" s="18" t="s">
        <v>87</v>
      </c>
    </row>
    <row r="206" s="2" customFormat="1">
      <c r="A206" s="39"/>
      <c r="B206" s="40"/>
      <c r="C206" s="41"/>
      <c r="D206" s="232" t="s">
        <v>179</v>
      </c>
      <c r="E206" s="41"/>
      <c r="F206" s="236" t="s">
        <v>217</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179</v>
      </c>
      <c r="AU206" s="18" t="s">
        <v>87</v>
      </c>
    </row>
    <row r="207" s="13" customFormat="1">
      <c r="A207" s="13"/>
      <c r="B207" s="237"/>
      <c r="C207" s="238"/>
      <c r="D207" s="232" t="s">
        <v>181</v>
      </c>
      <c r="E207" s="239" t="s">
        <v>40</v>
      </c>
      <c r="F207" s="240" t="s">
        <v>203</v>
      </c>
      <c r="G207" s="238"/>
      <c r="H207" s="239" t="s">
        <v>40</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181</v>
      </c>
      <c r="AU207" s="246" t="s">
        <v>87</v>
      </c>
      <c r="AV207" s="13" t="s">
        <v>85</v>
      </c>
      <c r="AW207" s="13" t="s">
        <v>38</v>
      </c>
      <c r="AX207" s="13" t="s">
        <v>77</v>
      </c>
      <c r="AY207" s="246" t="s">
        <v>167</v>
      </c>
    </row>
    <row r="208" s="14" customFormat="1">
      <c r="A208" s="14"/>
      <c r="B208" s="247"/>
      <c r="C208" s="248"/>
      <c r="D208" s="232" t="s">
        <v>181</v>
      </c>
      <c r="E208" s="249" t="s">
        <v>40</v>
      </c>
      <c r="F208" s="250" t="s">
        <v>234</v>
      </c>
      <c r="G208" s="248"/>
      <c r="H208" s="251">
        <v>19.079999999999998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181</v>
      </c>
      <c r="AU208" s="257" t="s">
        <v>87</v>
      </c>
      <c r="AV208" s="14" t="s">
        <v>87</v>
      </c>
      <c r="AW208" s="14" t="s">
        <v>38</v>
      </c>
      <c r="AX208" s="14" t="s">
        <v>77</v>
      </c>
      <c r="AY208" s="257" t="s">
        <v>167</v>
      </c>
    </row>
    <row r="209" s="14" customFormat="1">
      <c r="A209" s="14"/>
      <c r="B209" s="247"/>
      <c r="C209" s="248"/>
      <c r="D209" s="232" t="s">
        <v>181</v>
      </c>
      <c r="E209" s="249" t="s">
        <v>40</v>
      </c>
      <c r="F209" s="250" t="s">
        <v>235</v>
      </c>
      <c r="G209" s="248"/>
      <c r="H209" s="251">
        <v>-4.7279999999999998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181</v>
      </c>
      <c r="AU209" s="257" t="s">
        <v>87</v>
      </c>
      <c r="AV209" s="14" t="s">
        <v>87</v>
      </c>
      <c r="AW209" s="14" t="s">
        <v>38</v>
      </c>
      <c r="AX209" s="14" t="s">
        <v>77</v>
      </c>
      <c r="AY209" s="257" t="s">
        <v>167</v>
      </c>
    </row>
    <row r="210" s="14" customFormat="1">
      <c r="A210" s="14"/>
      <c r="B210" s="247"/>
      <c r="C210" s="248"/>
      <c r="D210" s="232" t="s">
        <v>181</v>
      </c>
      <c r="E210" s="249" t="s">
        <v>40</v>
      </c>
      <c r="F210" s="250" t="s">
        <v>236</v>
      </c>
      <c r="G210" s="248"/>
      <c r="H210" s="251">
        <v>-1.1819999999999999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181</v>
      </c>
      <c r="AU210" s="257" t="s">
        <v>87</v>
      </c>
      <c r="AV210" s="14" t="s">
        <v>87</v>
      </c>
      <c r="AW210" s="14" t="s">
        <v>38</v>
      </c>
      <c r="AX210" s="14" t="s">
        <v>77</v>
      </c>
      <c r="AY210" s="257" t="s">
        <v>167</v>
      </c>
    </row>
    <row r="211" s="13" customFormat="1">
      <c r="A211" s="13"/>
      <c r="B211" s="237"/>
      <c r="C211" s="238"/>
      <c r="D211" s="232" t="s">
        <v>181</v>
      </c>
      <c r="E211" s="239" t="s">
        <v>40</v>
      </c>
      <c r="F211" s="240" t="s">
        <v>206</v>
      </c>
      <c r="G211" s="238"/>
      <c r="H211" s="239" t="s">
        <v>40</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181</v>
      </c>
      <c r="AU211" s="246" t="s">
        <v>87</v>
      </c>
      <c r="AV211" s="13" t="s">
        <v>85</v>
      </c>
      <c r="AW211" s="13" t="s">
        <v>38</v>
      </c>
      <c r="AX211" s="13" t="s">
        <v>77</v>
      </c>
      <c r="AY211" s="246" t="s">
        <v>167</v>
      </c>
    </row>
    <row r="212" s="14" customFormat="1">
      <c r="A212" s="14"/>
      <c r="B212" s="247"/>
      <c r="C212" s="248"/>
      <c r="D212" s="232" t="s">
        <v>181</v>
      </c>
      <c r="E212" s="249" t="s">
        <v>40</v>
      </c>
      <c r="F212" s="250" t="s">
        <v>237</v>
      </c>
      <c r="G212" s="248"/>
      <c r="H212" s="251">
        <v>16.695</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181</v>
      </c>
      <c r="AU212" s="257" t="s">
        <v>87</v>
      </c>
      <c r="AV212" s="14" t="s">
        <v>87</v>
      </c>
      <c r="AW212" s="14" t="s">
        <v>38</v>
      </c>
      <c r="AX212" s="14" t="s">
        <v>77</v>
      </c>
      <c r="AY212" s="257" t="s">
        <v>167</v>
      </c>
    </row>
    <row r="213" s="14" customFormat="1">
      <c r="A213" s="14"/>
      <c r="B213" s="247"/>
      <c r="C213" s="248"/>
      <c r="D213" s="232" t="s">
        <v>181</v>
      </c>
      <c r="E213" s="249" t="s">
        <v>40</v>
      </c>
      <c r="F213" s="250" t="s">
        <v>236</v>
      </c>
      <c r="G213" s="248"/>
      <c r="H213" s="251">
        <v>-1.1819999999999999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181</v>
      </c>
      <c r="AU213" s="257" t="s">
        <v>87</v>
      </c>
      <c r="AV213" s="14" t="s">
        <v>87</v>
      </c>
      <c r="AW213" s="14" t="s">
        <v>38</v>
      </c>
      <c r="AX213" s="14" t="s">
        <v>77</v>
      </c>
      <c r="AY213" s="257" t="s">
        <v>167</v>
      </c>
    </row>
    <row r="214" s="13" customFormat="1">
      <c r="A214" s="13"/>
      <c r="B214" s="237"/>
      <c r="C214" s="238"/>
      <c r="D214" s="232" t="s">
        <v>181</v>
      </c>
      <c r="E214" s="239" t="s">
        <v>40</v>
      </c>
      <c r="F214" s="240" t="s">
        <v>208</v>
      </c>
      <c r="G214" s="238"/>
      <c r="H214" s="239" t="s">
        <v>40</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181</v>
      </c>
      <c r="AU214" s="246" t="s">
        <v>87</v>
      </c>
      <c r="AV214" s="13" t="s">
        <v>85</v>
      </c>
      <c r="AW214" s="13" t="s">
        <v>38</v>
      </c>
      <c r="AX214" s="13" t="s">
        <v>77</v>
      </c>
      <c r="AY214" s="246" t="s">
        <v>167</v>
      </c>
    </row>
    <row r="215" s="14" customFormat="1">
      <c r="A215" s="14"/>
      <c r="B215" s="247"/>
      <c r="C215" s="248"/>
      <c r="D215" s="232" t="s">
        <v>181</v>
      </c>
      <c r="E215" s="249" t="s">
        <v>40</v>
      </c>
      <c r="F215" s="250" t="s">
        <v>238</v>
      </c>
      <c r="G215" s="248"/>
      <c r="H215" s="251">
        <v>42.051000000000002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181</v>
      </c>
      <c r="AU215" s="257" t="s">
        <v>87</v>
      </c>
      <c r="AV215" s="14" t="s">
        <v>87</v>
      </c>
      <c r="AW215" s="14" t="s">
        <v>38</v>
      </c>
      <c r="AX215" s="14" t="s">
        <v>77</v>
      </c>
      <c r="AY215" s="257" t="s">
        <v>167</v>
      </c>
    </row>
    <row r="216" s="14" customFormat="1">
      <c r="A216" s="14"/>
      <c r="B216" s="247"/>
      <c r="C216" s="248"/>
      <c r="D216" s="232" t="s">
        <v>181</v>
      </c>
      <c r="E216" s="249" t="s">
        <v>40</v>
      </c>
      <c r="F216" s="250" t="s">
        <v>239</v>
      </c>
      <c r="G216" s="248"/>
      <c r="H216" s="251">
        <v>-1.5760000000000001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181</v>
      </c>
      <c r="AU216" s="257" t="s">
        <v>87</v>
      </c>
      <c r="AV216" s="14" t="s">
        <v>87</v>
      </c>
      <c r="AW216" s="14" t="s">
        <v>38</v>
      </c>
      <c r="AX216" s="14" t="s">
        <v>77</v>
      </c>
      <c r="AY216" s="257" t="s">
        <v>167</v>
      </c>
    </row>
    <row r="217" s="14" customFormat="1">
      <c r="A217" s="14"/>
      <c r="B217" s="247"/>
      <c r="C217" s="248"/>
      <c r="D217" s="232" t="s">
        <v>181</v>
      </c>
      <c r="E217" s="249" t="s">
        <v>40</v>
      </c>
      <c r="F217" s="250" t="s">
        <v>240</v>
      </c>
      <c r="G217" s="248"/>
      <c r="H217" s="251">
        <v>-2.093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181</v>
      </c>
      <c r="AU217" s="257" t="s">
        <v>87</v>
      </c>
      <c r="AV217" s="14" t="s">
        <v>87</v>
      </c>
      <c r="AW217" s="14" t="s">
        <v>38</v>
      </c>
      <c r="AX217" s="14" t="s">
        <v>77</v>
      </c>
      <c r="AY217" s="257" t="s">
        <v>167</v>
      </c>
    </row>
    <row r="218" s="14" customFormat="1">
      <c r="A218" s="14"/>
      <c r="B218" s="247"/>
      <c r="C218" s="248"/>
      <c r="D218" s="232" t="s">
        <v>181</v>
      </c>
      <c r="E218" s="249" t="s">
        <v>40</v>
      </c>
      <c r="F218" s="250" t="s">
        <v>241</v>
      </c>
      <c r="G218" s="248"/>
      <c r="H218" s="251">
        <v>1.74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181</v>
      </c>
      <c r="AU218" s="257" t="s">
        <v>87</v>
      </c>
      <c r="AV218" s="14" t="s">
        <v>87</v>
      </c>
      <c r="AW218" s="14" t="s">
        <v>38</v>
      </c>
      <c r="AX218" s="14" t="s">
        <v>77</v>
      </c>
      <c r="AY218" s="257" t="s">
        <v>167</v>
      </c>
    </row>
    <row r="219" s="13" customFormat="1">
      <c r="A219" s="13"/>
      <c r="B219" s="237"/>
      <c r="C219" s="238"/>
      <c r="D219" s="232" t="s">
        <v>181</v>
      </c>
      <c r="E219" s="239" t="s">
        <v>40</v>
      </c>
      <c r="F219" s="240" t="s">
        <v>210</v>
      </c>
      <c r="G219" s="238"/>
      <c r="H219" s="239" t="s">
        <v>40</v>
      </c>
      <c r="I219" s="241"/>
      <c r="J219" s="238"/>
      <c r="K219" s="238"/>
      <c r="L219" s="242"/>
      <c r="M219" s="243"/>
      <c r="N219" s="244"/>
      <c r="O219" s="244"/>
      <c r="P219" s="244"/>
      <c r="Q219" s="244"/>
      <c r="R219" s="244"/>
      <c r="S219" s="244"/>
      <c r="T219" s="245"/>
      <c r="U219" s="13"/>
      <c r="V219" s="13"/>
      <c r="W219" s="13"/>
      <c r="X219" s="13"/>
      <c r="Y219" s="13"/>
      <c r="Z219" s="13"/>
      <c r="AA219" s="13"/>
      <c r="AB219" s="13"/>
      <c r="AC219" s="13"/>
      <c r="AD219" s="13"/>
      <c r="AE219" s="13"/>
      <c r="AT219" s="246" t="s">
        <v>181</v>
      </c>
      <c r="AU219" s="246" t="s">
        <v>87</v>
      </c>
      <c r="AV219" s="13" t="s">
        <v>85</v>
      </c>
      <c r="AW219" s="13" t="s">
        <v>38</v>
      </c>
      <c r="AX219" s="13" t="s">
        <v>77</v>
      </c>
      <c r="AY219" s="246" t="s">
        <v>167</v>
      </c>
    </row>
    <row r="220" s="14" customFormat="1">
      <c r="A220" s="14"/>
      <c r="B220" s="247"/>
      <c r="C220" s="248"/>
      <c r="D220" s="232" t="s">
        <v>181</v>
      </c>
      <c r="E220" s="249" t="s">
        <v>40</v>
      </c>
      <c r="F220" s="250" t="s">
        <v>242</v>
      </c>
      <c r="G220" s="248"/>
      <c r="H220" s="251">
        <v>31.27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181</v>
      </c>
      <c r="AU220" s="257" t="s">
        <v>87</v>
      </c>
      <c r="AV220" s="14" t="s">
        <v>87</v>
      </c>
      <c r="AW220" s="14" t="s">
        <v>38</v>
      </c>
      <c r="AX220" s="14" t="s">
        <v>77</v>
      </c>
      <c r="AY220" s="257" t="s">
        <v>167</v>
      </c>
    </row>
    <row r="221" s="14" customFormat="1">
      <c r="A221" s="14"/>
      <c r="B221" s="247"/>
      <c r="C221" s="248"/>
      <c r="D221" s="232" t="s">
        <v>181</v>
      </c>
      <c r="E221" s="249" t="s">
        <v>40</v>
      </c>
      <c r="F221" s="250" t="s">
        <v>239</v>
      </c>
      <c r="G221" s="248"/>
      <c r="H221" s="251">
        <v>-1.5760000000000001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181</v>
      </c>
      <c r="AU221" s="257" t="s">
        <v>87</v>
      </c>
      <c r="AV221" s="14" t="s">
        <v>87</v>
      </c>
      <c r="AW221" s="14" t="s">
        <v>38</v>
      </c>
      <c r="AX221" s="14" t="s">
        <v>77</v>
      </c>
      <c r="AY221" s="257" t="s">
        <v>167</v>
      </c>
    </row>
    <row r="222" s="14" customFormat="1">
      <c r="A222" s="14"/>
      <c r="B222" s="247"/>
      <c r="C222" s="248"/>
      <c r="D222" s="232" t="s">
        <v>181</v>
      </c>
      <c r="E222" s="249" t="s">
        <v>40</v>
      </c>
      <c r="F222" s="250" t="s">
        <v>243</v>
      </c>
      <c r="G222" s="248"/>
      <c r="H222" s="251">
        <v>-2.0249999999999999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181</v>
      </c>
      <c r="AU222" s="257" t="s">
        <v>87</v>
      </c>
      <c r="AV222" s="14" t="s">
        <v>87</v>
      </c>
      <c r="AW222" s="14" t="s">
        <v>38</v>
      </c>
      <c r="AX222" s="14" t="s">
        <v>77</v>
      </c>
      <c r="AY222" s="257" t="s">
        <v>167</v>
      </c>
    </row>
    <row r="223" s="14" customFormat="1">
      <c r="A223" s="14"/>
      <c r="B223" s="247"/>
      <c r="C223" s="248"/>
      <c r="D223" s="232" t="s">
        <v>181</v>
      </c>
      <c r="E223" s="249" t="s">
        <v>40</v>
      </c>
      <c r="F223" s="250" t="s">
        <v>241</v>
      </c>
      <c r="G223" s="248"/>
      <c r="H223" s="251">
        <v>1.74</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181</v>
      </c>
      <c r="AU223" s="257" t="s">
        <v>87</v>
      </c>
      <c r="AV223" s="14" t="s">
        <v>87</v>
      </c>
      <c r="AW223" s="14" t="s">
        <v>38</v>
      </c>
      <c r="AX223" s="14" t="s">
        <v>77</v>
      </c>
      <c r="AY223" s="257" t="s">
        <v>167</v>
      </c>
    </row>
    <row r="224" s="15" customFormat="1">
      <c r="A224" s="15"/>
      <c r="B224" s="258"/>
      <c r="C224" s="259"/>
      <c r="D224" s="232" t="s">
        <v>181</v>
      </c>
      <c r="E224" s="260" t="s">
        <v>40</v>
      </c>
      <c r="F224" s="261" t="s">
        <v>184</v>
      </c>
      <c r="G224" s="259"/>
      <c r="H224" s="262">
        <v>98.213999999999999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181</v>
      </c>
      <c r="AU224" s="268" t="s">
        <v>87</v>
      </c>
      <c r="AV224" s="15" t="s">
        <v>175</v>
      </c>
      <c r="AW224" s="15" t="s">
        <v>38</v>
      </c>
      <c r="AX224" s="15" t="s">
        <v>85</v>
      </c>
      <c r="AY224" s="268" t="s">
        <v>167</v>
      </c>
    </row>
    <row r="225" s="2" customFormat="1" ht="16.5" customHeight="1">
      <c r="A225" s="39"/>
      <c r="B225" s="40"/>
      <c r="C225" s="219" t="s">
        <v>254</v>
      </c>
      <c r="D225" s="219" t="s">
        <v>170</v>
      </c>
      <c r="E225" s="220" t="s">
        <v>255</v>
      </c>
      <c r="F225" s="221" t="s">
        <v>256</v>
      </c>
      <c r="G225" s="222" t="s">
        <v>173</v>
      </c>
      <c r="H225" s="223">
        <v>3.48</v>
      </c>
      <c r="I225" s="224"/>
      <c r="J225" s="225">
        <f>ROUND(I225*H225,2)</f>
        <v>0</v>
      </c>
      <c r="K225" s="221" t="s">
        <v>174</v>
      </c>
      <c r="L225" s="45"/>
      <c r="M225" s="226" t="s">
        <v>40</v>
      </c>
      <c r="N225" s="227" t="s">
        <v>48</v>
      </c>
      <c r="O225" s="85"/>
      <c r="P225" s="228">
        <f>O225*H225</f>
        <v>0</v>
      </c>
      <c r="Q225" s="228">
        <v>0.032730000000000002</v>
      </c>
      <c r="R225" s="228">
        <f>Q225*H225</f>
        <v>0.11390040000000001</v>
      </c>
      <c r="S225" s="228">
        <v>0</v>
      </c>
      <c r="T225" s="229">
        <f>S225*H225</f>
        <v>0</v>
      </c>
      <c r="U225" s="39"/>
      <c r="V225" s="39"/>
      <c r="W225" s="39"/>
      <c r="X225" s="39"/>
      <c r="Y225" s="39"/>
      <c r="Z225" s="39"/>
      <c r="AA225" s="39"/>
      <c r="AB225" s="39"/>
      <c r="AC225" s="39"/>
      <c r="AD225" s="39"/>
      <c r="AE225" s="39"/>
      <c r="AR225" s="230" t="s">
        <v>175</v>
      </c>
      <c r="AT225" s="230" t="s">
        <v>170</v>
      </c>
      <c r="AU225" s="230" t="s">
        <v>87</v>
      </c>
      <c r="AY225" s="18" t="s">
        <v>167</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175</v>
      </c>
      <c r="BM225" s="230" t="s">
        <v>257</v>
      </c>
    </row>
    <row r="226" s="2" customFormat="1">
      <c r="A226" s="39"/>
      <c r="B226" s="40"/>
      <c r="C226" s="41"/>
      <c r="D226" s="232" t="s">
        <v>177</v>
      </c>
      <c r="E226" s="41"/>
      <c r="F226" s="233" t="s">
        <v>258</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177</v>
      </c>
      <c r="AU226" s="18" t="s">
        <v>87</v>
      </c>
    </row>
    <row r="227" s="2" customFormat="1">
      <c r="A227" s="39"/>
      <c r="B227" s="40"/>
      <c r="C227" s="41"/>
      <c r="D227" s="232" t="s">
        <v>179</v>
      </c>
      <c r="E227" s="41"/>
      <c r="F227" s="236" t="s">
        <v>259</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179</v>
      </c>
      <c r="AU227" s="18" t="s">
        <v>87</v>
      </c>
    </row>
    <row r="228" s="14" customFormat="1">
      <c r="A228" s="14"/>
      <c r="B228" s="247"/>
      <c r="C228" s="248"/>
      <c r="D228" s="232" t="s">
        <v>181</v>
      </c>
      <c r="E228" s="249" t="s">
        <v>40</v>
      </c>
      <c r="F228" s="250" t="s">
        <v>260</v>
      </c>
      <c r="G228" s="248"/>
      <c r="H228" s="251">
        <v>3.48</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181</v>
      </c>
      <c r="AU228" s="257" t="s">
        <v>87</v>
      </c>
      <c r="AV228" s="14" t="s">
        <v>87</v>
      </c>
      <c r="AW228" s="14" t="s">
        <v>38</v>
      </c>
      <c r="AX228" s="14" t="s">
        <v>77</v>
      </c>
      <c r="AY228" s="257" t="s">
        <v>167</v>
      </c>
    </row>
    <row r="229" s="15" customFormat="1">
      <c r="A229" s="15"/>
      <c r="B229" s="258"/>
      <c r="C229" s="259"/>
      <c r="D229" s="232" t="s">
        <v>181</v>
      </c>
      <c r="E229" s="260" t="s">
        <v>40</v>
      </c>
      <c r="F229" s="261" t="s">
        <v>184</v>
      </c>
      <c r="G229" s="259"/>
      <c r="H229" s="262">
        <v>3.48</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181</v>
      </c>
      <c r="AU229" s="268" t="s">
        <v>87</v>
      </c>
      <c r="AV229" s="15" t="s">
        <v>175</v>
      </c>
      <c r="AW229" s="15" t="s">
        <v>38</v>
      </c>
      <c r="AX229" s="15" t="s">
        <v>85</v>
      </c>
      <c r="AY229" s="268" t="s">
        <v>167</v>
      </c>
    </row>
    <row r="230" s="2" customFormat="1" ht="24" customHeight="1">
      <c r="A230" s="39"/>
      <c r="B230" s="40"/>
      <c r="C230" s="219" t="s">
        <v>261</v>
      </c>
      <c r="D230" s="219" t="s">
        <v>170</v>
      </c>
      <c r="E230" s="220" t="s">
        <v>262</v>
      </c>
      <c r="F230" s="221" t="s">
        <v>263</v>
      </c>
      <c r="G230" s="222" t="s">
        <v>173</v>
      </c>
      <c r="H230" s="223">
        <v>4.0499999999999998</v>
      </c>
      <c r="I230" s="224"/>
      <c r="J230" s="225">
        <f>ROUND(I230*H230,2)</f>
        <v>0</v>
      </c>
      <c r="K230" s="221" t="s">
        <v>174</v>
      </c>
      <c r="L230" s="45"/>
      <c r="M230" s="226" t="s">
        <v>40</v>
      </c>
      <c r="N230" s="227" t="s">
        <v>48</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175</v>
      </c>
      <c r="AT230" s="230" t="s">
        <v>170</v>
      </c>
      <c r="AU230" s="230" t="s">
        <v>87</v>
      </c>
      <c r="AY230" s="18" t="s">
        <v>167</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175</v>
      </c>
      <c r="BM230" s="230" t="s">
        <v>264</v>
      </c>
    </row>
    <row r="231" s="2" customFormat="1">
      <c r="A231" s="39"/>
      <c r="B231" s="40"/>
      <c r="C231" s="41"/>
      <c r="D231" s="232" t="s">
        <v>177</v>
      </c>
      <c r="E231" s="41"/>
      <c r="F231" s="233" t="s">
        <v>265</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177</v>
      </c>
      <c r="AU231" s="18" t="s">
        <v>87</v>
      </c>
    </row>
    <row r="232" s="2" customFormat="1">
      <c r="A232" s="39"/>
      <c r="B232" s="40"/>
      <c r="C232" s="41"/>
      <c r="D232" s="232" t="s">
        <v>179</v>
      </c>
      <c r="E232" s="41"/>
      <c r="F232" s="236" t="s">
        <v>266</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179</v>
      </c>
      <c r="AU232" s="18" t="s">
        <v>87</v>
      </c>
    </row>
    <row r="233" s="13" customFormat="1">
      <c r="A233" s="13"/>
      <c r="B233" s="237"/>
      <c r="C233" s="238"/>
      <c r="D233" s="232" t="s">
        <v>181</v>
      </c>
      <c r="E233" s="239" t="s">
        <v>40</v>
      </c>
      <c r="F233" s="240" t="s">
        <v>267</v>
      </c>
      <c r="G233" s="238"/>
      <c r="H233" s="239" t="s">
        <v>40</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181</v>
      </c>
      <c r="AU233" s="246" t="s">
        <v>87</v>
      </c>
      <c r="AV233" s="13" t="s">
        <v>85</v>
      </c>
      <c r="AW233" s="13" t="s">
        <v>38</v>
      </c>
      <c r="AX233" s="13" t="s">
        <v>77</v>
      </c>
      <c r="AY233" s="246" t="s">
        <v>167</v>
      </c>
    </row>
    <row r="234" s="14" customFormat="1">
      <c r="A234" s="14"/>
      <c r="B234" s="247"/>
      <c r="C234" s="248"/>
      <c r="D234" s="232" t="s">
        <v>181</v>
      </c>
      <c r="E234" s="249" t="s">
        <v>40</v>
      </c>
      <c r="F234" s="250" t="s">
        <v>268</v>
      </c>
      <c r="G234" s="248"/>
      <c r="H234" s="251">
        <v>4.0499999999999998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181</v>
      </c>
      <c r="AU234" s="257" t="s">
        <v>87</v>
      </c>
      <c r="AV234" s="14" t="s">
        <v>87</v>
      </c>
      <c r="AW234" s="14" t="s">
        <v>38</v>
      </c>
      <c r="AX234" s="14" t="s">
        <v>77</v>
      </c>
      <c r="AY234" s="257" t="s">
        <v>167</v>
      </c>
    </row>
    <row r="235" s="15" customFormat="1">
      <c r="A235" s="15"/>
      <c r="B235" s="258"/>
      <c r="C235" s="259"/>
      <c r="D235" s="232" t="s">
        <v>181</v>
      </c>
      <c r="E235" s="260" t="s">
        <v>40</v>
      </c>
      <c r="F235" s="261" t="s">
        <v>184</v>
      </c>
      <c r="G235" s="259"/>
      <c r="H235" s="262">
        <v>4.0499999999999998</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181</v>
      </c>
      <c r="AU235" s="268" t="s">
        <v>87</v>
      </c>
      <c r="AV235" s="15" t="s">
        <v>175</v>
      </c>
      <c r="AW235" s="15" t="s">
        <v>38</v>
      </c>
      <c r="AX235" s="15" t="s">
        <v>85</v>
      </c>
      <c r="AY235" s="268" t="s">
        <v>167</v>
      </c>
    </row>
    <row r="236" s="2" customFormat="1" ht="24" customHeight="1">
      <c r="A236" s="39"/>
      <c r="B236" s="40"/>
      <c r="C236" s="219" t="s">
        <v>269</v>
      </c>
      <c r="D236" s="219" t="s">
        <v>170</v>
      </c>
      <c r="E236" s="220" t="s">
        <v>270</v>
      </c>
      <c r="F236" s="221" t="s">
        <v>271</v>
      </c>
      <c r="G236" s="222" t="s">
        <v>187</v>
      </c>
      <c r="H236" s="223">
        <v>46.219999999999999</v>
      </c>
      <c r="I236" s="224"/>
      <c r="J236" s="225">
        <f>ROUND(I236*H236,2)</f>
        <v>0</v>
      </c>
      <c r="K236" s="221" t="s">
        <v>174</v>
      </c>
      <c r="L236" s="45"/>
      <c r="M236" s="226" t="s">
        <v>40</v>
      </c>
      <c r="N236" s="227" t="s">
        <v>48</v>
      </c>
      <c r="O236" s="85"/>
      <c r="P236" s="228">
        <f>O236*H236</f>
        <v>0</v>
      </c>
      <c r="Q236" s="228">
        <v>0.0015</v>
      </c>
      <c r="R236" s="228">
        <f>Q236*H236</f>
        <v>0.069330000000000003</v>
      </c>
      <c r="S236" s="228">
        <v>0</v>
      </c>
      <c r="T236" s="229">
        <f>S236*H236</f>
        <v>0</v>
      </c>
      <c r="U236" s="39"/>
      <c r="V236" s="39"/>
      <c r="W236" s="39"/>
      <c r="X236" s="39"/>
      <c r="Y236" s="39"/>
      <c r="Z236" s="39"/>
      <c r="AA236" s="39"/>
      <c r="AB236" s="39"/>
      <c r="AC236" s="39"/>
      <c r="AD236" s="39"/>
      <c r="AE236" s="39"/>
      <c r="AR236" s="230" t="s">
        <v>175</v>
      </c>
      <c r="AT236" s="230" t="s">
        <v>170</v>
      </c>
      <c r="AU236" s="230" t="s">
        <v>87</v>
      </c>
      <c r="AY236" s="18" t="s">
        <v>167</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175</v>
      </c>
      <c r="BM236" s="230" t="s">
        <v>272</v>
      </c>
    </row>
    <row r="237" s="2" customFormat="1">
      <c r="A237" s="39"/>
      <c r="B237" s="40"/>
      <c r="C237" s="41"/>
      <c r="D237" s="232" t="s">
        <v>177</v>
      </c>
      <c r="E237" s="41"/>
      <c r="F237" s="233" t="s">
        <v>273</v>
      </c>
      <c r="G237" s="41"/>
      <c r="H237" s="41"/>
      <c r="I237" s="137"/>
      <c r="J237" s="41"/>
      <c r="K237" s="41"/>
      <c r="L237" s="45"/>
      <c r="M237" s="234"/>
      <c r="N237" s="235"/>
      <c r="O237" s="85"/>
      <c r="P237" s="85"/>
      <c r="Q237" s="85"/>
      <c r="R237" s="85"/>
      <c r="S237" s="85"/>
      <c r="T237" s="86"/>
      <c r="U237" s="39"/>
      <c r="V237" s="39"/>
      <c r="W237" s="39"/>
      <c r="X237" s="39"/>
      <c r="Y237" s="39"/>
      <c r="Z237" s="39"/>
      <c r="AA237" s="39"/>
      <c r="AB237" s="39"/>
      <c r="AC237" s="39"/>
      <c r="AD237" s="39"/>
      <c r="AE237" s="39"/>
      <c r="AT237" s="18" t="s">
        <v>177</v>
      </c>
      <c r="AU237" s="18" t="s">
        <v>87</v>
      </c>
    </row>
    <row r="238" s="2" customFormat="1">
      <c r="A238" s="39"/>
      <c r="B238" s="40"/>
      <c r="C238" s="41"/>
      <c r="D238" s="232" t="s">
        <v>179</v>
      </c>
      <c r="E238" s="41"/>
      <c r="F238" s="236" t="s">
        <v>274</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179</v>
      </c>
      <c r="AU238" s="18" t="s">
        <v>87</v>
      </c>
    </row>
    <row r="239" s="14" customFormat="1">
      <c r="A239" s="14"/>
      <c r="B239" s="247"/>
      <c r="C239" s="248"/>
      <c r="D239" s="232" t="s">
        <v>181</v>
      </c>
      <c r="E239" s="249" t="s">
        <v>40</v>
      </c>
      <c r="F239" s="250" t="s">
        <v>275</v>
      </c>
      <c r="G239" s="248"/>
      <c r="H239" s="251">
        <v>28.440000000000001</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181</v>
      </c>
      <c r="AU239" s="257" t="s">
        <v>87</v>
      </c>
      <c r="AV239" s="14" t="s">
        <v>87</v>
      </c>
      <c r="AW239" s="14" t="s">
        <v>38</v>
      </c>
      <c r="AX239" s="14" t="s">
        <v>77</v>
      </c>
      <c r="AY239" s="257" t="s">
        <v>167</v>
      </c>
    </row>
    <row r="240" s="14" customFormat="1">
      <c r="A240" s="14"/>
      <c r="B240" s="247"/>
      <c r="C240" s="248"/>
      <c r="D240" s="232" t="s">
        <v>181</v>
      </c>
      <c r="E240" s="249" t="s">
        <v>40</v>
      </c>
      <c r="F240" s="250" t="s">
        <v>276</v>
      </c>
      <c r="G240" s="248"/>
      <c r="H240" s="251">
        <v>9.0800000000000001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181</v>
      </c>
      <c r="AU240" s="257" t="s">
        <v>87</v>
      </c>
      <c r="AV240" s="14" t="s">
        <v>87</v>
      </c>
      <c r="AW240" s="14" t="s">
        <v>38</v>
      </c>
      <c r="AX240" s="14" t="s">
        <v>77</v>
      </c>
      <c r="AY240" s="257" t="s">
        <v>167</v>
      </c>
    </row>
    <row r="241" s="14" customFormat="1">
      <c r="A241" s="14"/>
      <c r="B241" s="247"/>
      <c r="C241" s="248"/>
      <c r="D241" s="232" t="s">
        <v>181</v>
      </c>
      <c r="E241" s="249" t="s">
        <v>40</v>
      </c>
      <c r="F241" s="250" t="s">
        <v>277</v>
      </c>
      <c r="G241" s="248"/>
      <c r="H241" s="251">
        <v>8.6999999999999993</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181</v>
      </c>
      <c r="AU241" s="257" t="s">
        <v>87</v>
      </c>
      <c r="AV241" s="14" t="s">
        <v>87</v>
      </c>
      <c r="AW241" s="14" t="s">
        <v>38</v>
      </c>
      <c r="AX241" s="14" t="s">
        <v>77</v>
      </c>
      <c r="AY241" s="257" t="s">
        <v>167</v>
      </c>
    </row>
    <row r="242" s="15" customFormat="1">
      <c r="A242" s="15"/>
      <c r="B242" s="258"/>
      <c r="C242" s="259"/>
      <c r="D242" s="232" t="s">
        <v>181</v>
      </c>
      <c r="E242" s="260" t="s">
        <v>40</v>
      </c>
      <c r="F242" s="261" t="s">
        <v>184</v>
      </c>
      <c r="G242" s="259"/>
      <c r="H242" s="262">
        <v>46.219999999999999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181</v>
      </c>
      <c r="AU242" s="268" t="s">
        <v>87</v>
      </c>
      <c r="AV242" s="15" t="s">
        <v>175</v>
      </c>
      <c r="AW242" s="15" t="s">
        <v>38</v>
      </c>
      <c r="AX242" s="15" t="s">
        <v>85</v>
      </c>
      <c r="AY242" s="268" t="s">
        <v>167</v>
      </c>
    </row>
    <row r="243" s="2" customFormat="1" ht="16.5" customHeight="1">
      <c r="A243" s="39"/>
      <c r="B243" s="40"/>
      <c r="C243" s="219" t="s">
        <v>278</v>
      </c>
      <c r="D243" s="219" t="s">
        <v>170</v>
      </c>
      <c r="E243" s="220" t="s">
        <v>279</v>
      </c>
      <c r="F243" s="221" t="s">
        <v>280</v>
      </c>
      <c r="G243" s="222" t="s">
        <v>173</v>
      </c>
      <c r="H243" s="223">
        <v>29.550000000000001</v>
      </c>
      <c r="I243" s="224"/>
      <c r="J243" s="225">
        <f>ROUND(I243*H243,2)</f>
        <v>0</v>
      </c>
      <c r="K243" s="221" t="s">
        <v>174</v>
      </c>
      <c r="L243" s="45"/>
      <c r="M243" s="226" t="s">
        <v>40</v>
      </c>
      <c r="N243" s="227" t="s">
        <v>48</v>
      </c>
      <c r="O243" s="85"/>
      <c r="P243" s="228">
        <f>O243*H243</f>
        <v>0</v>
      </c>
      <c r="Q243" s="228">
        <v>0.099000000000000005</v>
      </c>
      <c r="R243" s="228">
        <f>Q243*H243</f>
        <v>2.9254500000000001</v>
      </c>
      <c r="S243" s="228">
        <v>0</v>
      </c>
      <c r="T243" s="229">
        <f>S243*H243</f>
        <v>0</v>
      </c>
      <c r="U243" s="39"/>
      <c r="V243" s="39"/>
      <c r="W243" s="39"/>
      <c r="X243" s="39"/>
      <c r="Y243" s="39"/>
      <c r="Z243" s="39"/>
      <c r="AA243" s="39"/>
      <c r="AB243" s="39"/>
      <c r="AC243" s="39"/>
      <c r="AD243" s="39"/>
      <c r="AE243" s="39"/>
      <c r="AR243" s="230" t="s">
        <v>175</v>
      </c>
      <c r="AT243" s="230" t="s">
        <v>170</v>
      </c>
      <c r="AU243" s="230" t="s">
        <v>87</v>
      </c>
      <c r="AY243" s="18" t="s">
        <v>167</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175</v>
      </c>
      <c r="BM243" s="230" t="s">
        <v>281</v>
      </c>
    </row>
    <row r="244" s="2" customFormat="1">
      <c r="A244" s="39"/>
      <c r="B244" s="40"/>
      <c r="C244" s="41"/>
      <c r="D244" s="232" t="s">
        <v>177</v>
      </c>
      <c r="E244" s="41"/>
      <c r="F244" s="233" t="s">
        <v>282</v>
      </c>
      <c r="G244" s="41"/>
      <c r="H244" s="41"/>
      <c r="I244" s="137"/>
      <c r="J244" s="41"/>
      <c r="K244" s="41"/>
      <c r="L244" s="45"/>
      <c r="M244" s="234"/>
      <c r="N244" s="235"/>
      <c r="O244" s="85"/>
      <c r="P244" s="85"/>
      <c r="Q244" s="85"/>
      <c r="R244" s="85"/>
      <c r="S244" s="85"/>
      <c r="T244" s="86"/>
      <c r="U244" s="39"/>
      <c r="V244" s="39"/>
      <c r="W244" s="39"/>
      <c r="X244" s="39"/>
      <c r="Y244" s="39"/>
      <c r="Z244" s="39"/>
      <c r="AA244" s="39"/>
      <c r="AB244" s="39"/>
      <c r="AC244" s="39"/>
      <c r="AD244" s="39"/>
      <c r="AE244" s="39"/>
      <c r="AT244" s="18" t="s">
        <v>177</v>
      </c>
      <c r="AU244" s="18" t="s">
        <v>87</v>
      </c>
    </row>
    <row r="245" s="13" customFormat="1">
      <c r="A245" s="13"/>
      <c r="B245" s="237"/>
      <c r="C245" s="238"/>
      <c r="D245" s="232" t="s">
        <v>181</v>
      </c>
      <c r="E245" s="239" t="s">
        <v>40</v>
      </c>
      <c r="F245" s="240" t="s">
        <v>203</v>
      </c>
      <c r="G245" s="238"/>
      <c r="H245" s="239" t="s">
        <v>40</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181</v>
      </c>
      <c r="AU245" s="246" t="s">
        <v>87</v>
      </c>
      <c r="AV245" s="13" t="s">
        <v>85</v>
      </c>
      <c r="AW245" s="13" t="s">
        <v>38</v>
      </c>
      <c r="AX245" s="13" t="s">
        <v>77</v>
      </c>
      <c r="AY245" s="246" t="s">
        <v>167</v>
      </c>
    </row>
    <row r="246" s="14" customFormat="1">
      <c r="A246" s="14"/>
      <c r="B246" s="247"/>
      <c r="C246" s="248"/>
      <c r="D246" s="232" t="s">
        <v>181</v>
      </c>
      <c r="E246" s="249" t="s">
        <v>40</v>
      </c>
      <c r="F246" s="250" t="s">
        <v>283</v>
      </c>
      <c r="G246" s="248"/>
      <c r="H246" s="251">
        <v>2.96</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181</v>
      </c>
      <c r="AU246" s="257" t="s">
        <v>87</v>
      </c>
      <c r="AV246" s="14" t="s">
        <v>87</v>
      </c>
      <c r="AW246" s="14" t="s">
        <v>38</v>
      </c>
      <c r="AX246" s="14" t="s">
        <v>77</v>
      </c>
      <c r="AY246" s="257" t="s">
        <v>167</v>
      </c>
    </row>
    <row r="247" s="13" customFormat="1">
      <c r="A247" s="13"/>
      <c r="B247" s="237"/>
      <c r="C247" s="238"/>
      <c r="D247" s="232" t="s">
        <v>181</v>
      </c>
      <c r="E247" s="239" t="s">
        <v>40</v>
      </c>
      <c r="F247" s="240" t="s">
        <v>206</v>
      </c>
      <c r="G247" s="238"/>
      <c r="H247" s="239" t="s">
        <v>40</v>
      </c>
      <c r="I247" s="241"/>
      <c r="J247" s="238"/>
      <c r="K247" s="238"/>
      <c r="L247" s="242"/>
      <c r="M247" s="243"/>
      <c r="N247" s="244"/>
      <c r="O247" s="244"/>
      <c r="P247" s="244"/>
      <c r="Q247" s="244"/>
      <c r="R247" s="244"/>
      <c r="S247" s="244"/>
      <c r="T247" s="245"/>
      <c r="U247" s="13"/>
      <c r="V247" s="13"/>
      <c r="W247" s="13"/>
      <c r="X247" s="13"/>
      <c r="Y247" s="13"/>
      <c r="Z247" s="13"/>
      <c r="AA247" s="13"/>
      <c r="AB247" s="13"/>
      <c r="AC247" s="13"/>
      <c r="AD247" s="13"/>
      <c r="AE247" s="13"/>
      <c r="AT247" s="246" t="s">
        <v>181</v>
      </c>
      <c r="AU247" s="246" t="s">
        <v>87</v>
      </c>
      <c r="AV247" s="13" t="s">
        <v>85</v>
      </c>
      <c r="AW247" s="13" t="s">
        <v>38</v>
      </c>
      <c r="AX247" s="13" t="s">
        <v>77</v>
      </c>
      <c r="AY247" s="246" t="s">
        <v>167</v>
      </c>
    </row>
    <row r="248" s="14" customFormat="1">
      <c r="A248" s="14"/>
      <c r="B248" s="247"/>
      <c r="C248" s="248"/>
      <c r="D248" s="232" t="s">
        <v>181</v>
      </c>
      <c r="E248" s="249" t="s">
        <v>40</v>
      </c>
      <c r="F248" s="250" t="s">
        <v>284</v>
      </c>
      <c r="G248" s="248"/>
      <c r="H248" s="251">
        <v>2.2599999999999998</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181</v>
      </c>
      <c r="AU248" s="257" t="s">
        <v>87</v>
      </c>
      <c r="AV248" s="14" t="s">
        <v>87</v>
      </c>
      <c r="AW248" s="14" t="s">
        <v>38</v>
      </c>
      <c r="AX248" s="14" t="s">
        <v>77</v>
      </c>
      <c r="AY248" s="257" t="s">
        <v>167</v>
      </c>
    </row>
    <row r="249" s="13" customFormat="1">
      <c r="A249" s="13"/>
      <c r="B249" s="237"/>
      <c r="C249" s="238"/>
      <c r="D249" s="232" t="s">
        <v>181</v>
      </c>
      <c r="E249" s="239" t="s">
        <v>40</v>
      </c>
      <c r="F249" s="240" t="s">
        <v>208</v>
      </c>
      <c r="G249" s="238"/>
      <c r="H249" s="239" t="s">
        <v>40</v>
      </c>
      <c r="I249" s="241"/>
      <c r="J249" s="238"/>
      <c r="K249" s="238"/>
      <c r="L249" s="242"/>
      <c r="M249" s="243"/>
      <c r="N249" s="244"/>
      <c r="O249" s="244"/>
      <c r="P249" s="244"/>
      <c r="Q249" s="244"/>
      <c r="R249" s="244"/>
      <c r="S249" s="244"/>
      <c r="T249" s="245"/>
      <c r="U249" s="13"/>
      <c r="V249" s="13"/>
      <c r="W249" s="13"/>
      <c r="X249" s="13"/>
      <c r="Y249" s="13"/>
      <c r="Z249" s="13"/>
      <c r="AA249" s="13"/>
      <c r="AB249" s="13"/>
      <c r="AC249" s="13"/>
      <c r="AD249" s="13"/>
      <c r="AE249" s="13"/>
      <c r="AT249" s="246" t="s">
        <v>181</v>
      </c>
      <c r="AU249" s="246" t="s">
        <v>87</v>
      </c>
      <c r="AV249" s="13" t="s">
        <v>85</v>
      </c>
      <c r="AW249" s="13" t="s">
        <v>38</v>
      </c>
      <c r="AX249" s="13" t="s">
        <v>77</v>
      </c>
      <c r="AY249" s="246" t="s">
        <v>167</v>
      </c>
    </row>
    <row r="250" s="14" customFormat="1">
      <c r="A250" s="14"/>
      <c r="B250" s="247"/>
      <c r="C250" s="248"/>
      <c r="D250" s="232" t="s">
        <v>181</v>
      </c>
      <c r="E250" s="249" t="s">
        <v>40</v>
      </c>
      <c r="F250" s="250" t="s">
        <v>285</v>
      </c>
      <c r="G250" s="248"/>
      <c r="H250" s="251">
        <v>15.75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181</v>
      </c>
      <c r="AU250" s="257" t="s">
        <v>87</v>
      </c>
      <c r="AV250" s="14" t="s">
        <v>87</v>
      </c>
      <c r="AW250" s="14" t="s">
        <v>38</v>
      </c>
      <c r="AX250" s="14" t="s">
        <v>77</v>
      </c>
      <c r="AY250" s="257" t="s">
        <v>167</v>
      </c>
    </row>
    <row r="251" s="13" customFormat="1">
      <c r="A251" s="13"/>
      <c r="B251" s="237"/>
      <c r="C251" s="238"/>
      <c r="D251" s="232" t="s">
        <v>181</v>
      </c>
      <c r="E251" s="239" t="s">
        <v>40</v>
      </c>
      <c r="F251" s="240" t="s">
        <v>286</v>
      </c>
      <c r="G251" s="238"/>
      <c r="H251" s="239" t="s">
        <v>40</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181</v>
      </c>
      <c r="AU251" s="246" t="s">
        <v>87</v>
      </c>
      <c r="AV251" s="13" t="s">
        <v>85</v>
      </c>
      <c r="AW251" s="13" t="s">
        <v>38</v>
      </c>
      <c r="AX251" s="13" t="s">
        <v>77</v>
      </c>
      <c r="AY251" s="246" t="s">
        <v>167</v>
      </c>
    </row>
    <row r="252" s="14" customFormat="1">
      <c r="A252" s="14"/>
      <c r="B252" s="247"/>
      <c r="C252" s="248"/>
      <c r="D252" s="232" t="s">
        <v>181</v>
      </c>
      <c r="E252" s="249" t="s">
        <v>40</v>
      </c>
      <c r="F252" s="250" t="s">
        <v>287</v>
      </c>
      <c r="G252" s="248"/>
      <c r="H252" s="251">
        <v>8.5800000000000001</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181</v>
      </c>
      <c r="AU252" s="257" t="s">
        <v>87</v>
      </c>
      <c r="AV252" s="14" t="s">
        <v>87</v>
      </c>
      <c r="AW252" s="14" t="s">
        <v>38</v>
      </c>
      <c r="AX252" s="14" t="s">
        <v>77</v>
      </c>
      <c r="AY252" s="257" t="s">
        <v>167</v>
      </c>
    </row>
    <row r="253" s="15" customFormat="1">
      <c r="A253" s="15"/>
      <c r="B253" s="258"/>
      <c r="C253" s="259"/>
      <c r="D253" s="232" t="s">
        <v>181</v>
      </c>
      <c r="E253" s="260" t="s">
        <v>40</v>
      </c>
      <c r="F253" s="261" t="s">
        <v>184</v>
      </c>
      <c r="G253" s="259"/>
      <c r="H253" s="262">
        <v>29.550000000000001</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181</v>
      </c>
      <c r="AU253" s="268" t="s">
        <v>87</v>
      </c>
      <c r="AV253" s="15" t="s">
        <v>175</v>
      </c>
      <c r="AW253" s="15" t="s">
        <v>38</v>
      </c>
      <c r="AX253" s="15" t="s">
        <v>85</v>
      </c>
      <c r="AY253" s="268" t="s">
        <v>167</v>
      </c>
    </row>
    <row r="254" s="2" customFormat="1" ht="16.5" customHeight="1">
      <c r="A254" s="39"/>
      <c r="B254" s="40"/>
      <c r="C254" s="219" t="s">
        <v>288</v>
      </c>
      <c r="D254" s="219" t="s">
        <v>170</v>
      </c>
      <c r="E254" s="220" t="s">
        <v>289</v>
      </c>
      <c r="F254" s="221" t="s">
        <v>290</v>
      </c>
      <c r="G254" s="222" t="s">
        <v>291</v>
      </c>
      <c r="H254" s="223">
        <v>3</v>
      </c>
      <c r="I254" s="224"/>
      <c r="J254" s="225">
        <f>ROUND(I254*H254,2)</f>
        <v>0</v>
      </c>
      <c r="K254" s="221" t="s">
        <v>174</v>
      </c>
      <c r="L254" s="45"/>
      <c r="M254" s="226" t="s">
        <v>40</v>
      </c>
      <c r="N254" s="227" t="s">
        <v>48</v>
      </c>
      <c r="O254" s="85"/>
      <c r="P254" s="228">
        <f>O254*H254</f>
        <v>0</v>
      </c>
      <c r="Q254" s="228">
        <v>0.04684</v>
      </c>
      <c r="R254" s="228">
        <f>Q254*H254</f>
        <v>0.14052000000000001</v>
      </c>
      <c r="S254" s="228">
        <v>0</v>
      </c>
      <c r="T254" s="229">
        <f>S254*H254</f>
        <v>0</v>
      </c>
      <c r="U254" s="39"/>
      <c r="V254" s="39"/>
      <c r="W254" s="39"/>
      <c r="X254" s="39"/>
      <c r="Y254" s="39"/>
      <c r="Z254" s="39"/>
      <c r="AA254" s="39"/>
      <c r="AB254" s="39"/>
      <c r="AC254" s="39"/>
      <c r="AD254" s="39"/>
      <c r="AE254" s="39"/>
      <c r="AR254" s="230" t="s">
        <v>175</v>
      </c>
      <c r="AT254" s="230" t="s">
        <v>170</v>
      </c>
      <c r="AU254" s="230" t="s">
        <v>87</v>
      </c>
      <c r="AY254" s="18" t="s">
        <v>167</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175</v>
      </c>
      <c r="BM254" s="230" t="s">
        <v>292</v>
      </c>
    </row>
    <row r="255" s="2" customFormat="1">
      <c r="A255" s="39"/>
      <c r="B255" s="40"/>
      <c r="C255" s="41"/>
      <c r="D255" s="232" t="s">
        <v>177</v>
      </c>
      <c r="E255" s="41"/>
      <c r="F255" s="233" t="s">
        <v>293</v>
      </c>
      <c r="G255" s="41"/>
      <c r="H255" s="41"/>
      <c r="I255" s="137"/>
      <c r="J255" s="41"/>
      <c r="K255" s="41"/>
      <c r="L255" s="45"/>
      <c r="M255" s="234"/>
      <c r="N255" s="235"/>
      <c r="O255" s="85"/>
      <c r="P255" s="85"/>
      <c r="Q255" s="85"/>
      <c r="R255" s="85"/>
      <c r="S255" s="85"/>
      <c r="T255" s="86"/>
      <c r="U255" s="39"/>
      <c r="V255" s="39"/>
      <c r="W255" s="39"/>
      <c r="X255" s="39"/>
      <c r="Y255" s="39"/>
      <c r="Z255" s="39"/>
      <c r="AA255" s="39"/>
      <c r="AB255" s="39"/>
      <c r="AC255" s="39"/>
      <c r="AD255" s="39"/>
      <c r="AE255" s="39"/>
      <c r="AT255" s="18" t="s">
        <v>177</v>
      </c>
      <c r="AU255" s="18" t="s">
        <v>87</v>
      </c>
    </row>
    <row r="256" s="2" customFormat="1">
      <c r="A256" s="39"/>
      <c r="B256" s="40"/>
      <c r="C256" s="41"/>
      <c r="D256" s="232" t="s">
        <v>179</v>
      </c>
      <c r="E256" s="41"/>
      <c r="F256" s="236" t="s">
        <v>294</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179</v>
      </c>
      <c r="AU256" s="18" t="s">
        <v>87</v>
      </c>
    </row>
    <row r="257" s="13" customFormat="1">
      <c r="A257" s="13"/>
      <c r="B257" s="237"/>
      <c r="C257" s="238"/>
      <c r="D257" s="232" t="s">
        <v>181</v>
      </c>
      <c r="E257" s="239" t="s">
        <v>40</v>
      </c>
      <c r="F257" s="240" t="s">
        <v>295</v>
      </c>
      <c r="G257" s="238"/>
      <c r="H257" s="239" t="s">
        <v>40</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181</v>
      </c>
      <c r="AU257" s="246" t="s">
        <v>87</v>
      </c>
      <c r="AV257" s="13" t="s">
        <v>85</v>
      </c>
      <c r="AW257" s="13" t="s">
        <v>38</v>
      </c>
      <c r="AX257" s="13" t="s">
        <v>77</v>
      </c>
      <c r="AY257" s="246" t="s">
        <v>167</v>
      </c>
    </row>
    <row r="258" s="14" customFormat="1">
      <c r="A258" s="14"/>
      <c r="B258" s="247"/>
      <c r="C258" s="248"/>
      <c r="D258" s="232" t="s">
        <v>181</v>
      </c>
      <c r="E258" s="249" t="s">
        <v>40</v>
      </c>
      <c r="F258" s="250" t="s">
        <v>87</v>
      </c>
      <c r="G258" s="248"/>
      <c r="H258" s="251">
        <v>2</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181</v>
      </c>
      <c r="AU258" s="257" t="s">
        <v>87</v>
      </c>
      <c r="AV258" s="14" t="s">
        <v>87</v>
      </c>
      <c r="AW258" s="14" t="s">
        <v>38</v>
      </c>
      <c r="AX258" s="14" t="s">
        <v>77</v>
      </c>
      <c r="AY258" s="257" t="s">
        <v>167</v>
      </c>
    </row>
    <row r="259" s="13" customFormat="1">
      <c r="A259" s="13"/>
      <c r="B259" s="237"/>
      <c r="C259" s="238"/>
      <c r="D259" s="232" t="s">
        <v>181</v>
      </c>
      <c r="E259" s="239" t="s">
        <v>40</v>
      </c>
      <c r="F259" s="240" t="s">
        <v>296</v>
      </c>
      <c r="G259" s="238"/>
      <c r="H259" s="239" t="s">
        <v>40</v>
      </c>
      <c r="I259" s="241"/>
      <c r="J259" s="238"/>
      <c r="K259" s="238"/>
      <c r="L259" s="242"/>
      <c r="M259" s="243"/>
      <c r="N259" s="244"/>
      <c r="O259" s="244"/>
      <c r="P259" s="244"/>
      <c r="Q259" s="244"/>
      <c r="R259" s="244"/>
      <c r="S259" s="244"/>
      <c r="T259" s="245"/>
      <c r="U259" s="13"/>
      <c r="V259" s="13"/>
      <c r="W259" s="13"/>
      <c r="X259" s="13"/>
      <c r="Y259" s="13"/>
      <c r="Z259" s="13"/>
      <c r="AA259" s="13"/>
      <c r="AB259" s="13"/>
      <c r="AC259" s="13"/>
      <c r="AD259" s="13"/>
      <c r="AE259" s="13"/>
      <c r="AT259" s="246" t="s">
        <v>181</v>
      </c>
      <c r="AU259" s="246" t="s">
        <v>87</v>
      </c>
      <c r="AV259" s="13" t="s">
        <v>85</v>
      </c>
      <c r="AW259" s="13" t="s">
        <v>38</v>
      </c>
      <c r="AX259" s="13" t="s">
        <v>77</v>
      </c>
      <c r="AY259" s="246" t="s">
        <v>167</v>
      </c>
    </row>
    <row r="260" s="14" customFormat="1">
      <c r="A260" s="14"/>
      <c r="B260" s="247"/>
      <c r="C260" s="248"/>
      <c r="D260" s="232" t="s">
        <v>181</v>
      </c>
      <c r="E260" s="249" t="s">
        <v>40</v>
      </c>
      <c r="F260" s="250" t="s">
        <v>85</v>
      </c>
      <c r="G260" s="248"/>
      <c r="H260" s="251">
        <v>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181</v>
      </c>
      <c r="AU260" s="257" t="s">
        <v>87</v>
      </c>
      <c r="AV260" s="14" t="s">
        <v>87</v>
      </c>
      <c r="AW260" s="14" t="s">
        <v>38</v>
      </c>
      <c r="AX260" s="14" t="s">
        <v>77</v>
      </c>
      <c r="AY260" s="257" t="s">
        <v>167</v>
      </c>
    </row>
    <row r="261" s="15" customFormat="1">
      <c r="A261" s="15"/>
      <c r="B261" s="258"/>
      <c r="C261" s="259"/>
      <c r="D261" s="232" t="s">
        <v>181</v>
      </c>
      <c r="E261" s="260" t="s">
        <v>40</v>
      </c>
      <c r="F261" s="261" t="s">
        <v>184</v>
      </c>
      <c r="G261" s="259"/>
      <c r="H261" s="262">
        <v>3</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181</v>
      </c>
      <c r="AU261" s="268" t="s">
        <v>87</v>
      </c>
      <c r="AV261" s="15" t="s">
        <v>175</v>
      </c>
      <c r="AW261" s="15" t="s">
        <v>38</v>
      </c>
      <c r="AX261" s="15" t="s">
        <v>85</v>
      </c>
      <c r="AY261" s="268" t="s">
        <v>167</v>
      </c>
    </row>
    <row r="262" s="2" customFormat="1" ht="16.5" customHeight="1">
      <c r="A262" s="39"/>
      <c r="B262" s="40"/>
      <c r="C262" s="269" t="s">
        <v>8</v>
      </c>
      <c r="D262" s="269" t="s">
        <v>297</v>
      </c>
      <c r="E262" s="270" t="s">
        <v>298</v>
      </c>
      <c r="F262" s="271" t="s">
        <v>299</v>
      </c>
      <c r="G262" s="272" t="s">
        <v>291</v>
      </c>
      <c r="H262" s="273">
        <v>1</v>
      </c>
      <c r="I262" s="274"/>
      <c r="J262" s="275">
        <f>ROUND(I262*H262,2)</f>
        <v>0</v>
      </c>
      <c r="K262" s="271" t="s">
        <v>174</v>
      </c>
      <c r="L262" s="276"/>
      <c r="M262" s="277" t="s">
        <v>40</v>
      </c>
      <c r="N262" s="278" t="s">
        <v>48</v>
      </c>
      <c r="O262" s="85"/>
      <c r="P262" s="228">
        <f>O262*H262</f>
        <v>0</v>
      </c>
      <c r="Q262" s="228">
        <v>0.0089999999999999993</v>
      </c>
      <c r="R262" s="228">
        <f>Q262*H262</f>
        <v>0.0089999999999999993</v>
      </c>
      <c r="S262" s="228">
        <v>0</v>
      </c>
      <c r="T262" s="229">
        <f>S262*H262</f>
        <v>0</v>
      </c>
      <c r="U262" s="39"/>
      <c r="V262" s="39"/>
      <c r="W262" s="39"/>
      <c r="X262" s="39"/>
      <c r="Y262" s="39"/>
      <c r="Z262" s="39"/>
      <c r="AA262" s="39"/>
      <c r="AB262" s="39"/>
      <c r="AC262" s="39"/>
      <c r="AD262" s="39"/>
      <c r="AE262" s="39"/>
      <c r="AR262" s="230" t="s">
        <v>244</v>
      </c>
      <c r="AT262" s="230" t="s">
        <v>297</v>
      </c>
      <c r="AU262" s="230" t="s">
        <v>87</v>
      </c>
      <c r="AY262" s="18" t="s">
        <v>167</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175</v>
      </c>
      <c r="BM262" s="230" t="s">
        <v>300</v>
      </c>
    </row>
    <row r="263" s="2" customFormat="1">
      <c r="A263" s="39"/>
      <c r="B263" s="40"/>
      <c r="C263" s="41"/>
      <c r="D263" s="232" t="s">
        <v>177</v>
      </c>
      <c r="E263" s="41"/>
      <c r="F263" s="233" t="s">
        <v>299</v>
      </c>
      <c r="G263" s="41"/>
      <c r="H263" s="41"/>
      <c r="I263" s="137"/>
      <c r="J263" s="41"/>
      <c r="K263" s="41"/>
      <c r="L263" s="45"/>
      <c r="M263" s="234"/>
      <c r="N263" s="235"/>
      <c r="O263" s="85"/>
      <c r="P263" s="85"/>
      <c r="Q263" s="85"/>
      <c r="R263" s="85"/>
      <c r="S263" s="85"/>
      <c r="T263" s="86"/>
      <c r="U263" s="39"/>
      <c r="V263" s="39"/>
      <c r="W263" s="39"/>
      <c r="X263" s="39"/>
      <c r="Y263" s="39"/>
      <c r="Z263" s="39"/>
      <c r="AA263" s="39"/>
      <c r="AB263" s="39"/>
      <c r="AC263" s="39"/>
      <c r="AD263" s="39"/>
      <c r="AE263" s="39"/>
      <c r="AT263" s="18" t="s">
        <v>177</v>
      </c>
      <c r="AU263" s="18" t="s">
        <v>87</v>
      </c>
    </row>
    <row r="264" s="2" customFormat="1" ht="16.5" customHeight="1">
      <c r="A264" s="39"/>
      <c r="B264" s="40"/>
      <c r="C264" s="269" t="s">
        <v>301</v>
      </c>
      <c r="D264" s="269" t="s">
        <v>297</v>
      </c>
      <c r="E264" s="270" t="s">
        <v>302</v>
      </c>
      <c r="F264" s="271" t="s">
        <v>303</v>
      </c>
      <c r="G264" s="272" t="s">
        <v>291</v>
      </c>
      <c r="H264" s="273">
        <v>2</v>
      </c>
      <c r="I264" s="274"/>
      <c r="J264" s="275">
        <f>ROUND(I264*H264,2)</f>
        <v>0</v>
      </c>
      <c r="K264" s="271" t="s">
        <v>174</v>
      </c>
      <c r="L264" s="276"/>
      <c r="M264" s="277" t="s">
        <v>40</v>
      </c>
      <c r="N264" s="278" t="s">
        <v>48</v>
      </c>
      <c r="O264" s="85"/>
      <c r="P264" s="228">
        <f>O264*H264</f>
        <v>0</v>
      </c>
      <c r="Q264" s="228">
        <v>0.01</v>
      </c>
      <c r="R264" s="228">
        <f>Q264*H264</f>
        <v>0.02</v>
      </c>
      <c r="S264" s="228">
        <v>0</v>
      </c>
      <c r="T264" s="229">
        <f>S264*H264</f>
        <v>0</v>
      </c>
      <c r="U264" s="39"/>
      <c r="V264" s="39"/>
      <c r="W264" s="39"/>
      <c r="X264" s="39"/>
      <c r="Y264" s="39"/>
      <c r="Z264" s="39"/>
      <c r="AA264" s="39"/>
      <c r="AB264" s="39"/>
      <c r="AC264" s="39"/>
      <c r="AD264" s="39"/>
      <c r="AE264" s="39"/>
      <c r="AR264" s="230" t="s">
        <v>244</v>
      </c>
      <c r="AT264" s="230" t="s">
        <v>297</v>
      </c>
      <c r="AU264" s="230" t="s">
        <v>87</v>
      </c>
      <c r="AY264" s="18" t="s">
        <v>167</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175</v>
      </c>
      <c r="BM264" s="230" t="s">
        <v>304</v>
      </c>
    </row>
    <row r="265" s="2" customFormat="1">
      <c r="A265" s="39"/>
      <c r="B265" s="40"/>
      <c r="C265" s="41"/>
      <c r="D265" s="232" t="s">
        <v>177</v>
      </c>
      <c r="E265" s="41"/>
      <c r="F265" s="233" t="s">
        <v>303</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177</v>
      </c>
      <c r="AU265" s="18" t="s">
        <v>87</v>
      </c>
    </row>
    <row r="266" s="2" customFormat="1" ht="16.5" customHeight="1">
      <c r="A266" s="39"/>
      <c r="B266" s="40"/>
      <c r="C266" s="219" t="s">
        <v>305</v>
      </c>
      <c r="D266" s="219" t="s">
        <v>170</v>
      </c>
      <c r="E266" s="220" t="s">
        <v>289</v>
      </c>
      <c r="F266" s="221" t="s">
        <v>290</v>
      </c>
      <c r="G266" s="222" t="s">
        <v>291</v>
      </c>
      <c r="H266" s="223">
        <v>1</v>
      </c>
      <c r="I266" s="224"/>
      <c r="J266" s="225">
        <f>ROUND(I266*H266,2)</f>
        <v>0</v>
      </c>
      <c r="K266" s="221" t="s">
        <v>174</v>
      </c>
      <c r="L266" s="45"/>
      <c r="M266" s="226" t="s">
        <v>40</v>
      </c>
      <c r="N266" s="227" t="s">
        <v>48</v>
      </c>
      <c r="O266" s="85"/>
      <c r="P266" s="228">
        <f>O266*H266</f>
        <v>0</v>
      </c>
      <c r="Q266" s="228">
        <v>0.04684</v>
      </c>
      <c r="R266" s="228">
        <f>Q266*H266</f>
        <v>0.04684</v>
      </c>
      <c r="S266" s="228">
        <v>0</v>
      </c>
      <c r="T266" s="229">
        <f>S266*H266</f>
        <v>0</v>
      </c>
      <c r="U266" s="39"/>
      <c r="V266" s="39"/>
      <c r="W266" s="39"/>
      <c r="X266" s="39"/>
      <c r="Y266" s="39"/>
      <c r="Z266" s="39"/>
      <c r="AA266" s="39"/>
      <c r="AB266" s="39"/>
      <c r="AC266" s="39"/>
      <c r="AD266" s="39"/>
      <c r="AE266" s="39"/>
      <c r="AR266" s="230" t="s">
        <v>175</v>
      </c>
      <c r="AT266" s="230" t="s">
        <v>170</v>
      </c>
      <c r="AU266" s="230" t="s">
        <v>87</v>
      </c>
      <c r="AY266" s="18" t="s">
        <v>167</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175</v>
      </c>
      <c r="BM266" s="230" t="s">
        <v>306</v>
      </c>
    </row>
    <row r="267" s="2" customFormat="1">
      <c r="A267" s="39"/>
      <c r="B267" s="40"/>
      <c r="C267" s="41"/>
      <c r="D267" s="232" t="s">
        <v>177</v>
      </c>
      <c r="E267" s="41"/>
      <c r="F267" s="233" t="s">
        <v>293</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177</v>
      </c>
      <c r="AU267" s="18" t="s">
        <v>87</v>
      </c>
    </row>
    <row r="268" s="2" customFormat="1">
      <c r="A268" s="39"/>
      <c r="B268" s="40"/>
      <c r="C268" s="41"/>
      <c r="D268" s="232" t="s">
        <v>179</v>
      </c>
      <c r="E268" s="41"/>
      <c r="F268" s="236" t="s">
        <v>294</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179</v>
      </c>
      <c r="AU268" s="18" t="s">
        <v>87</v>
      </c>
    </row>
    <row r="269" s="13" customFormat="1">
      <c r="A269" s="13"/>
      <c r="B269" s="237"/>
      <c r="C269" s="238"/>
      <c r="D269" s="232" t="s">
        <v>181</v>
      </c>
      <c r="E269" s="239" t="s">
        <v>40</v>
      </c>
      <c r="F269" s="240" t="s">
        <v>307</v>
      </c>
      <c r="G269" s="238"/>
      <c r="H269" s="239" t="s">
        <v>40</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181</v>
      </c>
      <c r="AU269" s="246" t="s">
        <v>87</v>
      </c>
      <c r="AV269" s="13" t="s">
        <v>85</v>
      </c>
      <c r="AW269" s="13" t="s">
        <v>38</v>
      </c>
      <c r="AX269" s="13" t="s">
        <v>77</v>
      </c>
      <c r="AY269" s="246" t="s">
        <v>167</v>
      </c>
    </row>
    <row r="270" s="14" customFormat="1">
      <c r="A270" s="14"/>
      <c r="B270" s="247"/>
      <c r="C270" s="248"/>
      <c r="D270" s="232" t="s">
        <v>181</v>
      </c>
      <c r="E270" s="249" t="s">
        <v>40</v>
      </c>
      <c r="F270" s="250" t="s">
        <v>85</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181</v>
      </c>
      <c r="AU270" s="257" t="s">
        <v>87</v>
      </c>
      <c r="AV270" s="14" t="s">
        <v>87</v>
      </c>
      <c r="AW270" s="14" t="s">
        <v>38</v>
      </c>
      <c r="AX270" s="14" t="s">
        <v>85</v>
      </c>
      <c r="AY270" s="257" t="s">
        <v>167</v>
      </c>
    </row>
    <row r="271" s="2" customFormat="1" ht="24" customHeight="1">
      <c r="A271" s="39"/>
      <c r="B271" s="40"/>
      <c r="C271" s="269" t="s">
        <v>308</v>
      </c>
      <c r="D271" s="269" t="s">
        <v>297</v>
      </c>
      <c r="E271" s="270" t="s">
        <v>309</v>
      </c>
      <c r="F271" s="271" t="s">
        <v>310</v>
      </c>
      <c r="G271" s="272" t="s">
        <v>291</v>
      </c>
      <c r="H271" s="273">
        <v>1</v>
      </c>
      <c r="I271" s="274"/>
      <c r="J271" s="275">
        <f>ROUND(I271*H271,2)</f>
        <v>0</v>
      </c>
      <c r="K271" s="271" t="s">
        <v>174</v>
      </c>
      <c r="L271" s="276"/>
      <c r="M271" s="277" t="s">
        <v>40</v>
      </c>
      <c r="N271" s="278" t="s">
        <v>48</v>
      </c>
      <c r="O271" s="85"/>
      <c r="P271" s="228">
        <f>O271*H271</f>
        <v>0</v>
      </c>
      <c r="Q271" s="228">
        <v>0.017000000000000001</v>
      </c>
      <c r="R271" s="228">
        <f>Q271*H271</f>
        <v>0.017000000000000001</v>
      </c>
      <c r="S271" s="228">
        <v>0</v>
      </c>
      <c r="T271" s="229">
        <f>S271*H271</f>
        <v>0</v>
      </c>
      <c r="U271" s="39"/>
      <c r="V271" s="39"/>
      <c r="W271" s="39"/>
      <c r="X271" s="39"/>
      <c r="Y271" s="39"/>
      <c r="Z271" s="39"/>
      <c r="AA271" s="39"/>
      <c r="AB271" s="39"/>
      <c r="AC271" s="39"/>
      <c r="AD271" s="39"/>
      <c r="AE271" s="39"/>
      <c r="AR271" s="230" t="s">
        <v>244</v>
      </c>
      <c r="AT271" s="230" t="s">
        <v>297</v>
      </c>
      <c r="AU271" s="230" t="s">
        <v>87</v>
      </c>
      <c r="AY271" s="18" t="s">
        <v>167</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175</v>
      </c>
      <c r="BM271" s="230" t="s">
        <v>311</v>
      </c>
    </row>
    <row r="272" s="2" customFormat="1">
      <c r="A272" s="39"/>
      <c r="B272" s="40"/>
      <c r="C272" s="41"/>
      <c r="D272" s="232" t="s">
        <v>177</v>
      </c>
      <c r="E272" s="41"/>
      <c r="F272" s="233" t="s">
        <v>310</v>
      </c>
      <c r="G272" s="41"/>
      <c r="H272" s="41"/>
      <c r="I272" s="137"/>
      <c r="J272" s="41"/>
      <c r="K272" s="41"/>
      <c r="L272" s="45"/>
      <c r="M272" s="234"/>
      <c r="N272" s="235"/>
      <c r="O272" s="85"/>
      <c r="P272" s="85"/>
      <c r="Q272" s="85"/>
      <c r="R272" s="85"/>
      <c r="S272" s="85"/>
      <c r="T272" s="86"/>
      <c r="U272" s="39"/>
      <c r="V272" s="39"/>
      <c r="W272" s="39"/>
      <c r="X272" s="39"/>
      <c r="Y272" s="39"/>
      <c r="Z272" s="39"/>
      <c r="AA272" s="39"/>
      <c r="AB272" s="39"/>
      <c r="AC272" s="39"/>
      <c r="AD272" s="39"/>
      <c r="AE272" s="39"/>
      <c r="AT272" s="18" t="s">
        <v>177</v>
      </c>
      <c r="AU272" s="18" t="s">
        <v>87</v>
      </c>
    </row>
    <row r="273" s="12" customFormat="1" ht="22.8" customHeight="1">
      <c r="A273" s="12"/>
      <c r="B273" s="203"/>
      <c r="C273" s="204"/>
      <c r="D273" s="205" t="s">
        <v>76</v>
      </c>
      <c r="E273" s="217" t="s">
        <v>249</v>
      </c>
      <c r="F273" s="217" t="s">
        <v>312</v>
      </c>
      <c r="G273" s="204"/>
      <c r="H273" s="204"/>
      <c r="I273" s="207"/>
      <c r="J273" s="218">
        <f>BK273</f>
        <v>0</v>
      </c>
      <c r="K273" s="204"/>
      <c r="L273" s="209"/>
      <c r="M273" s="210"/>
      <c r="N273" s="211"/>
      <c r="O273" s="211"/>
      <c r="P273" s="212">
        <f>SUM(P274:P373)</f>
        <v>0</v>
      </c>
      <c r="Q273" s="211"/>
      <c r="R273" s="212">
        <f>SUM(R274:R373)</f>
        <v>0.0011820000000000001</v>
      </c>
      <c r="S273" s="211"/>
      <c r="T273" s="213">
        <f>SUM(T274:T373)</f>
        <v>12.8714</v>
      </c>
      <c r="U273" s="12"/>
      <c r="V273" s="12"/>
      <c r="W273" s="12"/>
      <c r="X273" s="12"/>
      <c r="Y273" s="12"/>
      <c r="Z273" s="12"/>
      <c r="AA273" s="12"/>
      <c r="AB273" s="12"/>
      <c r="AC273" s="12"/>
      <c r="AD273" s="12"/>
      <c r="AE273" s="12"/>
      <c r="AR273" s="214" t="s">
        <v>85</v>
      </c>
      <c r="AT273" s="215" t="s">
        <v>76</v>
      </c>
      <c r="AU273" s="215" t="s">
        <v>85</v>
      </c>
      <c r="AY273" s="214" t="s">
        <v>167</v>
      </c>
      <c r="BK273" s="216">
        <f>SUM(BK274:BK373)</f>
        <v>0</v>
      </c>
    </row>
    <row r="274" s="2" customFormat="1" ht="24" customHeight="1">
      <c r="A274" s="39"/>
      <c r="B274" s="40"/>
      <c r="C274" s="219" t="s">
        <v>313</v>
      </c>
      <c r="D274" s="219" t="s">
        <v>170</v>
      </c>
      <c r="E274" s="220" t="s">
        <v>314</v>
      </c>
      <c r="F274" s="221" t="s">
        <v>315</v>
      </c>
      <c r="G274" s="222" t="s">
        <v>173</v>
      </c>
      <c r="H274" s="223">
        <v>29.550000000000001</v>
      </c>
      <c r="I274" s="224"/>
      <c r="J274" s="225">
        <f>ROUND(I274*H274,2)</f>
        <v>0</v>
      </c>
      <c r="K274" s="221" t="s">
        <v>174</v>
      </c>
      <c r="L274" s="45"/>
      <c r="M274" s="226" t="s">
        <v>40</v>
      </c>
      <c r="N274" s="227" t="s">
        <v>48</v>
      </c>
      <c r="O274" s="85"/>
      <c r="P274" s="228">
        <f>O274*H274</f>
        <v>0</v>
      </c>
      <c r="Q274" s="228">
        <v>4.0000000000000003E-05</v>
      </c>
      <c r="R274" s="228">
        <f>Q274*H274</f>
        <v>0.0011820000000000001</v>
      </c>
      <c r="S274" s="228">
        <v>0</v>
      </c>
      <c r="T274" s="229">
        <f>S274*H274</f>
        <v>0</v>
      </c>
      <c r="U274" s="39"/>
      <c r="V274" s="39"/>
      <c r="W274" s="39"/>
      <c r="X274" s="39"/>
      <c r="Y274" s="39"/>
      <c r="Z274" s="39"/>
      <c r="AA274" s="39"/>
      <c r="AB274" s="39"/>
      <c r="AC274" s="39"/>
      <c r="AD274" s="39"/>
      <c r="AE274" s="39"/>
      <c r="AR274" s="230" t="s">
        <v>175</v>
      </c>
      <c r="AT274" s="230" t="s">
        <v>170</v>
      </c>
      <c r="AU274" s="230" t="s">
        <v>87</v>
      </c>
      <c r="AY274" s="18" t="s">
        <v>167</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175</v>
      </c>
      <c r="BM274" s="230" t="s">
        <v>316</v>
      </c>
    </row>
    <row r="275" s="2" customFormat="1">
      <c r="A275" s="39"/>
      <c r="B275" s="40"/>
      <c r="C275" s="41"/>
      <c r="D275" s="232" t="s">
        <v>177</v>
      </c>
      <c r="E275" s="41"/>
      <c r="F275" s="233" t="s">
        <v>317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177</v>
      </c>
      <c r="AU275" s="18" t="s">
        <v>87</v>
      </c>
    </row>
    <row r="276" s="2" customFormat="1">
      <c r="A276" s="39"/>
      <c r="B276" s="40"/>
      <c r="C276" s="41"/>
      <c r="D276" s="232" t="s">
        <v>179</v>
      </c>
      <c r="E276" s="41"/>
      <c r="F276" s="236" t="s">
        <v>318</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179</v>
      </c>
      <c r="AU276" s="18" t="s">
        <v>87</v>
      </c>
    </row>
    <row r="277" s="13" customFormat="1">
      <c r="A277" s="13"/>
      <c r="B277" s="237"/>
      <c r="C277" s="238"/>
      <c r="D277" s="232" t="s">
        <v>181</v>
      </c>
      <c r="E277" s="239" t="s">
        <v>40</v>
      </c>
      <c r="F277" s="240" t="s">
        <v>203</v>
      </c>
      <c r="G277" s="238"/>
      <c r="H277" s="239" t="s">
        <v>40</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181</v>
      </c>
      <c r="AU277" s="246" t="s">
        <v>87</v>
      </c>
      <c r="AV277" s="13" t="s">
        <v>85</v>
      </c>
      <c r="AW277" s="13" t="s">
        <v>38</v>
      </c>
      <c r="AX277" s="13" t="s">
        <v>77</v>
      </c>
      <c r="AY277" s="246" t="s">
        <v>167</v>
      </c>
    </row>
    <row r="278" s="14" customFormat="1">
      <c r="A278" s="14"/>
      <c r="B278" s="247"/>
      <c r="C278" s="248"/>
      <c r="D278" s="232" t="s">
        <v>181</v>
      </c>
      <c r="E278" s="249" t="s">
        <v>40</v>
      </c>
      <c r="F278" s="250" t="s">
        <v>283</v>
      </c>
      <c r="G278" s="248"/>
      <c r="H278" s="251">
        <v>2.96</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181</v>
      </c>
      <c r="AU278" s="257" t="s">
        <v>87</v>
      </c>
      <c r="AV278" s="14" t="s">
        <v>87</v>
      </c>
      <c r="AW278" s="14" t="s">
        <v>38</v>
      </c>
      <c r="AX278" s="14" t="s">
        <v>77</v>
      </c>
      <c r="AY278" s="257" t="s">
        <v>167</v>
      </c>
    </row>
    <row r="279" s="13" customFormat="1">
      <c r="A279" s="13"/>
      <c r="B279" s="237"/>
      <c r="C279" s="238"/>
      <c r="D279" s="232" t="s">
        <v>181</v>
      </c>
      <c r="E279" s="239" t="s">
        <v>40</v>
      </c>
      <c r="F279" s="240" t="s">
        <v>206</v>
      </c>
      <c r="G279" s="238"/>
      <c r="H279" s="239" t="s">
        <v>40</v>
      </c>
      <c r="I279" s="241"/>
      <c r="J279" s="238"/>
      <c r="K279" s="238"/>
      <c r="L279" s="242"/>
      <c r="M279" s="243"/>
      <c r="N279" s="244"/>
      <c r="O279" s="244"/>
      <c r="P279" s="244"/>
      <c r="Q279" s="244"/>
      <c r="R279" s="244"/>
      <c r="S279" s="244"/>
      <c r="T279" s="245"/>
      <c r="U279" s="13"/>
      <c r="V279" s="13"/>
      <c r="W279" s="13"/>
      <c r="X279" s="13"/>
      <c r="Y279" s="13"/>
      <c r="Z279" s="13"/>
      <c r="AA279" s="13"/>
      <c r="AB279" s="13"/>
      <c r="AC279" s="13"/>
      <c r="AD279" s="13"/>
      <c r="AE279" s="13"/>
      <c r="AT279" s="246" t="s">
        <v>181</v>
      </c>
      <c r="AU279" s="246" t="s">
        <v>87</v>
      </c>
      <c r="AV279" s="13" t="s">
        <v>85</v>
      </c>
      <c r="AW279" s="13" t="s">
        <v>38</v>
      </c>
      <c r="AX279" s="13" t="s">
        <v>77</v>
      </c>
      <c r="AY279" s="246" t="s">
        <v>167</v>
      </c>
    </row>
    <row r="280" s="14" customFormat="1">
      <c r="A280" s="14"/>
      <c r="B280" s="247"/>
      <c r="C280" s="248"/>
      <c r="D280" s="232" t="s">
        <v>181</v>
      </c>
      <c r="E280" s="249" t="s">
        <v>40</v>
      </c>
      <c r="F280" s="250" t="s">
        <v>284</v>
      </c>
      <c r="G280" s="248"/>
      <c r="H280" s="251">
        <v>2.2599999999999998</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181</v>
      </c>
      <c r="AU280" s="257" t="s">
        <v>87</v>
      </c>
      <c r="AV280" s="14" t="s">
        <v>87</v>
      </c>
      <c r="AW280" s="14" t="s">
        <v>38</v>
      </c>
      <c r="AX280" s="14" t="s">
        <v>77</v>
      </c>
      <c r="AY280" s="257" t="s">
        <v>167</v>
      </c>
    </row>
    <row r="281" s="13" customFormat="1">
      <c r="A281" s="13"/>
      <c r="B281" s="237"/>
      <c r="C281" s="238"/>
      <c r="D281" s="232" t="s">
        <v>181</v>
      </c>
      <c r="E281" s="239" t="s">
        <v>40</v>
      </c>
      <c r="F281" s="240" t="s">
        <v>208</v>
      </c>
      <c r="G281" s="238"/>
      <c r="H281" s="239" t="s">
        <v>40</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181</v>
      </c>
      <c r="AU281" s="246" t="s">
        <v>87</v>
      </c>
      <c r="AV281" s="13" t="s">
        <v>85</v>
      </c>
      <c r="AW281" s="13" t="s">
        <v>38</v>
      </c>
      <c r="AX281" s="13" t="s">
        <v>77</v>
      </c>
      <c r="AY281" s="246" t="s">
        <v>167</v>
      </c>
    </row>
    <row r="282" s="14" customFormat="1">
      <c r="A282" s="14"/>
      <c r="B282" s="247"/>
      <c r="C282" s="248"/>
      <c r="D282" s="232" t="s">
        <v>181</v>
      </c>
      <c r="E282" s="249" t="s">
        <v>40</v>
      </c>
      <c r="F282" s="250" t="s">
        <v>285</v>
      </c>
      <c r="G282" s="248"/>
      <c r="H282" s="251">
        <v>15.75</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181</v>
      </c>
      <c r="AU282" s="257" t="s">
        <v>87</v>
      </c>
      <c r="AV282" s="14" t="s">
        <v>87</v>
      </c>
      <c r="AW282" s="14" t="s">
        <v>38</v>
      </c>
      <c r="AX282" s="14" t="s">
        <v>77</v>
      </c>
      <c r="AY282" s="257" t="s">
        <v>167</v>
      </c>
    </row>
    <row r="283" s="13" customFormat="1">
      <c r="A283" s="13"/>
      <c r="B283" s="237"/>
      <c r="C283" s="238"/>
      <c r="D283" s="232" t="s">
        <v>181</v>
      </c>
      <c r="E283" s="239" t="s">
        <v>40</v>
      </c>
      <c r="F283" s="240" t="s">
        <v>286</v>
      </c>
      <c r="G283" s="238"/>
      <c r="H283" s="239" t="s">
        <v>40</v>
      </c>
      <c r="I283" s="241"/>
      <c r="J283" s="238"/>
      <c r="K283" s="238"/>
      <c r="L283" s="242"/>
      <c r="M283" s="243"/>
      <c r="N283" s="244"/>
      <c r="O283" s="244"/>
      <c r="P283" s="244"/>
      <c r="Q283" s="244"/>
      <c r="R283" s="244"/>
      <c r="S283" s="244"/>
      <c r="T283" s="245"/>
      <c r="U283" s="13"/>
      <c r="V283" s="13"/>
      <c r="W283" s="13"/>
      <c r="X283" s="13"/>
      <c r="Y283" s="13"/>
      <c r="Z283" s="13"/>
      <c r="AA283" s="13"/>
      <c r="AB283" s="13"/>
      <c r="AC283" s="13"/>
      <c r="AD283" s="13"/>
      <c r="AE283" s="13"/>
      <c r="AT283" s="246" t="s">
        <v>181</v>
      </c>
      <c r="AU283" s="246" t="s">
        <v>87</v>
      </c>
      <c r="AV283" s="13" t="s">
        <v>85</v>
      </c>
      <c r="AW283" s="13" t="s">
        <v>38</v>
      </c>
      <c r="AX283" s="13" t="s">
        <v>77</v>
      </c>
      <c r="AY283" s="246" t="s">
        <v>167</v>
      </c>
    </row>
    <row r="284" s="14" customFormat="1">
      <c r="A284" s="14"/>
      <c r="B284" s="247"/>
      <c r="C284" s="248"/>
      <c r="D284" s="232" t="s">
        <v>181</v>
      </c>
      <c r="E284" s="249" t="s">
        <v>40</v>
      </c>
      <c r="F284" s="250" t="s">
        <v>287</v>
      </c>
      <c r="G284" s="248"/>
      <c r="H284" s="251">
        <v>8.5800000000000001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181</v>
      </c>
      <c r="AU284" s="257" t="s">
        <v>87</v>
      </c>
      <c r="AV284" s="14" t="s">
        <v>87</v>
      </c>
      <c r="AW284" s="14" t="s">
        <v>38</v>
      </c>
      <c r="AX284" s="14" t="s">
        <v>77</v>
      </c>
      <c r="AY284" s="257" t="s">
        <v>167</v>
      </c>
    </row>
    <row r="285" s="15" customFormat="1">
      <c r="A285" s="15"/>
      <c r="B285" s="258"/>
      <c r="C285" s="259"/>
      <c r="D285" s="232" t="s">
        <v>181</v>
      </c>
      <c r="E285" s="260" t="s">
        <v>40</v>
      </c>
      <c r="F285" s="261" t="s">
        <v>184</v>
      </c>
      <c r="G285" s="259"/>
      <c r="H285" s="262">
        <v>29.550000000000001</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181</v>
      </c>
      <c r="AU285" s="268" t="s">
        <v>87</v>
      </c>
      <c r="AV285" s="15" t="s">
        <v>175</v>
      </c>
      <c r="AW285" s="15" t="s">
        <v>38</v>
      </c>
      <c r="AX285" s="15" t="s">
        <v>85</v>
      </c>
      <c r="AY285" s="268" t="s">
        <v>167</v>
      </c>
    </row>
    <row r="286" s="2" customFormat="1" ht="16.5" customHeight="1">
      <c r="A286" s="39"/>
      <c r="B286" s="40"/>
      <c r="C286" s="219" t="s">
        <v>319</v>
      </c>
      <c r="D286" s="219" t="s">
        <v>170</v>
      </c>
      <c r="E286" s="220" t="s">
        <v>320</v>
      </c>
      <c r="F286" s="221" t="s">
        <v>321</v>
      </c>
      <c r="G286" s="222" t="s">
        <v>173</v>
      </c>
      <c r="H286" s="223">
        <v>4.1079999999999997</v>
      </c>
      <c r="I286" s="224"/>
      <c r="J286" s="225">
        <f>ROUND(I286*H286,2)</f>
        <v>0</v>
      </c>
      <c r="K286" s="221" t="s">
        <v>174</v>
      </c>
      <c r="L286" s="45"/>
      <c r="M286" s="226" t="s">
        <v>40</v>
      </c>
      <c r="N286" s="227" t="s">
        <v>48</v>
      </c>
      <c r="O286" s="85"/>
      <c r="P286" s="228">
        <f>O286*H286</f>
        <v>0</v>
      </c>
      <c r="Q286" s="228">
        <v>0</v>
      </c>
      <c r="R286" s="228">
        <f>Q286*H286</f>
        <v>0</v>
      </c>
      <c r="S286" s="228">
        <v>0.13100000000000001</v>
      </c>
      <c r="T286" s="229">
        <f>S286*H286</f>
        <v>0.53814799999999996</v>
      </c>
      <c r="U286" s="39"/>
      <c r="V286" s="39"/>
      <c r="W286" s="39"/>
      <c r="X286" s="39"/>
      <c r="Y286" s="39"/>
      <c r="Z286" s="39"/>
      <c r="AA286" s="39"/>
      <c r="AB286" s="39"/>
      <c r="AC286" s="39"/>
      <c r="AD286" s="39"/>
      <c r="AE286" s="39"/>
      <c r="AR286" s="230" t="s">
        <v>175</v>
      </c>
      <c r="AT286" s="230" t="s">
        <v>170</v>
      </c>
      <c r="AU286" s="230" t="s">
        <v>87</v>
      </c>
      <c r="AY286" s="18" t="s">
        <v>167</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175</v>
      </c>
      <c r="BM286" s="230" t="s">
        <v>322</v>
      </c>
    </row>
    <row r="287" s="2" customFormat="1">
      <c r="A287" s="39"/>
      <c r="B287" s="40"/>
      <c r="C287" s="41"/>
      <c r="D287" s="232" t="s">
        <v>177</v>
      </c>
      <c r="E287" s="41"/>
      <c r="F287" s="233" t="s">
        <v>323</v>
      </c>
      <c r="G287" s="41"/>
      <c r="H287" s="41"/>
      <c r="I287" s="137"/>
      <c r="J287" s="41"/>
      <c r="K287" s="41"/>
      <c r="L287" s="45"/>
      <c r="M287" s="234"/>
      <c r="N287" s="235"/>
      <c r="O287" s="85"/>
      <c r="P287" s="85"/>
      <c r="Q287" s="85"/>
      <c r="R287" s="85"/>
      <c r="S287" s="85"/>
      <c r="T287" s="86"/>
      <c r="U287" s="39"/>
      <c r="V287" s="39"/>
      <c r="W287" s="39"/>
      <c r="X287" s="39"/>
      <c r="Y287" s="39"/>
      <c r="Z287" s="39"/>
      <c r="AA287" s="39"/>
      <c r="AB287" s="39"/>
      <c r="AC287" s="39"/>
      <c r="AD287" s="39"/>
      <c r="AE287" s="39"/>
      <c r="AT287" s="18" t="s">
        <v>177</v>
      </c>
      <c r="AU287" s="18" t="s">
        <v>87</v>
      </c>
    </row>
    <row r="288" s="13" customFormat="1">
      <c r="A288" s="13"/>
      <c r="B288" s="237"/>
      <c r="C288" s="238"/>
      <c r="D288" s="232" t="s">
        <v>181</v>
      </c>
      <c r="E288" s="239" t="s">
        <v>40</v>
      </c>
      <c r="F288" s="240" t="s">
        <v>182</v>
      </c>
      <c r="G288" s="238"/>
      <c r="H288" s="239" t="s">
        <v>40</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181</v>
      </c>
      <c r="AU288" s="246" t="s">
        <v>87</v>
      </c>
      <c r="AV288" s="13" t="s">
        <v>85</v>
      </c>
      <c r="AW288" s="13" t="s">
        <v>38</v>
      </c>
      <c r="AX288" s="13" t="s">
        <v>77</v>
      </c>
      <c r="AY288" s="246" t="s">
        <v>167</v>
      </c>
    </row>
    <row r="289" s="14" customFormat="1">
      <c r="A289" s="14"/>
      <c r="B289" s="247"/>
      <c r="C289" s="248"/>
      <c r="D289" s="232" t="s">
        <v>181</v>
      </c>
      <c r="E289" s="249" t="s">
        <v>40</v>
      </c>
      <c r="F289" s="250" t="s">
        <v>183</v>
      </c>
      <c r="G289" s="248"/>
      <c r="H289" s="251">
        <v>4.1079999999999997</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181</v>
      </c>
      <c r="AU289" s="257" t="s">
        <v>87</v>
      </c>
      <c r="AV289" s="14" t="s">
        <v>87</v>
      </c>
      <c r="AW289" s="14" t="s">
        <v>38</v>
      </c>
      <c r="AX289" s="14" t="s">
        <v>77</v>
      </c>
      <c r="AY289" s="257" t="s">
        <v>167</v>
      </c>
    </row>
    <row r="290" s="15" customFormat="1">
      <c r="A290" s="15"/>
      <c r="B290" s="258"/>
      <c r="C290" s="259"/>
      <c r="D290" s="232" t="s">
        <v>181</v>
      </c>
      <c r="E290" s="260" t="s">
        <v>40</v>
      </c>
      <c r="F290" s="261" t="s">
        <v>184</v>
      </c>
      <c r="G290" s="259"/>
      <c r="H290" s="262">
        <v>4.1079999999999997</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181</v>
      </c>
      <c r="AU290" s="268" t="s">
        <v>87</v>
      </c>
      <c r="AV290" s="15" t="s">
        <v>175</v>
      </c>
      <c r="AW290" s="15" t="s">
        <v>38</v>
      </c>
      <c r="AX290" s="15" t="s">
        <v>85</v>
      </c>
      <c r="AY290" s="268" t="s">
        <v>167</v>
      </c>
    </row>
    <row r="291" s="2" customFormat="1" ht="36" customHeight="1">
      <c r="A291" s="39"/>
      <c r="B291" s="40"/>
      <c r="C291" s="219" t="s">
        <v>7</v>
      </c>
      <c r="D291" s="219" t="s">
        <v>170</v>
      </c>
      <c r="E291" s="220" t="s">
        <v>324</v>
      </c>
      <c r="F291" s="221" t="s">
        <v>325</v>
      </c>
      <c r="G291" s="222" t="s">
        <v>326</v>
      </c>
      <c r="H291" s="223">
        <v>1.774</v>
      </c>
      <c r="I291" s="224"/>
      <c r="J291" s="225">
        <f>ROUND(I291*H291,2)</f>
        <v>0</v>
      </c>
      <c r="K291" s="221" t="s">
        <v>174</v>
      </c>
      <c r="L291" s="45"/>
      <c r="M291" s="226" t="s">
        <v>40</v>
      </c>
      <c r="N291" s="227" t="s">
        <v>48</v>
      </c>
      <c r="O291" s="85"/>
      <c r="P291" s="228">
        <f>O291*H291</f>
        <v>0</v>
      </c>
      <c r="Q291" s="228">
        <v>0</v>
      </c>
      <c r="R291" s="228">
        <f>Q291*H291</f>
        <v>0</v>
      </c>
      <c r="S291" s="228">
        <v>2.2000000000000002</v>
      </c>
      <c r="T291" s="229">
        <f>S291*H291</f>
        <v>3.9028000000000005</v>
      </c>
      <c r="U291" s="39"/>
      <c r="V291" s="39"/>
      <c r="W291" s="39"/>
      <c r="X291" s="39"/>
      <c r="Y291" s="39"/>
      <c r="Z291" s="39"/>
      <c r="AA291" s="39"/>
      <c r="AB291" s="39"/>
      <c r="AC291" s="39"/>
      <c r="AD291" s="39"/>
      <c r="AE291" s="39"/>
      <c r="AR291" s="230" t="s">
        <v>175</v>
      </c>
      <c r="AT291" s="230" t="s">
        <v>170</v>
      </c>
      <c r="AU291" s="230" t="s">
        <v>87</v>
      </c>
      <c r="AY291" s="18" t="s">
        <v>167</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175</v>
      </c>
      <c r="BM291" s="230" t="s">
        <v>327</v>
      </c>
    </row>
    <row r="292" s="2" customFormat="1">
      <c r="A292" s="39"/>
      <c r="B292" s="40"/>
      <c r="C292" s="41"/>
      <c r="D292" s="232" t="s">
        <v>177</v>
      </c>
      <c r="E292" s="41"/>
      <c r="F292" s="233" t="s">
        <v>328</v>
      </c>
      <c r="G292" s="41"/>
      <c r="H292" s="41"/>
      <c r="I292" s="137"/>
      <c r="J292" s="41"/>
      <c r="K292" s="41"/>
      <c r="L292" s="45"/>
      <c r="M292" s="234"/>
      <c r="N292" s="235"/>
      <c r="O292" s="85"/>
      <c r="P292" s="85"/>
      <c r="Q292" s="85"/>
      <c r="R292" s="85"/>
      <c r="S292" s="85"/>
      <c r="T292" s="86"/>
      <c r="U292" s="39"/>
      <c r="V292" s="39"/>
      <c r="W292" s="39"/>
      <c r="X292" s="39"/>
      <c r="Y292" s="39"/>
      <c r="Z292" s="39"/>
      <c r="AA292" s="39"/>
      <c r="AB292" s="39"/>
      <c r="AC292" s="39"/>
      <c r="AD292" s="39"/>
      <c r="AE292" s="39"/>
      <c r="AT292" s="18" t="s">
        <v>177</v>
      </c>
      <c r="AU292" s="18" t="s">
        <v>87</v>
      </c>
    </row>
    <row r="293" s="13" customFormat="1">
      <c r="A293" s="13"/>
      <c r="B293" s="237"/>
      <c r="C293" s="238"/>
      <c r="D293" s="232" t="s">
        <v>181</v>
      </c>
      <c r="E293" s="239" t="s">
        <v>40</v>
      </c>
      <c r="F293" s="240" t="s">
        <v>203</v>
      </c>
      <c r="G293" s="238"/>
      <c r="H293" s="239" t="s">
        <v>40</v>
      </c>
      <c r="I293" s="241"/>
      <c r="J293" s="238"/>
      <c r="K293" s="238"/>
      <c r="L293" s="242"/>
      <c r="M293" s="243"/>
      <c r="N293" s="244"/>
      <c r="O293" s="244"/>
      <c r="P293" s="244"/>
      <c r="Q293" s="244"/>
      <c r="R293" s="244"/>
      <c r="S293" s="244"/>
      <c r="T293" s="245"/>
      <c r="U293" s="13"/>
      <c r="V293" s="13"/>
      <c r="W293" s="13"/>
      <c r="X293" s="13"/>
      <c r="Y293" s="13"/>
      <c r="Z293" s="13"/>
      <c r="AA293" s="13"/>
      <c r="AB293" s="13"/>
      <c r="AC293" s="13"/>
      <c r="AD293" s="13"/>
      <c r="AE293" s="13"/>
      <c r="AT293" s="246" t="s">
        <v>181</v>
      </c>
      <c r="AU293" s="246" t="s">
        <v>87</v>
      </c>
      <c r="AV293" s="13" t="s">
        <v>85</v>
      </c>
      <c r="AW293" s="13" t="s">
        <v>38</v>
      </c>
      <c r="AX293" s="13" t="s">
        <v>77</v>
      </c>
      <c r="AY293" s="246" t="s">
        <v>167</v>
      </c>
    </row>
    <row r="294" s="14" customFormat="1">
      <c r="A294" s="14"/>
      <c r="B294" s="247"/>
      <c r="C294" s="248"/>
      <c r="D294" s="232" t="s">
        <v>181</v>
      </c>
      <c r="E294" s="249" t="s">
        <v>40</v>
      </c>
      <c r="F294" s="250" t="s">
        <v>329</v>
      </c>
      <c r="G294" s="248"/>
      <c r="H294" s="251">
        <v>0.17799999999999999</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181</v>
      </c>
      <c r="AU294" s="257" t="s">
        <v>87</v>
      </c>
      <c r="AV294" s="14" t="s">
        <v>87</v>
      </c>
      <c r="AW294" s="14" t="s">
        <v>38</v>
      </c>
      <c r="AX294" s="14" t="s">
        <v>77</v>
      </c>
      <c r="AY294" s="257" t="s">
        <v>167</v>
      </c>
    </row>
    <row r="295" s="13" customFormat="1">
      <c r="A295" s="13"/>
      <c r="B295" s="237"/>
      <c r="C295" s="238"/>
      <c r="D295" s="232" t="s">
        <v>181</v>
      </c>
      <c r="E295" s="239" t="s">
        <v>40</v>
      </c>
      <c r="F295" s="240" t="s">
        <v>206</v>
      </c>
      <c r="G295" s="238"/>
      <c r="H295" s="239" t="s">
        <v>40</v>
      </c>
      <c r="I295" s="241"/>
      <c r="J295" s="238"/>
      <c r="K295" s="238"/>
      <c r="L295" s="242"/>
      <c r="M295" s="243"/>
      <c r="N295" s="244"/>
      <c r="O295" s="244"/>
      <c r="P295" s="244"/>
      <c r="Q295" s="244"/>
      <c r="R295" s="244"/>
      <c r="S295" s="244"/>
      <c r="T295" s="245"/>
      <c r="U295" s="13"/>
      <c r="V295" s="13"/>
      <c r="W295" s="13"/>
      <c r="X295" s="13"/>
      <c r="Y295" s="13"/>
      <c r="Z295" s="13"/>
      <c r="AA295" s="13"/>
      <c r="AB295" s="13"/>
      <c r="AC295" s="13"/>
      <c r="AD295" s="13"/>
      <c r="AE295" s="13"/>
      <c r="AT295" s="246" t="s">
        <v>181</v>
      </c>
      <c r="AU295" s="246" t="s">
        <v>87</v>
      </c>
      <c r="AV295" s="13" t="s">
        <v>85</v>
      </c>
      <c r="AW295" s="13" t="s">
        <v>38</v>
      </c>
      <c r="AX295" s="13" t="s">
        <v>77</v>
      </c>
      <c r="AY295" s="246" t="s">
        <v>167</v>
      </c>
    </row>
    <row r="296" s="14" customFormat="1">
      <c r="A296" s="14"/>
      <c r="B296" s="247"/>
      <c r="C296" s="248"/>
      <c r="D296" s="232" t="s">
        <v>181</v>
      </c>
      <c r="E296" s="249" t="s">
        <v>40</v>
      </c>
      <c r="F296" s="250" t="s">
        <v>330</v>
      </c>
      <c r="G296" s="248"/>
      <c r="H296" s="251">
        <v>0.13600000000000001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181</v>
      </c>
      <c r="AU296" s="257" t="s">
        <v>87</v>
      </c>
      <c r="AV296" s="14" t="s">
        <v>87</v>
      </c>
      <c r="AW296" s="14" t="s">
        <v>38</v>
      </c>
      <c r="AX296" s="14" t="s">
        <v>77</v>
      </c>
      <c r="AY296" s="257" t="s">
        <v>167</v>
      </c>
    </row>
    <row r="297" s="13" customFormat="1">
      <c r="A297" s="13"/>
      <c r="B297" s="237"/>
      <c r="C297" s="238"/>
      <c r="D297" s="232" t="s">
        <v>181</v>
      </c>
      <c r="E297" s="239" t="s">
        <v>40</v>
      </c>
      <c r="F297" s="240" t="s">
        <v>208</v>
      </c>
      <c r="G297" s="238"/>
      <c r="H297" s="239" t="s">
        <v>40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181</v>
      </c>
      <c r="AU297" s="246" t="s">
        <v>87</v>
      </c>
      <c r="AV297" s="13" t="s">
        <v>85</v>
      </c>
      <c r="AW297" s="13" t="s">
        <v>38</v>
      </c>
      <c r="AX297" s="13" t="s">
        <v>77</v>
      </c>
      <c r="AY297" s="246" t="s">
        <v>167</v>
      </c>
    </row>
    <row r="298" s="14" customFormat="1">
      <c r="A298" s="14"/>
      <c r="B298" s="247"/>
      <c r="C298" s="248"/>
      <c r="D298" s="232" t="s">
        <v>181</v>
      </c>
      <c r="E298" s="249" t="s">
        <v>40</v>
      </c>
      <c r="F298" s="250" t="s">
        <v>331</v>
      </c>
      <c r="G298" s="248"/>
      <c r="H298" s="251">
        <v>0.94499999999999995</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181</v>
      </c>
      <c r="AU298" s="257" t="s">
        <v>87</v>
      </c>
      <c r="AV298" s="14" t="s">
        <v>87</v>
      </c>
      <c r="AW298" s="14" t="s">
        <v>38</v>
      </c>
      <c r="AX298" s="14" t="s">
        <v>77</v>
      </c>
      <c r="AY298" s="257" t="s">
        <v>167</v>
      </c>
    </row>
    <row r="299" s="13" customFormat="1">
      <c r="A299" s="13"/>
      <c r="B299" s="237"/>
      <c r="C299" s="238"/>
      <c r="D299" s="232" t="s">
        <v>181</v>
      </c>
      <c r="E299" s="239" t="s">
        <v>40</v>
      </c>
      <c r="F299" s="240" t="s">
        <v>286</v>
      </c>
      <c r="G299" s="238"/>
      <c r="H299" s="239" t="s">
        <v>40</v>
      </c>
      <c r="I299" s="241"/>
      <c r="J299" s="238"/>
      <c r="K299" s="238"/>
      <c r="L299" s="242"/>
      <c r="M299" s="243"/>
      <c r="N299" s="244"/>
      <c r="O299" s="244"/>
      <c r="P299" s="244"/>
      <c r="Q299" s="244"/>
      <c r="R299" s="244"/>
      <c r="S299" s="244"/>
      <c r="T299" s="245"/>
      <c r="U299" s="13"/>
      <c r="V299" s="13"/>
      <c r="W299" s="13"/>
      <c r="X299" s="13"/>
      <c r="Y299" s="13"/>
      <c r="Z299" s="13"/>
      <c r="AA299" s="13"/>
      <c r="AB299" s="13"/>
      <c r="AC299" s="13"/>
      <c r="AD299" s="13"/>
      <c r="AE299" s="13"/>
      <c r="AT299" s="246" t="s">
        <v>181</v>
      </c>
      <c r="AU299" s="246" t="s">
        <v>87</v>
      </c>
      <c r="AV299" s="13" t="s">
        <v>85</v>
      </c>
      <c r="AW299" s="13" t="s">
        <v>38</v>
      </c>
      <c r="AX299" s="13" t="s">
        <v>77</v>
      </c>
      <c r="AY299" s="246" t="s">
        <v>167</v>
      </c>
    </row>
    <row r="300" s="14" customFormat="1">
      <c r="A300" s="14"/>
      <c r="B300" s="247"/>
      <c r="C300" s="248"/>
      <c r="D300" s="232" t="s">
        <v>181</v>
      </c>
      <c r="E300" s="249" t="s">
        <v>40</v>
      </c>
      <c r="F300" s="250" t="s">
        <v>332</v>
      </c>
      <c r="G300" s="248"/>
      <c r="H300" s="251">
        <v>0.51500000000000001</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181</v>
      </c>
      <c r="AU300" s="257" t="s">
        <v>87</v>
      </c>
      <c r="AV300" s="14" t="s">
        <v>87</v>
      </c>
      <c r="AW300" s="14" t="s">
        <v>38</v>
      </c>
      <c r="AX300" s="14" t="s">
        <v>77</v>
      </c>
      <c r="AY300" s="257" t="s">
        <v>167</v>
      </c>
    </row>
    <row r="301" s="15" customFormat="1">
      <c r="A301" s="15"/>
      <c r="B301" s="258"/>
      <c r="C301" s="259"/>
      <c r="D301" s="232" t="s">
        <v>181</v>
      </c>
      <c r="E301" s="260" t="s">
        <v>40</v>
      </c>
      <c r="F301" s="261" t="s">
        <v>184</v>
      </c>
      <c r="G301" s="259"/>
      <c r="H301" s="262">
        <v>1.774</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181</v>
      </c>
      <c r="AU301" s="268" t="s">
        <v>87</v>
      </c>
      <c r="AV301" s="15" t="s">
        <v>175</v>
      </c>
      <c r="AW301" s="15" t="s">
        <v>38</v>
      </c>
      <c r="AX301" s="15" t="s">
        <v>85</v>
      </c>
      <c r="AY301" s="268" t="s">
        <v>167</v>
      </c>
    </row>
    <row r="302" s="2" customFormat="1" ht="24" customHeight="1">
      <c r="A302" s="39"/>
      <c r="B302" s="40"/>
      <c r="C302" s="219" t="s">
        <v>333</v>
      </c>
      <c r="D302" s="219" t="s">
        <v>170</v>
      </c>
      <c r="E302" s="220" t="s">
        <v>334</v>
      </c>
      <c r="F302" s="221" t="s">
        <v>335</v>
      </c>
      <c r="G302" s="222" t="s">
        <v>173</v>
      </c>
      <c r="H302" s="223">
        <v>2.2599999999999998</v>
      </c>
      <c r="I302" s="224"/>
      <c r="J302" s="225">
        <f>ROUND(I302*H302,2)</f>
        <v>0</v>
      </c>
      <c r="K302" s="221" t="s">
        <v>174</v>
      </c>
      <c r="L302" s="45"/>
      <c r="M302" s="226" t="s">
        <v>40</v>
      </c>
      <c r="N302" s="227" t="s">
        <v>48</v>
      </c>
      <c r="O302" s="85"/>
      <c r="P302" s="228">
        <f>O302*H302</f>
        <v>0</v>
      </c>
      <c r="Q302" s="228">
        <v>0</v>
      </c>
      <c r="R302" s="228">
        <f>Q302*H302</f>
        <v>0</v>
      </c>
      <c r="S302" s="228">
        <v>0.057000000000000002</v>
      </c>
      <c r="T302" s="229">
        <f>S302*H302</f>
        <v>0.12881999999999999</v>
      </c>
      <c r="U302" s="39"/>
      <c r="V302" s="39"/>
      <c r="W302" s="39"/>
      <c r="X302" s="39"/>
      <c r="Y302" s="39"/>
      <c r="Z302" s="39"/>
      <c r="AA302" s="39"/>
      <c r="AB302" s="39"/>
      <c r="AC302" s="39"/>
      <c r="AD302" s="39"/>
      <c r="AE302" s="39"/>
      <c r="AR302" s="230" t="s">
        <v>175</v>
      </c>
      <c r="AT302" s="230" t="s">
        <v>170</v>
      </c>
      <c r="AU302" s="230" t="s">
        <v>87</v>
      </c>
      <c r="AY302" s="18" t="s">
        <v>167</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175</v>
      </c>
      <c r="BM302" s="230" t="s">
        <v>336</v>
      </c>
    </row>
    <row r="303" s="2" customFormat="1">
      <c r="A303" s="39"/>
      <c r="B303" s="40"/>
      <c r="C303" s="41"/>
      <c r="D303" s="232" t="s">
        <v>177</v>
      </c>
      <c r="E303" s="41"/>
      <c r="F303" s="233" t="s">
        <v>337</v>
      </c>
      <c r="G303" s="41"/>
      <c r="H303" s="41"/>
      <c r="I303" s="137"/>
      <c r="J303" s="41"/>
      <c r="K303" s="41"/>
      <c r="L303" s="45"/>
      <c r="M303" s="234"/>
      <c r="N303" s="235"/>
      <c r="O303" s="85"/>
      <c r="P303" s="85"/>
      <c r="Q303" s="85"/>
      <c r="R303" s="85"/>
      <c r="S303" s="85"/>
      <c r="T303" s="86"/>
      <c r="U303" s="39"/>
      <c r="V303" s="39"/>
      <c r="W303" s="39"/>
      <c r="X303" s="39"/>
      <c r="Y303" s="39"/>
      <c r="Z303" s="39"/>
      <c r="AA303" s="39"/>
      <c r="AB303" s="39"/>
      <c r="AC303" s="39"/>
      <c r="AD303" s="39"/>
      <c r="AE303" s="39"/>
      <c r="AT303" s="18" t="s">
        <v>177</v>
      </c>
      <c r="AU303" s="18" t="s">
        <v>87</v>
      </c>
    </row>
    <row r="304" s="2" customFormat="1">
      <c r="A304" s="39"/>
      <c r="B304" s="40"/>
      <c r="C304" s="41"/>
      <c r="D304" s="232" t="s">
        <v>179</v>
      </c>
      <c r="E304" s="41"/>
      <c r="F304" s="236" t="s">
        <v>338</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179</v>
      </c>
      <c r="AU304" s="18" t="s">
        <v>87</v>
      </c>
    </row>
    <row r="305" s="13" customFormat="1">
      <c r="A305" s="13"/>
      <c r="B305" s="237"/>
      <c r="C305" s="238"/>
      <c r="D305" s="232" t="s">
        <v>181</v>
      </c>
      <c r="E305" s="239" t="s">
        <v>40</v>
      </c>
      <c r="F305" s="240" t="s">
        <v>206</v>
      </c>
      <c r="G305" s="238"/>
      <c r="H305" s="239" t="s">
        <v>40</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181</v>
      </c>
      <c r="AU305" s="246" t="s">
        <v>87</v>
      </c>
      <c r="AV305" s="13" t="s">
        <v>85</v>
      </c>
      <c r="AW305" s="13" t="s">
        <v>38</v>
      </c>
      <c r="AX305" s="13" t="s">
        <v>77</v>
      </c>
      <c r="AY305" s="246" t="s">
        <v>167</v>
      </c>
    </row>
    <row r="306" s="14" customFormat="1">
      <c r="A306" s="14"/>
      <c r="B306" s="247"/>
      <c r="C306" s="248"/>
      <c r="D306" s="232" t="s">
        <v>181</v>
      </c>
      <c r="E306" s="249" t="s">
        <v>40</v>
      </c>
      <c r="F306" s="250" t="s">
        <v>284</v>
      </c>
      <c r="G306" s="248"/>
      <c r="H306" s="251">
        <v>2.2599999999999998</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181</v>
      </c>
      <c r="AU306" s="257" t="s">
        <v>87</v>
      </c>
      <c r="AV306" s="14" t="s">
        <v>87</v>
      </c>
      <c r="AW306" s="14" t="s">
        <v>38</v>
      </c>
      <c r="AX306" s="14" t="s">
        <v>77</v>
      </c>
      <c r="AY306" s="257" t="s">
        <v>167</v>
      </c>
    </row>
    <row r="307" s="15" customFormat="1">
      <c r="A307" s="15"/>
      <c r="B307" s="258"/>
      <c r="C307" s="259"/>
      <c r="D307" s="232" t="s">
        <v>181</v>
      </c>
      <c r="E307" s="260" t="s">
        <v>40</v>
      </c>
      <c r="F307" s="261" t="s">
        <v>184</v>
      </c>
      <c r="G307" s="259"/>
      <c r="H307" s="262">
        <v>2.2599999999999998</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181</v>
      </c>
      <c r="AU307" s="268" t="s">
        <v>87</v>
      </c>
      <c r="AV307" s="15" t="s">
        <v>175</v>
      </c>
      <c r="AW307" s="15" t="s">
        <v>38</v>
      </c>
      <c r="AX307" s="15" t="s">
        <v>85</v>
      </c>
      <c r="AY307" s="268" t="s">
        <v>167</v>
      </c>
    </row>
    <row r="308" s="2" customFormat="1" ht="16.5" customHeight="1">
      <c r="A308" s="39"/>
      <c r="B308" s="40"/>
      <c r="C308" s="219" t="s">
        <v>339</v>
      </c>
      <c r="D308" s="219" t="s">
        <v>170</v>
      </c>
      <c r="E308" s="220" t="s">
        <v>340</v>
      </c>
      <c r="F308" s="221" t="s">
        <v>341</v>
      </c>
      <c r="G308" s="222" t="s">
        <v>173</v>
      </c>
      <c r="H308" s="223">
        <v>0.80300000000000005</v>
      </c>
      <c r="I308" s="224"/>
      <c r="J308" s="225">
        <f>ROUND(I308*H308,2)</f>
        <v>0</v>
      </c>
      <c r="K308" s="221" t="s">
        <v>174</v>
      </c>
      <c r="L308" s="45"/>
      <c r="M308" s="226" t="s">
        <v>40</v>
      </c>
      <c r="N308" s="227" t="s">
        <v>48</v>
      </c>
      <c r="O308" s="85"/>
      <c r="P308" s="228">
        <f>O308*H308</f>
        <v>0</v>
      </c>
      <c r="Q308" s="228">
        <v>0</v>
      </c>
      <c r="R308" s="228">
        <f>Q308*H308</f>
        <v>0</v>
      </c>
      <c r="S308" s="228">
        <v>0.066000000000000003</v>
      </c>
      <c r="T308" s="229">
        <f>S308*H308</f>
        <v>0.052998000000000003</v>
      </c>
      <c r="U308" s="39"/>
      <c r="V308" s="39"/>
      <c r="W308" s="39"/>
      <c r="X308" s="39"/>
      <c r="Y308" s="39"/>
      <c r="Z308" s="39"/>
      <c r="AA308" s="39"/>
      <c r="AB308" s="39"/>
      <c r="AC308" s="39"/>
      <c r="AD308" s="39"/>
      <c r="AE308" s="39"/>
      <c r="AR308" s="230" t="s">
        <v>175</v>
      </c>
      <c r="AT308" s="230" t="s">
        <v>170</v>
      </c>
      <c r="AU308" s="230" t="s">
        <v>87</v>
      </c>
      <c r="AY308" s="18" t="s">
        <v>167</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175</v>
      </c>
      <c r="BM308" s="230" t="s">
        <v>342</v>
      </c>
    </row>
    <row r="309" s="2" customFormat="1">
      <c r="A309" s="39"/>
      <c r="B309" s="40"/>
      <c r="C309" s="41"/>
      <c r="D309" s="232" t="s">
        <v>177</v>
      </c>
      <c r="E309" s="41"/>
      <c r="F309" s="233" t="s">
        <v>343</v>
      </c>
      <c r="G309" s="41"/>
      <c r="H309" s="41"/>
      <c r="I309" s="137"/>
      <c r="J309" s="41"/>
      <c r="K309" s="41"/>
      <c r="L309" s="45"/>
      <c r="M309" s="234"/>
      <c r="N309" s="235"/>
      <c r="O309" s="85"/>
      <c r="P309" s="85"/>
      <c r="Q309" s="85"/>
      <c r="R309" s="85"/>
      <c r="S309" s="85"/>
      <c r="T309" s="86"/>
      <c r="U309" s="39"/>
      <c r="V309" s="39"/>
      <c r="W309" s="39"/>
      <c r="X309" s="39"/>
      <c r="Y309" s="39"/>
      <c r="Z309" s="39"/>
      <c r="AA309" s="39"/>
      <c r="AB309" s="39"/>
      <c r="AC309" s="39"/>
      <c r="AD309" s="39"/>
      <c r="AE309" s="39"/>
      <c r="AT309" s="18" t="s">
        <v>177</v>
      </c>
      <c r="AU309" s="18" t="s">
        <v>87</v>
      </c>
    </row>
    <row r="310" s="14" customFormat="1">
      <c r="A310" s="14"/>
      <c r="B310" s="247"/>
      <c r="C310" s="248"/>
      <c r="D310" s="232" t="s">
        <v>181</v>
      </c>
      <c r="E310" s="249" t="s">
        <v>40</v>
      </c>
      <c r="F310" s="250" t="s">
        <v>344</v>
      </c>
      <c r="G310" s="248"/>
      <c r="H310" s="251">
        <v>0.80300000000000005</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181</v>
      </c>
      <c r="AU310" s="257" t="s">
        <v>87</v>
      </c>
      <c r="AV310" s="14" t="s">
        <v>87</v>
      </c>
      <c r="AW310" s="14" t="s">
        <v>38</v>
      </c>
      <c r="AX310" s="14" t="s">
        <v>77</v>
      </c>
      <c r="AY310" s="257" t="s">
        <v>167</v>
      </c>
    </row>
    <row r="311" s="15" customFormat="1">
      <c r="A311" s="15"/>
      <c r="B311" s="258"/>
      <c r="C311" s="259"/>
      <c r="D311" s="232" t="s">
        <v>181</v>
      </c>
      <c r="E311" s="260" t="s">
        <v>40</v>
      </c>
      <c r="F311" s="261" t="s">
        <v>184</v>
      </c>
      <c r="G311" s="259"/>
      <c r="H311" s="262">
        <v>0.80300000000000005</v>
      </c>
      <c r="I311" s="263"/>
      <c r="J311" s="259"/>
      <c r="K311" s="259"/>
      <c r="L311" s="264"/>
      <c r="M311" s="265"/>
      <c r="N311" s="266"/>
      <c r="O311" s="266"/>
      <c r="P311" s="266"/>
      <c r="Q311" s="266"/>
      <c r="R311" s="266"/>
      <c r="S311" s="266"/>
      <c r="T311" s="267"/>
      <c r="U311" s="15"/>
      <c r="V311" s="15"/>
      <c r="W311" s="15"/>
      <c r="X311" s="15"/>
      <c r="Y311" s="15"/>
      <c r="Z311" s="15"/>
      <c r="AA311" s="15"/>
      <c r="AB311" s="15"/>
      <c r="AC311" s="15"/>
      <c r="AD311" s="15"/>
      <c r="AE311" s="15"/>
      <c r="AT311" s="268" t="s">
        <v>181</v>
      </c>
      <c r="AU311" s="268" t="s">
        <v>87</v>
      </c>
      <c r="AV311" s="15" t="s">
        <v>175</v>
      </c>
      <c r="AW311" s="15" t="s">
        <v>38</v>
      </c>
      <c r="AX311" s="15" t="s">
        <v>85</v>
      </c>
      <c r="AY311" s="268" t="s">
        <v>167</v>
      </c>
    </row>
    <row r="312" s="2" customFormat="1" ht="24" customHeight="1">
      <c r="A312" s="39"/>
      <c r="B312" s="40"/>
      <c r="C312" s="219" t="s">
        <v>345</v>
      </c>
      <c r="D312" s="219" t="s">
        <v>170</v>
      </c>
      <c r="E312" s="220" t="s">
        <v>346</v>
      </c>
      <c r="F312" s="221" t="s">
        <v>347</v>
      </c>
      <c r="G312" s="222" t="s">
        <v>173</v>
      </c>
      <c r="H312" s="223">
        <v>4.0499999999999998</v>
      </c>
      <c r="I312" s="224"/>
      <c r="J312" s="225">
        <f>ROUND(I312*H312,2)</f>
        <v>0</v>
      </c>
      <c r="K312" s="221" t="s">
        <v>174</v>
      </c>
      <c r="L312" s="45"/>
      <c r="M312" s="226" t="s">
        <v>40</v>
      </c>
      <c r="N312" s="227" t="s">
        <v>48</v>
      </c>
      <c r="O312" s="85"/>
      <c r="P312" s="228">
        <f>O312*H312</f>
        <v>0</v>
      </c>
      <c r="Q312" s="228">
        <v>0</v>
      </c>
      <c r="R312" s="228">
        <f>Q312*H312</f>
        <v>0</v>
      </c>
      <c r="S312" s="228">
        <v>0.037999999999999999</v>
      </c>
      <c r="T312" s="229">
        <f>S312*H312</f>
        <v>0.15389999999999998</v>
      </c>
      <c r="U312" s="39"/>
      <c r="V312" s="39"/>
      <c r="W312" s="39"/>
      <c r="X312" s="39"/>
      <c r="Y312" s="39"/>
      <c r="Z312" s="39"/>
      <c r="AA312" s="39"/>
      <c r="AB312" s="39"/>
      <c r="AC312" s="39"/>
      <c r="AD312" s="39"/>
      <c r="AE312" s="39"/>
      <c r="AR312" s="230" t="s">
        <v>175</v>
      </c>
      <c r="AT312" s="230" t="s">
        <v>170</v>
      </c>
      <c r="AU312" s="230" t="s">
        <v>87</v>
      </c>
      <c r="AY312" s="18" t="s">
        <v>167</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175</v>
      </c>
      <c r="BM312" s="230" t="s">
        <v>348</v>
      </c>
    </row>
    <row r="313" s="2" customFormat="1">
      <c r="A313" s="39"/>
      <c r="B313" s="40"/>
      <c r="C313" s="41"/>
      <c r="D313" s="232" t="s">
        <v>177</v>
      </c>
      <c r="E313" s="41"/>
      <c r="F313" s="233" t="s">
        <v>349</v>
      </c>
      <c r="G313" s="41"/>
      <c r="H313" s="41"/>
      <c r="I313" s="137"/>
      <c r="J313" s="41"/>
      <c r="K313" s="41"/>
      <c r="L313" s="45"/>
      <c r="M313" s="234"/>
      <c r="N313" s="235"/>
      <c r="O313" s="85"/>
      <c r="P313" s="85"/>
      <c r="Q313" s="85"/>
      <c r="R313" s="85"/>
      <c r="S313" s="85"/>
      <c r="T313" s="86"/>
      <c r="U313" s="39"/>
      <c r="V313" s="39"/>
      <c r="W313" s="39"/>
      <c r="X313" s="39"/>
      <c r="Y313" s="39"/>
      <c r="Z313" s="39"/>
      <c r="AA313" s="39"/>
      <c r="AB313" s="39"/>
      <c r="AC313" s="39"/>
      <c r="AD313" s="39"/>
      <c r="AE313" s="39"/>
      <c r="AT313" s="18" t="s">
        <v>177</v>
      </c>
      <c r="AU313" s="18" t="s">
        <v>87</v>
      </c>
    </row>
    <row r="314" s="2" customFormat="1">
      <c r="A314" s="39"/>
      <c r="B314" s="40"/>
      <c r="C314" s="41"/>
      <c r="D314" s="232" t="s">
        <v>179</v>
      </c>
      <c r="E314" s="41"/>
      <c r="F314" s="236" t="s">
        <v>350</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179</v>
      </c>
      <c r="AU314" s="18" t="s">
        <v>87</v>
      </c>
    </row>
    <row r="315" s="14" customFormat="1">
      <c r="A315" s="14"/>
      <c r="B315" s="247"/>
      <c r="C315" s="248"/>
      <c r="D315" s="232" t="s">
        <v>181</v>
      </c>
      <c r="E315" s="249" t="s">
        <v>40</v>
      </c>
      <c r="F315" s="250" t="s">
        <v>268</v>
      </c>
      <c r="G315" s="248"/>
      <c r="H315" s="251">
        <v>4.0499999999999998</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181</v>
      </c>
      <c r="AU315" s="257" t="s">
        <v>87</v>
      </c>
      <c r="AV315" s="14" t="s">
        <v>87</v>
      </c>
      <c r="AW315" s="14" t="s">
        <v>38</v>
      </c>
      <c r="AX315" s="14" t="s">
        <v>77</v>
      </c>
      <c r="AY315" s="257" t="s">
        <v>167</v>
      </c>
    </row>
    <row r="316" s="15" customFormat="1">
      <c r="A316" s="15"/>
      <c r="B316" s="258"/>
      <c r="C316" s="259"/>
      <c r="D316" s="232" t="s">
        <v>181</v>
      </c>
      <c r="E316" s="260" t="s">
        <v>40</v>
      </c>
      <c r="F316" s="261" t="s">
        <v>184</v>
      </c>
      <c r="G316" s="259"/>
      <c r="H316" s="262">
        <v>4.0499999999999998</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181</v>
      </c>
      <c r="AU316" s="268" t="s">
        <v>87</v>
      </c>
      <c r="AV316" s="15" t="s">
        <v>175</v>
      </c>
      <c r="AW316" s="15" t="s">
        <v>38</v>
      </c>
      <c r="AX316" s="15" t="s">
        <v>85</v>
      </c>
      <c r="AY316" s="268" t="s">
        <v>167</v>
      </c>
    </row>
    <row r="317" s="2" customFormat="1" ht="16.5" customHeight="1">
      <c r="A317" s="39"/>
      <c r="B317" s="40"/>
      <c r="C317" s="219" t="s">
        <v>351</v>
      </c>
      <c r="D317" s="219" t="s">
        <v>170</v>
      </c>
      <c r="E317" s="220" t="s">
        <v>352</v>
      </c>
      <c r="F317" s="221" t="s">
        <v>353</v>
      </c>
      <c r="G317" s="222" t="s">
        <v>173</v>
      </c>
      <c r="H317" s="223">
        <v>6.1070000000000002</v>
      </c>
      <c r="I317" s="224"/>
      <c r="J317" s="225">
        <f>ROUND(I317*H317,2)</f>
        <v>0</v>
      </c>
      <c r="K317" s="221" t="s">
        <v>174</v>
      </c>
      <c r="L317" s="45"/>
      <c r="M317" s="226" t="s">
        <v>40</v>
      </c>
      <c r="N317" s="227" t="s">
        <v>48</v>
      </c>
      <c r="O317" s="85"/>
      <c r="P317" s="228">
        <f>O317*H317</f>
        <v>0</v>
      </c>
      <c r="Q317" s="228">
        <v>0</v>
      </c>
      <c r="R317" s="228">
        <f>Q317*H317</f>
        <v>0</v>
      </c>
      <c r="S317" s="228">
        <v>0.075999999999999998</v>
      </c>
      <c r="T317" s="229">
        <f>S317*H317</f>
        <v>0.46413199999999999</v>
      </c>
      <c r="U317" s="39"/>
      <c r="V317" s="39"/>
      <c r="W317" s="39"/>
      <c r="X317" s="39"/>
      <c r="Y317" s="39"/>
      <c r="Z317" s="39"/>
      <c r="AA317" s="39"/>
      <c r="AB317" s="39"/>
      <c r="AC317" s="39"/>
      <c r="AD317" s="39"/>
      <c r="AE317" s="39"/>
      <c r="AR317" s="230" t="s">
        <v>175</v>
      </c>
      <c r="AT317" s="230" t="s">
        <v>170</v>
      </c>
      <c r="AU317" s="230" t="s">
        <v>87</v>
      </c>
      <c r="AY317" s="18" t="s">
        <v>167</v>
      </c>
      <c r="BE317" s="231">
        <f>IF(N317="základní",J317,0)</f>
        <v>0</v>
      </c>
      <c r="BF317" s="231">
        <f>IF(N317="snížená",J317,0)</f>
        <v>0</v>
      </c>
      <c r="BG317" s="231">
        <f>IF(N317="zákl. přenesená",J317,0)</f>
        <v>0</v>
      </c>
      <c r="BH317" s="231">
        <f>IF(N317="sníž. přenesená",J317,0)</f>
        <v>0</v>
      </c>
      <c r="BI317" s="231">
        <f>IF(N317="nulová",J317,0)</f>
        <v>0</v>
      </c>
      <c r="BJ317" s="18" t="s">
        <v>85</v>
      </c>
      <c r="BK317" s="231">
        <f>ROUND(I317*H317,2)</f>
        <v>0</v>
      </c>
      <c r="BL317" s="18" t="s">
        <v>175</v>
      </c>
      <c r="BM317" s="230" t="s">
        <v>354</v>
      </c>
    </row>
    <row r="318" s="2" customFormat="1">
      <c r="A318" s="39"/>
      <c r="B318" s="40"/>
      <c r="C318" s="41"/>
      <c r="D318" s="232" t="s">
        <v>177</v>
      </c>
      <c r="E318" s="41"/>
      <c r="F318" s="233" t="s">
        <v>355</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177</v>
      </c>
      <c r="AU318" s="18" t="s">
        <v>87</v>
      </c>
    </row>
    <row r="319" s="2" customFormat="1">
      <c r="A319" s="39"/>
      <c r="B319" s="40"/>
      <c r="C319" s="41"/>
      <c r="D319" s="232" t="s">
        <v>179</v>
      </c>
      <c r="E319" s="41"/>
      <c r="F319" s="236" t="s">
        <v>356</v>
      </c>
      <c r="G319" s="41"/>
      <c r="H319" s="41"/>
      <c r="I319" s="137"/>
      <c r="J319" s="41"/>
      <c r="K319" s="41"/>
      <c r="L319" s="45"/>
      <c r="M319" s="234"/>
      <c r="N319" s="235"/>
      <c r="O319" s="85"/>
      <c r="P319" s="85"/>
      <c r="Q319" s="85"/>
      <c r="R319" s="85"/>
      <c r="S319" s="85"/>
      <c r="T319" s="86"/>
      <c r="U319" s="39"/>
      <c r="V319" s="39"/>
      <c r="W319" s="39"/>
      <c r="X319" s="39"/>
      <c r="Y319" s="39"/>
      <c r="Z319" s="39"/>
      <c r="AA319" s="39"/>
      <c r="AB319" s="39"/>
      <c r="AC319" s="39"/>
      <c r="AD319" s="39"/>
      <c r="AE319" s="39"/>
      <c r="AT319" s="18" t="s">
        <v>179</v>
      </c>
      <c r="AU319" s="18" t="s">
        <v>87</v>
      </c>
    </row>
    <row r="320" s="14" customFormat="1">
      <c r="A320" s="14"/>
      <c r="B320" s="247"/>
      <c r="C320" s="248"/>
      <c r="D320" s="232" t="s">
        <v>181</v>
      </c>
      <c r="E320" s="249" t="s">
        <v>40</v>
      </c>
      <c r="F320" s="250" t="s">
        <v>357</v>
      </c>
      <c r="G320" s="248"/>
      <c r="H320" s="251">
        <v>4.7279999999999998</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181</v>
      </c>
      <c r="AU320" s="257" t="s">
        <v>87</v>
      </c>
      <c r="AV320" s="14" t="s">
        <v>87</v>
      </c>
      <c r="AW320" s="14" t="s">
        <v>38</v>
      </c>
      <c r="AX320" s="14" t="s">
        <v>77</v>
      </c>
      <c r="AY320" s="257" t="s">
        <v>167</v>
      </c>
    </row>
    <row r="321" s="14" customFormat="1">
      <c r="A321" s="14"/>
      <c r="B321" s="247"/>
      <c r="C321" s="248"/>
      <c r="D321" s="232" t="s">
        <v>181</v>
      </c>
      <c r="E321" s="249" t="s">
        <v>40</v>
      </c>
      <c r="F321" s="250" t="s">
        <v>358</v>
      </c>
      <c r="G321" s="248"/>
      <c r="H321" s="251">
        <v>1.379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181</v>
      </c>
      <c r="AU321" s="257" t="s">
        <v>87</v>
      </c>
      <c r="AV321" s="14" t="s">
        <v>87</v>
      </c>
      <c r="AW321" s="14" t="s">
        <v>38</v>
      </c>
      <c r="AX321" s="14" t="s">
        <v>77</v>
      </c>
      <c r="AY321" s="257" t="s">
        <v>167</v>
      </c>
    </row>
    <row r="322" s="15" customFormat="1">
      <c r="A322" s="15"/>
      <c r="B322" s="258"/>
      <c r="C322" s="259"/>
      <c r="D322" s="232" t="s">
        <v>181</v>
      </c>
      <c r="E322" s="260" t="s">
        <v>40</v>
      </c>
      <c r="F322" s="261" t="s">
        <v>184</v>
      </c>
      <c r="G322" s="259"/>
      <c r="H322" s="262">
        <v>6.1070000000000002</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181</v>
      </c>
      <c r="AU322" s="268" t="s">
        <v>87</v>
      </c>
      <c r="AV322" s="15" t="s">
        <v>175</v>
      </c>
      <c r="AW322" s="15" t="s">
        <v>38</v>
      </c>
      <c r="AX322" s="15" t="s">
        <v>85</v>
      </c>
      <c r="AY322" s="268" t="s">
        <v>167</v>
      </c>
    </row>
    <row r="323" s="2" customFormat="1" ht="24" customHeight="1">
      <c r="A323" s="39"/>
      <c r="B323" s="40"/>
      <c r="C323" s="219" t="s">
        <v>359</v>
      </c>
      <c r="D323" s="219" t="s">
        <v>170</v>
      </c>
      <c r="E323" s="220" t="s">
        <v>360</v>
      </c>
      <c r="F323" s="221" t="s">
        <v>361</v>
      </c>
      <c r="G323" s="222" t="s">
        <v>187</v>
      </c>
      <c r="H323" s="223">
        <v>154.12000000000001</v>
      </c>
      <c r="I323" s="224"/>
      <c r="J323" s="225">
        <f>ROUND(I323*H323,2)</f>
        <v>0</v>
      </c>
      <c r="K323" s="221" t="s">
        <v>174</v>
      </c>
      <c r="L323" s="45"/>
      <c r="M323" s="226" t="s">
        <v>40</v>
      </c>
      <c r="N323" s="227" t="s">
        <v>48</v>
      </c>
      <c r="O323" s="85"/>
      <c r="P323" s="228">
        <f>O323*H323</f>
        <v>0</v>
      </c>
      <c r="Q323" s="228">
        <v>0</v>
      </c>
      <c r="R323" s="228">
        <f>Q323*H323</f>
        <v>0</v>
      </c>
      <c r="S323" s="228">
        <v>0.0060000000000000001</v>
      </c>
      <c r="T323" s="229">
        <f>S323*H323</f>
        <v>0.9247200000000001</v>
      </c>
      <c r="U323" s="39"/>
      <c r="V323" s="39"/>
      <c r="W323" s="39"/>
      <c r="X323" s="39"/>
      <c r="Y323" s="39"/>
      <c r="Z323" s="39"/>
      <c r="AA323" s="39"/>
      <c r="AB323" s="39"/>
      <c r="AC323" s="39"/>
      <c r="AD323" s="39"/>
      <c r="AE323" s="39"/>
      <c r="AR323" s="230" t="s">
        <v>175</v>
      </c>
      <c r="AT323" s="230" t="s">
        <v>170</v>
      </c>
      <c r="AU323" s="230" t="s">
        <v>87</v>
      </c>
      <c r="AY323" s="18" t="s">
        <v>167</v>
      </c>
      <c r="BE323" s="231">
        <f>IF(N323="základní",J323,0)</f>
        <v>0</v>
      </c>
      <c r="BF323" s="231">
        <f>IF(N323="snížená",J323,0)</f>
        <v>0</v>
      </c>
      <c r="BG323" s="231">
        <f>IF(N323="zákl. přenesená",J323,0)</f>
        <v>0</v>
      </c>
      <c r="BH323" s="231">
        <f>IF(N323="sníž. přenesená",J323,0)</f>
        <v>0</v>
      </c>
      <c r="BI323" s="231">
        <f>IF(N323="nulová",J323,0)</f>
        <v>0</v>
      </c>
      <c r="BJ323" s="18" t="s">
        <v>85</v>
      </c>
      <c r="BK323" s="231">
        <f>ROUND(I323*H323,2)</f>
        <v>0</v>
      </c>
      <c r="BL323" s="18" t="s">
        <v>175</v>
      </c>
      <c r="BM323" s="230" t="s">
        <v>362</v>
      </c>
    </row>
    <row r="324" s="2" customFormat="1">
      <c r="A324" s="39"/>
      <c r="B324" s="40"/>
      <c r="C324" s="41"/>
      <c r="D324" s="232" t="s">
        <v>177</v>
      </c>
      <c r="E324" s="41"/>
      <c r="F324" s="233" t="s">
        <v>363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177</v>
      </c>
      <c r="AU324" s="18" t="s">
        <v>87</v>
      </c>
    </row>
    <row r="325" s="13" customFormat="1">
      <c r="A325" s="13"/>
      <c r="B325" s="237"/>
      <c r="C325" s="238"/>
      <c r="D325" s="232" t="s">
        <v>181</v>
      </c>
      <c r="E325" s="239" t="s">
        <v>40</v>
      </c>
      <c r="F325" s="240" t="s">
        <v>223</v>
      </c>
      <c r="G325" s="238"/>
      <c r="H325" s="239" t="s">
        <v>40</v>
      </c>
      <c r="I325" s="241"/>
      <c r="J325" s="238"/>
      <c r="K325" s="238"/>
      <c r="L325" s="242"/>
      <c r="M325" s="243"/>
      <c r="N325" s="244"/>
      <c r="O325" s="244"/>
      <c r="P325" s="244"/>
      <c r="Q325" s="244"/>
      <c r="R325" s="244"/>
      <c r="S325" s="244"/>
      <c r="T325" s="245"/>
      <c r="U325" s="13"/>
      <c r="V325" s="13"/>
      <c r="W325" s="13"/>
      <c r="X325" s="13"/>
      <c r="Y325" s="13"/>
      <c r="Z325" s="13"/>
      <c r="AA325" s="13"/>
      <c r="AB325" s="13"/>
      <c r="AC325" s="13"/>
      <c r="AD325" s="13"/>
      <c r="AE325" s="13"/>
      <c r="AT325" s="246" t="s">
        <v>181</v>
      </c>
      <c r="AU325" s="246" t="s">
        <v>87</v>
      </c>
      <c r="AV325" s="13" t="s">
        <v>85</v>
      </c>
      <c r="AW325" s="13" t="s">
        <v>38</v>
      </c>
      <c r="AX325" s="13" t="s">
        <v>77</v>
      </c>
      <c r="AY325" s="246" t="s">
        <v>167</v>
      </c>
    </row>
    <row r="326" s="14" customFormat="1">
      <c r="A326" s="14"/>
      <c r="B326" s="247"/>
      <c r="C326" s="248"/>
      <c r="D326" s="232" t="s">
        <v>181</v>
      </c>
      <c r="E326" s="249" t="s">
        <v>40</v>
      </c>
      <c r="F326" s="250" t="s">
        <v>364</v>
      </c>
      <c r="G326" s="248"/>
      <c r="H326" s="251">
        <v>5.5999999999999996</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181</v>
      </c>
      <c r="AU326" s="257" t="s">
        <v>87</v>
      </c>
      <c r="AV326" s="14" t="s">
        <v>87</v>
      </c>
      <c r="AW326" s="14" t="s">
        <v>38</v>
      </c>
      <c r="AX326" s="14" t="s">
        <v>77</v>
      </c>
      <c r="AY326" s="257" t="s">
        <v>167</v>
      </c>
    </row>
    <row r="327" s="13" customFormat="1">
      <c r="A327" s="13"/>
      <c r="B327" s="237"/>
      <c r="C327" s="238"/>
      <c r="D327" s="232" t="s">
        <v>181</v>
      </c>
      <c r="E327" s="239" t="s">
        <v>40</v>
      </c>
      <c r="F327" s="240" t="s">
        <v>225</v>
      </c>
      <c r="G327" s="238"/>
      <c r="H327" s="239" t="s">
        <v>40</v>
      </c>
      <c r="I327" s="241"/>
      <c r="J327" s="238"/>
      <c r="K327" s="238"/>
      <c r="L327" s="242"/>
      <c r="M327" s="243"/>
      <c r="N327" s="244"/>
      <c r="O327" s="244"/>
      <c r="P327" s="244"/>
      <c r="Q327" s="244"/>
      <c r="R327" s="244"/>
      <c r="S327" s="244"/>
      <c r="T327" s="245"/>
      <c r="U327" s="13"/>
      <c r="V327" s="13"/>
      <c r="W327" s="13"/>
      <c r="X327" s="13"/>
      <c r="Y327" s="13"/>
      <c r="Z327" s="13"/>
      <c r="AA327" s="13"/>
      <c r="AB327" s="13"/>
      <c r="AC327" s="13"/>
      <c r="AD327" s="13"/>
      <c r="AE327" s="13"/>
      <c r="AT327" s="246" t="s">
        <v>181</v>
      </c>
      <c r="AU327" s="246" t="s">
        <v>87</v>
      </c>
      <c r="AV327" s="13" t="s">
        <v>85</v>
      </c>
      <c r="AW327" s="13" t="s">
        <v>38</v>
      </c>
      <c r="AX327" s="13" t="s">
        <v>77</v>
      </c>
      <c r="AY327" s="246" t="s">
        <v>167</v>
      </c>
    </row>
    <row r="328" s="14" customFormat="1">
      <c r="A328" s="14"/>
      <c r="B328" s="247"/>
      <c r="C328" s="248"/>
      <c r="D328" s="232" t="s">
        <v>181</v>
      </c>
      <c r="E328" s="249" t="s">
        <v>40</v>
      </c>
      <c r="F328" s="250" t="s">
        <v>365</v>
      </c>
      <c r="G328" s="248"/>
      <c r="H328" s="251">
        <v>2.7999999999999998</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181</v>
      </c>
      <c r="AU328" s="257" t="s">
        <v>87</v>
      </c>
      <c r="AV328" s="14" t="s">
        <v>87</v>
      </c>
      <c r="AW328" s="14" t="s">
        <v>38</v>
      </c>
      <c r="AX328" s="14" t="s">
        <v>77</v>
      </c>
      <c r="AY328" s="257" t="s">
        <v>167</v>
      </c>
    </row>
    <row r="329" s="13" customFormat="1">
      <c r="A329" s="13"/>
      <c r="B329" s="237"/>
      <c r="C329" s="238"/>
      <c r="D329" s="232" t="s">
        <v>181</v>
      </c>
      <c r="E329" s="239" t="s">
        <v>40</v>
      </c>
      <c r="F329" s="240" t="s">
        <v>227</v>
      </c>
      <c r="G329" s="238"/>
      <c r="H329" s="239" t="s">
        <v>40</v>
      </c>
      <c r="I329" s="241"/>
      <c r="J329" s="238"/>
      <c r="K329" s="238"/>
      <c r="L329" s="242"/>
      <c r="M329" s="243"/>
      <c r="N329" s="244"/>
      <c r="O329" s="244"/>
      <c r="P329" s="244"/>
      <c r="Q329" s="244"/>
      <c r="R329" s="244"/>
      <c r="S329" s="244"/>
      <c r="T329" s="245"/>
      <c r="U329" s="13"/>
      <c r="V329" s="13"/>
      <c r="W329" s="13"/>
      <c r="X329" s="13"/>
      <c r="Y329" s="13"/>
      <c r="Z329" s="13"/>
      <c r="AA329" s="13"/>
      <c r="AB329" s="13"/>
      <c r="AC329" s="13"/>
      <c r="AD329" s="13"/>
      <c r="AE329" s="13"/>
      <c r="AT329" s="246" t="s">
        <v>181</v>
      </c>
      <c r="AU329" s="246" t="s">
        <v>87</v>
      </c>
      <c r="AV329" s="13" t="s">
        <v>85</v>
      </c>
      <c r="AW329" s="13" t="s">
        <v>38</v>
      </c>
      <c r="AX329" s="13" t="s">
        <v>77</v>
      </c>
      <c r="AY329" s="246" t="s">
        <v>167</v>
      </c>
    </row>
    <row r="330" s="14" customFormat="1">
      <c r="A330" s="14"/>
      <c r="B330" s="247"/>
      <c r="C330" s="248"/>
      <c r="D330" s="232" t="s">
        <v>181</v>
      </c>
      <c r="E330" s="249" t="s">
        <v>40</v>
      </c>
      <c r="F330" s="250" t="s">
        <v>366</v>
      </c>
      <c r="G330" s="248"/>
      <c r="H330" s="251">
        <v>145.72</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181</v>
      </c>
      <c r="AU330" s="257" t="s">
        <v>87</v>
      </c>
      <c r="AV330" s="14" t="s">
        <v>87</v>
      </c>
      <c r="AW330" s="14" t="s">
        <v>38</v>
      </c>
      <c r="AX330" s="14" t="s">
        <v>77</v>
      </c>
      <c r="AY330" s="257" t="s">
        <v>167</v>
      </c>
    </row>
    <row r="331" s="15" customFormat="1">
      <c r="A331" s="15"/>
      <c r="B331" s="258"/>
      <c r="C331" s="259"/>
      <c r="D331" s="232" t="s">
        <v>181</v>
      </c>
      <c r="E331" s="260" t="s">
        <v>40</v>
      </c>
      <c r="F331" s="261" t="s">
        <v>184</v>
      </c>
      <c r="G331" s="259"/>
      <c r="H331" s="262">
        <v>154.12000000000001</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181</v>
      </c>
      <c r="AU331" s="268" t="s">
        <v>87</v>
      </c>
      <c r="AV331" s="15" t="s">
        <v>175</v>
      </c>
      <c r="AW331" s="15" t="s">
        <v>38</v>
      </c>
      <c r="AX331" s="15" t="s">
        <v>85</v>
      </c>
      <c r="AY331" s="268" t="s">
        <v>167</v>
      </c>
    </row>
    <row r="332" s="2" customFormat="1" ht="24" customHeight="1">
      <c r="A332" s="39"/>
      <c r="B332" s="40"/>
      <c r="C332" s="219" t="s">
        <v>367</v>
      </c>
      <c r="D332" s="219" t="s">
        <v>170</v>
      </c>
      <c r="E332" s="220" t="s">
        <v>368</v>
      </c>
      <c r="F332" s="221" t="s">
        <v>369</v>
      </c>
      <c r="G332" s="222" t="s">
        <v>173</v>
      </c>
      <c r="H332" s="223">
        <v>28.395</v>
      </c>
      <c r="I332" s="224"/>
      <c r="J332" s="225">
        <f>ROUND(I332*H332,2)</f>
        <v>0</v>
      </c>
      <c r="K332" s="221" t="s">
        <v>174</v>
      </c>
      <c r="L332" s="45"/>
      <c r="M332" s="226" t="s">
        <v>40</v>
      </c>
      <c r="N332" s="227" t="s">
        <v>48</v>
      </c>
      <c r="O332" s="85"/>
      <c r="P332" s="228">
        <f>O332*H332</f>
        <v>0</v>
      </c>
      <c r="Q332" s="228">
        <v>0</v>
      </c>
      <c r="R332" s="228">
        <f>Q332*H332</f>
        <v>0</v>
      </c>
      <c r="S332" s="228">
        <v>0.050000000000000003</v>
      </c>
      <c r="T332" s="229">
        <f>S332*H332</f>
        <v>1.4197500000000001</v>
      </c>
      <c r="U332" s="39"/>
      <c r="V332" s="39"/>
      <c r="W332" s="39"/>
      <c r="X332" s="39"/>
      <c r="Y332" s="39"/>
      <c r="Z332" s="39"/>
      <c r="AA332" s="39"/>
      <c r="AB332" s="39"/>
      <c r="AC332" s="39"/>
      <c r="AD332" s="39"/>
      <c r="AE332" s="39"/>
      <c r="AR332" s="230" t="s">
        <v>175</v>
      </c>
      <c r="AT332" s="230" t="s">
        <v>170</v>
      </c>
      <c r="AU332" s="230" t="s">
        <v>87</v>
      </c>
      <c r="AY332" s="18" t="s">
        <v>167</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175</v>
      </c>
      <c r="BM332" s="230" t="s">
        <v>370</v>
      </c>
    </row>
    <row r="333" s="2" customFormat="1">
      <c r="A333" s="39"/>
      <c r="B333" s="40"/>
      <c r="C333" s="41"/>
      <c r="D333" s="232" t="s">
        <v>177</v>
      </c>
      <c r="E333" s="41"/>
      <c r="F333" s="233" t="s">
        <v>371</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177</v>
      </c>
      <c r="AU333" s="18" t="s">
        <v>87</v>
      </c>
    </row>
    <row r="334" s="2" customFormat="1">
      <c r="A334" s="39"/>
      <c r="B334" s="40"/>
      <c r="C334" s="41"/>
      <c r="D334" s="232" t="s">
        <v>179</v>
      </c>
      <c r="E334" s="41"/>
      <c r="F334" s="236" t="s">
        <v>372</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179</v>
      </c>
      <c r="AU334" s="18" t="s">
        <v>87</v>
      </c>
    </row>
    <row r="335" s="13" customFormat="1">
      <c r="A335" s="13"/>
      <c r="B335" s="237"/>
      <c r="C335" s="238"/>
      <c r="D335" s="232" t="s">
        <v>181</v>
      </c>
      <c r="E335" s="239" t="s">
        <v>40</v>
      </c>
      <c r="F335" s="240" t="s">
        <v>203</v>
      </c>
      <c r="G335" s="238"/>
      <c r="H335" s="239" t="s">
        <v>40</v>
      </c>
      <c r="I335" s="241"/>
      <c r="J335" s="238"/>
      <c r="K335" s="238"/>
      <c r="L335" s="242"/>
      <c r="M335" s="243"/>
      <c r="N335" s="244"/>
      <c r="O335" s="244"/>
      <c r="P335" s="244"/>
      <c r="Q335" s="244"/>
      <c r="R335" s="244"/>
      <c r="S335" s="244"/>
      <c r="T335" s="245"/>
      <c r="U335" s="13"/>
      <c r="V335" s="13"/>
      <c r="W335" s="13"/>
      <c r="X335" s="13"/>
      <c r="Y335" s="13"/>
      <c r="Z335" s="13"/>
      <c r="AA335" s="13"/>
      <c r="AB335" s="13"/>
      <c r="AC335" s="13"/>
      <c r="AD335" s="13"/>
      <c r="AE335" s="13"/>
      <c r="AT335" s="246" t="s">
        <v>181</v>
      </c>
      <c r="AU335" s="246" t="s">
        <v>87</v>
      </c>
      <c r="AV335" s="13" t="s">
        <v>85</v>
      </c>
      <c r="AW335" s="13" t="s">
        <v>38</v>
      </c>
      <c r="AX335" s="13" t="s">
        <v>77</v>
      </c>
      <c r="AY335" s="246" t="s">
        <v>167</v>
      </c>
    </row>
    <row r="336" s="14" customFormat="1">
      <c r="A336" s="14"/>
      <c r="B336" s="247"/>
      <c r="C336" s="248"/>
      <c r="D336" s="232" t="s">
        <v>181</v>
      </c>
      <c r="E336" s="249" t="s">
        <v>40</v>
      </c>
      <c r="F336" s="250" t="s">
        <v>373</v>
      </c>
      <c r="G336" s="248"/>
      <c r="H336" s="251">
        <v>2.403</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181</v>
      </c>
      <c r="AU336" s="257" t="s">
        <v>87</v>
      </c>
      <c r="AV336" s="14" t="s">
        <v>87</v>
      </c>
      <c r="AW336" s="14" t="s">
        <v>38</v>
      </c>
      <c r="AX336" s="14" t="s">
        <v>77</v>
      </c>
      <c r="AY336" s="257" t="s">
        <v>167</v>
      </c>
    </row>
    <row r="337" s="14" customFormat="1">
      <c r="A337" s="14"/>
      <c r="B337" s="247"/>
      <c r="C337" s="248"/>
      <c r="D337" s="232" t="s">
        <v>181</v>
      </c>
      <c r="E337" s="249" t="s">
        <v>40</v>
      </c>
      <c r="F337" s="250" t="s">
        <v>205</v>
      </c>
      <c r="G337" s="248"/>
      <c r="H337" s="251">
        <v>0.40000000000000002</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181</v>
      </c>
      <c r="AU337" s="257" t="s">
        <v>87</v>
      </c>
      <c r="AV337" s="14" t="s">
        <v>87</v>
      </c>
      <c r="AW337" s="14" t="s">
        <v>38</v>
      </c>
      <c r="AX337" s="14" t="s">
        <v>77</v>
      </c>
      <c r="AY337" s="257" t="s">
        <v>167</v>
      </c>
    </row>
    <row r="338" s="13" customFormat="1">
      <c r="A338" s="13"/>
      <c r="B338" s="237"/>
      <c r="C338" s="238"/>
      <c r="D338" s="232" t="s">
        <v>181</v>
      </c>
      <c r="E338" s="239" t="s">
        <v>40</v>
      </c>
      <c r="F338" s="240" t="s">
        <v>206</v>
      </c>
      <c r="G338" s="238"/>
      <c r="H338" s="239" t="s">
        <v>40</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181</v>
      </c>
      <c r="AU338" s="246" t="s">
        <v>87</v>
      </c>
      <c r="AV338" s="13" t="s">
        <v>85</v>
      </c>
      <c r="AW338" s="13" t="s">
        <v>38</v>
      </c>
      <c r="AX338" s="13" t="s">
        <v>77</v>
      </c>
      <c r="AY338" s="246" t="s">
        <v>167</v>
      </c>
    </row>
    <row r="339" s="14" customFormat="1">
      <c r="A339" s="14"/>
      <c r="B339" s="247"/>
      <c r="C339" s="248"/>
      <c r="D339" s="232" t="s">
        <v>181</v>
      </c>
      <c r="E339" s="249" t="s">
        <v>40</v>
      </c>
      <c r="F339" s="250" t="s">
        <v>374</v>
      </c>
      <c r="G339" s="248"/>
      <c r="H339" s="251">
        <v>2.2480000000000002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181</v>
      </c>
      <c r="AU339" s="257" t="s">
        <v>87</v>
      </c>
      <c r="AV339" s="14" t="s">
        <v>87</v>
      </c>
      <c r="AW339" s="14" t="s">
        <v>38</v>
      </c>
      <c r="AX339" s="14" t="s">
        <v>77</v>
      </c>
      <c r="AY339" s="257" t="s">
        <v>167</v>
      </c>
    </row>
    <row r="340" s="13" customFormat="1">
      <c r="A340" s="13"/>
      <c r="B340" s="237"/>
      <c r="C340" s="238"/>
      <c r="D340" s="232" t="s">
        <v>181</v>
      </c>
      <c r="E340" s="239" t="s">
        <v>40</v>
      </c>
      <c r="F340" s="240" t="s">
        <v>208</v>
      </c>
      <c r="G340" s="238"/>
      <c r="H340" s="239" t="s">
        <v>40</v>
      </c>
      <c r="I340" s="241"/>
      <c r="J340" s="238"/>
      <c r="K340" s="238"/>
      <c r="L340" s="242"/>
      <c r="M340" s="243"/>
      <c r="N340" s="244"/>
      <c r="O340" s="244"/>
      <c r="P340" s="244"/>
      <c r="Q340" s="244"/>
      <c r="R340" s="244"/>
      <c r="S340" s="244"/>
      <c r="T340" s="245"/>
      <c r="U340" s="13"/>
      <c r="V340" s="13"/>
      <c r="W340" s="13"/>
      <c r="X340" s="13"/>
      <c r="Y340" s="13"/>
      <c r="Z340" s="13"/>
      <c r="AA340" s="13"/>
      <c r="AB340" s="13"/>
      <c r="AC340" s="13"/>
      <c r="AD340" s="13"/>
      <c r="AE340" s="13"/>
      <c r="AT340" s="246" t="s">
        <v>181</v>
      </c>
      <c r="AU340" s="246" t="s">
        <v>87</v>
      </c>
      <c r="AV340" s="13" t="s">
        <v>85</v>
      </c>
      <c r="AW340" s="13" t="s">
        <v>38</v>
      </c>
      <c r="AX340" s="13" t="s">
        <v>77</v>
      </c>
      <c r="AY340" s="246" t="s">
        <v>167</v>
      </c>
    </row>
    <row r="341" s="14" customFormat="1">
      <c r="A341" s="14"/>
      <c r="B341" s="247"/>
      <c r="C341" s="248"/>
      <c r="D341" s="232" t="s">
        <v>181</v>
      </c>
      <c r="E341" s="249" t="s">
        <v>40</v>
      </c>
      <c r="F341" s="250" t="s">
        <v>375</v>
      </c>
      <c r="G341" s="248"/>
      <c r="H341" s="251">
        <v>14.965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181</v>
      </c>
      <c r="AU341" s="257" t="s">
        <v>87</v>
      </c>
      <c r="AV341" s="14" t="s">
        <v>87</v>
      </c>
      <c r="AW341" s="14" t="s">
        <v>38</v>
      </c>
      <c r="AX341" s="14" t="s">
        <v>77</v>
      </c>
      <c r="AY341" s="257" t="s">
        <v>167</v>
      </c>
    </row>
    <row r="342" s="13" customFormat="1">
      <c r="A342" s="13"/>
      <c r="B342" s="237"/>
      <c r="C342" s="238"/>
      <c r="D342" s="232" t="s">
        <v>181</v>
      </c>
      <c r="E342" s="239" t="s">
        <v>40</v>
      </c>
      <c r="F342" s="240" t="s">
        <v>210</v>
      </c>
      <c r="G342" s="238"/>
      <c r="H342" s="239" t="s">
        <v>40</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181</v>
      </c>
      <c r="AU342" s="246" t="s">
        <v>87</v>
      </c>
      <c r="AV342" s="13" t="s">
        <v>85</v>
      </c>
      <c r="AW342" s="13" t="s">
        <v>38</v>
      </c>
      <c r="AX342" s="13" t="s">
        <v>77</v>
      </c>
      <c r="AY342" s="246" t="s">
        <v>167</v>
      </c>
    </row>
    <row r="343" s="14" customFormat="1">
      <c r="A343" s="14"/>
      <c r="B343" s="247"/>
      <c r="C343" s="248"/>
      <c r="D343" s="232" t="s">
        <v>181</v>
      </c>
      <c r="E343" s="249" t="s">
        <v>40</v>
      </c>
      <c r="F343" s="250" t="s">
        <v>376</v>
      </c>
      <c r="G343" s="248"/>
      <c r="H343" s="251">
        <v>8.3789999999999996</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181</v>
      </c>
      <c r="AU343" s="257" t="s">
        <v>87</v>
      </c>
      <c r="AV343" s="14" t="s">
        <v>87</v>
      </c>
      <c r="AW343" s="14" t="s">
        <v>38</v>
      </c>
      <c r="AX343" s="14" t="s">
        <v>77</v>
      </c>
      <c r="AY343" s="257" t="s">
        <v>167</v>
      </c>
    </row>
    <row r="344" s="15" customFormat="1">
      <c r="A344" s="15"/>
      <c r="B344" s="258"/>
      <c r="C344" s="259"/>
      <c r="D344" s="232" t="s">
        <v>181</v>
      </c>
      <c r="E344" s="260" t="s">
        <v>40</v>
      </c>
      <c r="F344" s="261" t="s">
        <v>184</v>
      </c>
      <c r="G344" s="259"/>
      <c r="H344" s="262">
        <v>28.395</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181</v>
      </c>
      <c r="AU344" s="268" t="s">
        <v>87</v>
      </c>
      <c r="AV344" s="15" t="s">
        <v>175</v>
      </c>
      <c r="AW344" s="15" t="s">
        <v>38</v>
      </c>
      <c r="AX344" s="15" t="s">
        <v>85</v>
      </c>
      <c r="AY344" s="268" t="s">
        <v>167</v>
      </c>
    </row>
    <row r="345" s="2" customFormat="1" ht="24" customHeight="1">
      <c r="A345" s="39"/>
      <c r="B345" s="40"/>
      <c r="C345" s="219" t="s">
        <v>377</v>
      </c>
      <c r="D345" s="219" t="s">
        <v>170</v>
      </c>
      <c r="E345" s="220" t="s">
        <v>378</v>
      </c>
      <c r="F345" s="221" t="s">
        <v>379</v>
      </c>
      <c r="G345" s="222" t="s">
        <v>173</v>
      </c>
      <c r="H345" s="223">
        <v>96.141999999999996</v>
      </c>
      <c r="I345" s="224"/>
      <c r="J345" s="225">
        <f>ROUND(I345*H345,2)</f>
        <v>0</v>
      </c>
      <c r="K345" s="221" t="s">
        <v>174</v>
      </c>
      <c r="L345" s="45"/>
      <c r="M345" s="226" t="s">
        <v>40</v>
      </c>
      <c r="N345" s="227" t="s">
        <v>48</v>
      </c>
      <c r="O345" s="85"/>
      <c r="P345" s="228">
        <f>O345*H345</f>
        <v>0</v>
      </c>
      <c r="Q345" s="228">
        <v>0</v>
      </c>
      <c r="R345" s="228">
        <f>Q345*H345</f>
        <v>0</v>
      </c>
      <c r="S345" s="228">
        <v>0.045999999999999999</v>
      </c>
      <c r="T345" s="229">
        <f>S345*H345</f>
        <v>4.4225319999999995</v>
      </c>
      <c r="U345" s="39"/>
      <c r="V345" s="39"/>
      <c r="W345" s="39"/>
      <c r="X345" s="39"/>
      <c r="Y345" s="39"/>
      <c r="Z345" s="39"/>
      <c r="AA345" s="39"/>
      <c r="AB345" s="39"/>
      <c r="AC345" s="39"/>
      <c r="AD345" s="39"/>
      <c r="AE345" s="39"/>
      <c r="AR345" s="230" t="s">
        <v>175</v>
      </c>
      <c r="AT345" s="230" t="s">
        <v>170</v>
      </c>
      <c r="AU345" s="230" t="s">
        <v>87</v>
      </c>
      <c r="AY345" s="18" t="s">
        <v>167</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175</v>
      </c>
      <c r="BM345" s="230" t="s">
        <v>380</v>
      </c>
    </row>
    <row r="346" s="2" customFormat="1">
      <c r="A346" s="39"/>
      <c r="B346" s="40"/>
      <c r="C346" s="41"/>
      <c r="D346" s="232" t="s">
        <v>177</v>
      </c>
      <c r="E346" s="41"/>
      <c r="F346" s="233" t="s">
        <v>381</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177</v>
      </c>
      <c r="AU346" s="18" t="s">
        <v>87</v>
      </c>
    </row>
    <row r="347" s="2" customFormat="1">
      <c r="A347" s="39"/>
      <c r="B347" s="40"/>
      <c r="C347" s="41"/>
      <c r="D347" s="232" t="s">
        <v>179</v>
      </c>
      <c r="E347" s="41"/>
      <c r="F347" s="236" t="s">
        <v>372</v>
      </c>
      <c r="G347" s="41"/>
      <c r="H347" s="41"/>
      <c r="I347" s="137"/>
      <c r="J347" s="41"/>
      <c r="K347" s="41"/>
      <c r="L347" s="45"/>
      <c r="M347" s="234"/>
      <c r="N347" s="235"/>
      <c r="O347" s="85"/>
      <c r="P347" s="85"/>
      <c r="Q347" s="85"/>
      <c r="R347" s="85"/>
      <c r="S347" s="85"/>
      <c r="T347" s="86"/>
      <c r="U347" s="39"/>
      <c r="V347" s="39"/>
      <c r="W347" s="39"/>
      <c r="X347" s="39"/>
      <c r="Y347" s="39"/>
      <c r="Z347" s="39"/>
      <c r="AA347" s="39"/>
      <c r="AB347" s="39"/>
      <c r="AC347" s="39"/>
      <c r="AD347" s="39"/>
      <c r="AE347" s="39"/>
      <c r="AT347" s="18" t="s">
        <v>179</v>
      </c>
      <c r="AU347" s="18" t="s">
        <v>87</v>
      </c>
    </row>
    <row r="348" s="13" customFormat="1">
      <c r="A348" s="13"/>
      <c r="B348" s="237"/>
      <c r="C348" s="238"/>
      <c r="D348" s="232" t="s">
        <v>181</v>
      </c>
      <c r="E348" s="239" t="s">
        <v>40</v>
      </c>
      <c r="F348" s="240" t="s">
        <v>203</v>
      </c>
      <c r="G348" s="238"/>
      <c r="H348" s="239" t="s">
        <v>40</v>
      </c>
      <c r="I348" s="241"/>
      <c r="J348" s="238"/>
      <c r="K348" s="238"/>
      <c r="L348" s="242"/>
      <c r="M348" s="243"/>
      <c r="N348" s="244"/>
      <c r="O348" s="244"/>
      <c r="P348" s="244"/>
      <c r="Q348" s="244"/>
      <c r="R348" s="244"/>
      <c r="S348" s="244"/>
      <c r="T348" s="245"/>
      <c r="U348" s="13"/>
      <c r="V348" s="13"/>
      <c r="W348" s="13"/>
      <c r="X348" s="13"/>
      <c r="Y348" s="13"/>
      <c r="Z348" s="13"/>
      <c r="AA348" s="13"/>
      <c r="AB348" s="13"/>
      <c r="AC348" s="13"/>
      <c r="AD348" s="13"/>
      <c r="AE348" s="13"/>
      <c r="AT348" s="246" t="s">
        <v>181</v>
      </c>
      <c r="AU348" s="246" t="s">
        <v>87</v>
      </c>
      <c r="AV348" s="13" t="s">
        <v>85</v>
      </c>
      <c r="AW348" s="13" t="s">
        <v>38</v>
      </c>
      <c r="AX348" s="13" t="s">
        <v>77</v>
      </c>
      <c r="AY348" s="246" t="s">
        <v>167</v>
      </c>
    </row>
    <row r="349" s="14" customFormat="1">
      <c r="A349" s="14"/>
      <c r="B349" s="247"/>
      <c r="C349" s="248"/>
      <c r="D349" s="232" t="s">
        <v>181</v>
      </c>
      <c r="E349" s="249" t="s">
        <v>40</v>
      </c>
      <c r="F349" s="250" t="s">
        <v>382</v>
      </c>
      <c r="G349" s="248"/>
      <c r="H349" s="251">
        <v>18.550000000000001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181</v>
      </c>
      <c r="AU349" s="257" t="s">
        <v>87</v>
      </c>
      <c r="AV349" s="14" t="s">
        <v>87</v>
      </c>
      <c r="AW349" s="14" t="s">
        <v>38</v>
      </c>
      <c r="AX349" s="14" t="s">
        <v>77</v>
      </c>
      <c r="AY349" s="257" t="s">
        <v>167</v>
      </c>
    </row>
    <row r="350" s="14" customFormat="1">
      <c r="A350" s="14"/>
      <c r="B350" s="247"/>
      <c r="C350" s="248"/>
      <c r="D350" s="232" t="s">
        <v>181</v>
      </c>
      <c r="E350" s="249" t="s">
        <v>40</v>
      </c>
      <c r="F350" s="250" t="s">
        <v>235</v>
      </c>
      <c r="G350" s="248"/>
      <c r="H350" s="251">
        <v>-4.7279999999999998</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181</v>
      </c>
      <c r="AU350" s="257" t="s">
        <v>87</v>
      </c>
      <c r="AV350" s="14" t="s">
        <v>87</v>
      </c>
      <c r="AW350" s="14" t="s">
        <v>38</v>
      </c>
      <c r="AX350" s="14" t="s">
        <v>77</v>
      </c>
      <c r="AY350" s="257" t="s">
        <v>167</v>
      </c>
    </row>
    <row r="351" s="14" customFormat="1">
      <c r="A351" s="14"/>
      <c r="B351" s="247"/>
      <c r="C351" s="248"/>
      <c r="D351" s="232" t="s">
        <v>181</v>
      </c>
      <c r="E351" s="249" t="s">
        <v>40</v>
      </c>
      <c r="F351" s="250" t="s">
        <v>236</v>
      </c>
      <c r="G351" s="248"/>
      <c r="H351" s="251">
        <v>-1.1819999999999999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181</v>
      </c>
      <c r="AU351" s="257" t="s">
        <v>87</v>
      </c>
      <c r="AV351" s="14" t="s">
        <v>87</v>
      </c>
      <c r="AW351" s="14" t="s">
        <v>38</v>
      </c>
      <c r="AX351" s="14" t="s">
        <v>77</v>
      </c>
      <c r="AY351" s="257" t="s">
        <v>167</v>
      </c>
    </row>
    <row r="352" s="13" customFormat="1">
      <c r="A352" s="13"/>
      <c r="B352" s="237"/>
      <c r="C352" s="238"/>
      <c r="D352" s="232" t="s">
        <v>181</v>
      </c>
      <c r="E352" s="239" t="s">
        <v>40</v>
      </c>
      <c r="F352" s="240" t="s">
        <v>206</v>
      </c>
      <c r="G352" s="238"/>
      <c r="H352" s="239" t="s">
        <v>40</v>
      </c>
      <c r="I352" s="241"/>
      <c r="J352" s="238"/>
      <c r="K352" s="238"/>
      <c r="L352" s="242"/>
      <c r="M352" s="243"/>
      <c r="N352" s="244"/>
      <c r="O352" s="244"/>
      <c r="P352" s="244"/>
      <c r="Q352" s="244"/>
      <c r="R352" s="244"/>
      <c r="S352" s="244"/>
      <c r="T352" s="245"/>
      <c r="U352" s="13"/>
      <c r="V352" s="13"/>
      <c r="W352" s="13"/>
      <c r="X352" s="13"/>
      <c r="Y352" s="13"/>
      <c r="Z352" s="13"/>
      <c r="AA352" s="13"/>
      <c r="AB352" s="13"/>
      <c r="AC352" s="13"/>
      <c r="AD352" s="13"/>
      <c r="AE352" s="13"/>
      <c r="AT352" s="246" t="s">
        <v>181</v>
      </c>
      <c r="AU352" s="246" t="s">
        <v>87</v>
      </c>
      <c r="AV352" s="13" t="s">
        <v>85</v>
      </c>
      <c r="AW352" s="13" t="s">
        <v>38</v>
      </c>
      <c r="AX352" s="13" t="s">
        <v>77</v>
      </c>
      <c r="AY352" s="246" t="s">
        <v>167</v>
      </c>
    </row>
    <row r="353" s="14" customFormat="1">
      <c r="A353" s="14"/>
      <c r="B353" s="247"/>
      <c r="C353" s="248"/>
      <c r="D353" s="232" t="s">
        <v>181</v>
      </c>
      <c r="E353" s="249" t="s">
        <v>40</v>
      </c>
      <c r="F353" s="250" t="s">
        <v>383</v>
      </c>
      <c r="G353" s="248"/>
      <c r="H353" s="251">
        <v>15.9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181</v>
      </c>
      <c r="AU353" s="257" t="s">
        <v>87</v>
      </c>
      <c r="AV353" s="14" t="s">
        <v>87</v>
      </c>
      <c r="AW353" s="14" t="s">
        <v>38</v>
      </c>
      <c r="AX353" s="14" t="s">
        <v>77</v>
      </c>
      <c r="AY353" s="257" t="s">
        <v>167</v>
      </c>
    </row>
    <row r="354" s="14" customFormat="1">
      <c r="A354" s="14"/>
      <c r="B354" s="247"/>
      <c r="C354" s="248"/>
      <c r="D354" s="232" t="s">
        <v>181</v>
      </c>
      <c r="E354" s="249" t="s">
        <v>40</v>
      </c>
      <c r="F354" s="250" t="s">
        <v>236</v>
      </c>
      <c r="G354" s="248"/>
      <c r="H354" s="251">
        <v>-1.1819999999999999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181</v>
      </c>
      <c r="AU354" s="257" t="s">
        <v>87</v>
      </c>
      <c r="AV354" s="14" t="s">
        <v>87</v>
      </c>
      <c r="AW354" s="14" t="s">
        <v>38</v>
      </c>
      <c r="AX354" s="14" t="s">
        <v>77</v>
      </c>
      <c r="AY354" s="257" t="s">
        <v>167</v>
      </c>
    </row>
    <row r="355" s="13" customFormat="1">
      <c r="A355" s="13"/>
      <c r="B355" s="237"/>
      <c r="C355" s="238"/>
      <c r="D355" s="232" t="s">
        <v>181</v>
      </c>
      <c r="E355" s="239" t="s">
        <v>40</v>
      </c>
      <c r="F355" s="240" t="s">
        <v>208</v>
      </c>
      <c r="G355" s="238"/>
      <c r="H355" s="239" t="s">
        <v>40</v>
      </c>
      <c r="I355" s="241"/>
      <c r="J355" s="238"/>
      <c r="K355" s="238"/>
      <c r="L355" s="242"/>
      <c r="M355" s="243"/>
      <c r="N355" s="244"/>
      <c r="O355" s="244"/>
      <c r="P355" s="244"/>
      <c r="Q355" s="244"/>
      <c r="R355" s="244"/>
      <c r="S355" s="244"/>
      <c r="T355" s="245"/>
      <c r="U355" s="13"/>
      <c r="V355" s="13"/>
      <c r="W355" s="13"/>
      <c r="X355" s="13"/>
      <c r="Y355" s="13"/>
      <c r="Z355" s="13"/>
      <c r="AA355" s="13"/>
      <c r="AB355" s="13"/>
      <c r="AC355" s="13"/>
      <c r="AD355" s="13"/>
      <c r="AE355" s="13"/>
      <c r="AT355" s="246" t="s">
        <v>181</v>
      </c>
      <c r="AU355" s="246" t="s">
        <v>87</v>
      </c>
      <c r="AV355" s="13" t="s">
        <v>85</v>
      </c>
      <c r="AW355" s="13" t="s">
        <v>38</v>
      </c>
      <c r="AX355" s="13" t="s">
        <v>77</v>
      </c>
      <c r="AY355" s="246" t="s">
        <v>167</v>
      </c>
    </row>
    <row r="356" s="14" customFormat="1">
      <c r="A356" s="14"/>
      <c r="B356" s="247"/>
      <c r="C356" s="248"/>
      <c r="D356" s="232" t="s">
        <v>181</v>
      </c>
      <c r="E356" s="249" t="s">
        <v>40</v>
      </c>
      <c r="F356" s="250" t="s">
        <v>384</v>
      </c>
      <c r="G356" s="248"/>
      <c r="H356" s="251">
        <v>41.463000000000001</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181</v>
      </c>
      <c r="AU356" s="257" t="s">
        <v>87</v>
      </c>
      <c r="AV356" s="14" t="s">
        <v>87</v>
      </c>
      <c r="AW356" s="14" t="s">
        <v>38</v>
      </c>
      <c r="AX356" s="14" t="s">
        <v>77</v>
      </c>
      <c r="AY356" s="257" t="s">
        <v>167</v>
      </c>
    </row>
    <row r="357" s="14" customFormat="1">
      <c r="A357" s="14"/>
      <c r="B357" s="247"/>
      <c r="C357" s="248"/>
      <c r="D357" s="232" t="s">
        <v>181</v>
      </c>
      <c r="E357" s="249" t="s">
        <v>40</v>
      </c>
      <c r="F357" s="250" t="s">
        <v>239</v>
      </c>
      <c r="G357" s="248"/>
      <c r="H357" s="251">
        <v>-1.5760000000000001</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181</v>
      </c>
      <c r="AU357" s="257" t="s">
        <v>87</v>
      </c>
      <c r="AV357" s="14" t="s">
        <v>87</v>
      </c>
      <c r="AW357" s="14" t="s">
        <v>38</v>
      </c>
      <c r="AX357" s="14" t="s">
        <v>77</v>
      </c>
      <c r="AY357" s="257" t="s">
        <v>167</v>
      </c>
    </row>
    <row r="358" s="14" customFormat="1">
      <c r="A358" s="14"/>
      <c r="B358" s="247"/>
      <c r="C358" s="248"/>
      <c r="D358" s="232" t="s">
        <v>181</v>
      </c>
      <c r="E358" s="249" t="s">
        <v>40</v>
      </c>
      <c r="F358" s="250" t="s">
        <v>240</v>
      </c>
      <c r="G358" s="248"/>
      <c r="H358" s="251">
        <v>-2.093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181</v>
      </c>
      <c r="AU358" s="257" t="s">
        <v>87</v>
      </c>
      <c r="AV358" s="14" t="s">
        <v>87</v>
      </c>
      <c r="AW358" s="14" t="s">
        <v>38</v>
      </c>
      <c r="AX358" s="14" t="s">
        <v>77</v>
      </c>
      <c r="AY358" s="257" t="s">
        <v>167</v>
      </c>
    </row>
    <row r="359" s="14" customFormat="1">
      <c r="A359" s="14"/>
      <c r="B359" s="247"/>
      <c r="C359" s="248"/>
      <c r="D359" s="232" t="s">
        <v>181</v>
      </c>
      <c r="E359" s="249" t="s">
        <v>40</v>
      </c>
      <c r="F359" s="250" t="s">
        <v>241</v>
      </c>
      <c r="G359" s="248"/>
      <c r="H359" s="251">
        <v>1.74</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181</v>
      </c>
      <c r="AU359" s="257" t="s">
        <v>87</v>
      </c>
      <c r="AV359" s="14" t="s">
        <v>87</v>
      </c>
      <c r="AW359" s="14" t="s">
        <v>38</v>
      </c>
      <c r="AX359" s="14" t="s">
        <v>77</v>
      </c>
      <c r="AY359" s="257" t="s">
        <v>167</v>
      </c>
    </row>
    <row r="360" s="13" customFormat="1">
      <c r="A360" s="13"/>
      <c r="B360" s="237"/>
      <c r="C360" s="238"/>
      <c r="D360" s="232" t="s">
        <v>181</v>
      </c>
      <c r="E360" s="239" t="s">
        <v>40</v>
      </c>
      <c r="F360" s="240" t="s">
        <v>210</v>
      </c>
      <c r="G360" s="238"/>
      <c r="H360" s="239" t="s">
        <v>40</v>
      </c>
      <c r="I360" s="241"/>
      <c r="J360" s="238"/>
      <c r="K360" s="238"/>
      <c r="L360" s="242"/>
      <c r="M360" s="243"/>
      <c r="N360" s="244"/>
      <c r="O360" s="244"/>
      <c r="P360" s="244"/>
      <c r="Q360" s="244"/>
      <c r="R360" s="244"/>
      <c r="S360" s="244"/>
      <c r="T360" s="245"/>
      <c r="U360" s="13"/>
      <c r="V360" s="13"/>
      <c r="W360" s="13"/>
      <c r="X360" s="13"/>
      <c r="Y360" s="13"/>
      <c r="Z360" s="13"/>
      <c r="AA360" s="13"/>
      <c r="AB360" s="13"/>
      <c r="AC360" s="13"/>
      <c r="AD360" s="13"/>
      <c r="AE360" s="13"/>
      <c r="AT360" s="246" t="s">
        <v>181</v>
      </c>
      <c r="AU360" s="246" t="s">
        <v>87</v>
      </c>
      <c r="AV360" s="13" t="s">
        <v>85</v>
      </c>
      <c r="AW360" s="13" t="s">
        <v>38</v>
      </c>
      <c r="AX360" s="13" t="s">
        <v>77</v>
      </c>
      <c r="AY360" s="246" t="s">
        <v>167</v>
      </c>
    </row>
    <row r="361" s="14" customFormat="1">
      <c r="A361" s="14"/>
      <c r="B361" s="247"/>
      <c r="C361" s="248"/>
      <c r="D361" s="232" t="s">
        <v>181</v>
      </c>
      <c r="E361" s="249" t="s">
        <v>40</v>
      </c>
      <c r="F361" s="250" t="s">
        <v>385</v>
      </c>
      <c r="G361" s="248"/>
      <c r="H361" s="251">
        <v>31.111000000000001</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181</v>
      </c>
      <c r="AU361" s="257" t="s">
        <v>87</v>
      </c>
      <c r="AV361" s="14" t="s">
        <v>87</v>
      </c>
      <c r="AW361" s="14" t="s">
        <v>38</v>
      </c>
      <c r="AX361" s="14" t="s">
        <v>77</v>
      </c>
      <c r="AY361" s="257" t="s">
        <v>167</v>
      </c>
    </row>
    <row r="362" s="14" customFormat="1">
      <c r="A362" s="14"/>
      <c r="B362" s="247"/>
      <c r="C362" s="248"/>
      <c r="D362" s="232" t="s">
        <v>181</v>
      </c>
      <c r="E362" s="249" t="s">
        <v>40</v>
      </c>
      <c r="F362" s="250" t="s">
        <v>239</v>
      </c>
      <c r="G362" s="248"/>
      <c r="H362" s="251">
        <v>-1.5760000000000001</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181</v>
      </c>
      <c r="AU362" s="257" t="s">
        <v>87</v>
      </c>
      <c r="AV362" s="14" t="s">
        <v>87</v>
      </c>
      <c r="AW362" s="14" t="s">
        <v>38</v>
      </c>
      <c r="AX362" s="14" t="s">
        <v>77</v>
      </c>
      <c r="AY362" s="257" t="s">
        <v>167</v>
      </c>
    </row>
    <row r="363" s="14" customFormat="1">
      <c r="A363" s="14"/>
      <c r="B363" s="247"/>
      <c r="C363" s="248"/>
      <c r="D363" s="232" t="s">
        <v>181</v>
      </c>
      <c r="E363" s="249" t="s">
        <v>40</v>
      </c>
      <c r="F363" s="250" t="s">
        <v>243</v>
      </c>
      <c r="G363" s="248"/>
      <c r="H363" s="251">
        <v>-2.0249999999999999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181</v>
      </c>
      <c r="AU363" s="257" t="s">
        <v>87</v>
      </c>
      <c r="AV363" s="14" t="s">
        <v>87</v>
      </c>
      <c r="AW363" s="14" t="s">
        <v>38</v>
      </c>
      <c r="AX363" s="14" t="s">
        <v>77</v>
      </c>
      <c r="AY363" s="257" t="s">
        <v>167</v>
      </c>
    </row>
    <row r="364" s="14" customFormat="1">
      <c r="A364" s="14"/>
      <c r="B364" s="247"/>
      <c r="C364" s="248"/>
      <c r="D364" s="232" t="s">
        <v>181</v>
      </c>
      <c r="E364" s="249" t="s">
        <v>40</v>
      </c>
      <c r="F364" s="250" t="s">
        <v>241</v>
      </c>
      <c r="G364" s="248"/>
      <c r="H364" s="251">
        <v>1.74</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181</v>
      </c>
      <c r="AU364" s="257" t="s">
        <v>87</v>
      </c>
      <c r="AV364" s="14" t="s">
        <v>87</v>
      </c>
      <c r="AW364" s="14" t="s">
        <v>38</v>
      </c>
      <c r="AX364" s="14" t="s">
        <v>77</v>
      </c>
      <c r="AY364" s="257" t="s">
        <v>167</v>
      </c>
    </row>
    <row r="365" s="15" customFormat="1">
      <c r="A365" s="15"/>
      <c r="B365" s="258"/>
      <c r="C365" s="259"/>
      <c r="D365" s="232" t="s">
        <v>181</v>
      </c>
      <c r="E365" s="260" t="s">
        <v>40</v>
      </c>
      <c r="F365" s="261" t="s">
        <v>184</v>
      </c>
      <c r="G365" s="259"/>
      <c r="H365" s="262">
        <v>96.141999999999996</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181</v>
      </c>
      <c r="AU365" s="268" t="s">
        <v>87</v>
      </c>
      <c r="AV365" s="15" t="s">
        <v>175</v>
      </c>
      <c r="AW365" s="15" t="s">
        <v>38</v>
      </c>
      <c r="AX365" s="15" t="s">
        <v>85</v>
      </c>
      <c r="AY365" s="268" t="s">
        <v>167</v>
      </c>
    </row>
    <row r="366" s="2" customFormat="1" ht="24" customHeight="1">
      <c r="A366" s="39"/>
      <c r="B366" s="40"/>
      <c r="C366" s="219" t="s">
        <v>386</v>
      </c>
      <c r="D366" s="219" t="s">
        <v>170</v>
      </c>
      <c r="E366" s="220" t="s">
        <v>387</v>
      </c>
      <c r="F366" s="221" t="s">
        <v>388</v>
      </c>
      <c r="G366" s="222" t="s">
        <v>173</v>
      </c>
      <c r="H366" s="223">
        <v>12.699999999999999</v>
      </c>
      <c r="I366" s="224"/>
      <c r="J366" s="225">
        <f>ROUND(I366*H366,2)</f>
        <v>0</v>
      </c>
      <c r="K366" s="221" t="s">
        <v>174</v>
      </c>
      <c r="L366" s="45"/>
      <c r="M366" s="226" t="s">
        <v>40</v>
      </c>
      <c r="N366" s="227" t="s">
        <v>48</v>
      </c>
      <c r="O366" s="85"/>
      <c r="P366" s="228">
        <f>O366*H366</f>
        <v>0</v>
      </c>
      <c r="Q366" s="228">
        <v>0</v>
      </c>
      <c r="R366" s="228">
        <f>Q366*H366</f>
        <v>0</v>
      </c>
      <c r="S366" s="228">
        <v>0.068000000000000005</v>
      </c>
      <c r="T366" s="229">
        <f>S366*H366</f>
        <v>0.86360000000000003</v>
      </c>
      <c r="U366" s="39"/>
      <c r="V366" s="39"/>
      <c r="W366" s="39"/>
      <c r="X366" s="39"/>
      <c r="Y366" s="39"/>
      <c r="Z366" s="39"/>
      <c r="AA366" s="39"/>
      <c r="AB366" s="39"/>
      <c r="AC366" s="39"/>
      <c r="AD366" s="39"/>
      <c r="AE366" s="39"/>
      <c r="AR366" s="230" t="s">
        <v>175</v>
      </c>
      <c r="AT366" s="230" t="s">
        <v>170</v>
      </c>
      <c r="AU366" s="230" t="s">
        <v>87</v>
      </c>
      <c r="AY366" s="18" t="s">
        <v>167</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175</v>
      </c>
      <c r="BM366" s="230" t="s">
        <v>389</v>
      </c>
    </row>
    <row r="367" s="2" customFormat="1">
      <c r="A367" s="39"/>
      <c r="B367" s="40"/>
      <c r="C367" s="41"/>
      <c r="D367" s="232" t="s">
        <v>177</v>
      </c>
      <c r="E367" s="41"/>
      <c r="F367" s="233" t="s">
        <v>390</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177</v>
      </c>
      <c r="AU367" s="18" t="s">
        <v>87</v>
      </c>
    </row>
    <row r="368" s="2" customFormat="1">
      <c r="A368" s="39"/>
      <c r="B368" s="40"/>
      <c r="C368" s="41"/>
      <c r="D368" s="232" t="s">
        <v>179</v>
      </c>
      <c r="E368" s="41"/>
      <c r="F368" s="236" t="s">
        <v>338</v>
      </c>
      <c r="G368" s="41"/>
      <c r="H368" s="41"/>
      <c r="I368" s="137"/>
      <c r="J368" s="41"/>
      <c r="K368" s="41"/>
      <c r="L368" s="45"/>
      <c r="M368" s="234"/>
      <c r="N368" s="235"/>
      <c r="O368" s="85"/>
      <c r="P368" s="85"/>
      <c r="Q368" s="85"/>
      <c r="R368" s="85"/>
      <c r="S368" s="85"/>
      <c r="T368" s="86"/>
      <c r="U368" s="39"/>
      <c r="V368" s="39"/>
      <c r="W368" s="39"/>
      <c r="X368" s="39"/>
      <c r="Y368" s="39"/>
      <c r="Z368" s="39"/>
      <c r="AA368" s="39"/>
      <c r="AB368" s="39"/>
      <c r="AC368" s="39"/>
      <c r="AD368" s="39"/>
      <c r="AE368" s="39"/>
      <c r="AT368" s="18" t="s">
        <v>179</v>
      </c>
      <c r="AU368" s="18" t="s">
        <v>87</v>
      </c>
    </row>
    <row r="369" s="13" customFormat="1">
      <c r="A369" s="13"/>
      <c r="B369" s="237"/>
      <c r="C369" s="238"/>
      <c r="D369" s="232" t="s">
        <v>181</v>
      </c>
      <c r="E369" s="239" t="s">
        <v>40</v>
      </c>
      <c r="F369" s="240" t="s">
        <v>210</v>
      </c>
      <c r="G369" s="238"/>
      <c r="H369" s="239" t="s">
        <v>40</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181</v>
      </c>
      <c r="AU369" s="246" t="s">
        <v>87</v>
      </c>
      <c r="AV369" s="13" t="s">
        <v>85</v>
      </c>
      <c r="AW369" s="13" t="s">
        <v>38</v>
      </c>
      <c r="AX369" s="13" t="s">
        <v>77</v>
      </c>
      <c r="AY369" s="246" t="s">
        <v>167</v>
      </c>
    </row>
    <row r="370" s="14" customFormat="1">
      <c r="A370" s="14"/>
      <c r="B370" s="247"/>
      <c r="C370" s="248"/>
      <c r="D370" s="232" t="s">
        <v>181</v>
      </c>
      <c r="E370" s="249" t="s">
        <v>40</v>
      </c>
      <c r="F370" s="250" t="s">
        <v>391</v>
      </c>
      <c r="G370" s="248"/>
      <c r="H370" s="251">
        <v>0.90000000000000002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181</v>
      </c>
      <c r="AU370" s="257" t="s">
        <v>87</v>
      </c>
      <c r="AV370" s="14" t="s">
        <v>87</v>
      </c>
      <c r="AW370" s="14" t="s">
        <v>38</v>
      </c>
      <c r="AX370" s="14" t="s">
        <v>77</v>
      </c>
      <c r="AY370" s="257" t="s">
        <v>167</v>
      </c>
    </row>
    <row r="371" s="13" customFormat="1">
      <c r="A371" s="13"/>
      <c r="B371" s="237"/>
      <c r="C371" s="238"/>
      <c r="D371" s="232" t="s">
        <v>181</v>
      </c>
      <c r="E371" s="239" t="s">
        <v>40</v>
      </c>
      <c r="F371" s="240" t="s">
        <v>206</v>
      </c>
      <c r="G371" s="238"/>
      <c r="H371" s="239" t="s">
        <v>40</v>
      </c>
      <c r="I371" s="241"/>
      <c r="J371" s="238"/>
      <c r="K371" s="238"/>
      <c r="L371" s="242"/>
      <c r="M371" s="243"/>
      <c r="N371" s="244"/>
      <c r="O371" s="244"/>
      <c r="P371" s="244"/>
      <c r="Q371" s="244"/>
      <c r="R371" s="244"/>
      <c r="S371" s="244"/>
      <c r="T371" s="245"/>
      <c r="U371" s="13"/>
      <c r="V371" s="13"/>
      <c r="W371" s="13"/>
      <c r="X371" s="13"/>
      <c r="Y371" s="13"/>
      <c r="Z371" s="13"/>
      <c r="AA371" s="13"/>
      <c r="AB371" s="13"/>
      <c r="AC371" s="13"/>
      <c r="AD371" s="13"/>
      <c r="AE371" s="13"/>
      <c r="AT371" s="246" t="s">
        <v>181</v>
      </c>
      <c r="AU371" s="246" t="s">
        <v>87</v>
      </c>
      <c r="AV371" s="13" t="s">
        <v>85</v>
      </c>
      <c r="AW371" s="13" t="s">
        <v>38</v>
      </c>
      <c r="AX371" s="13" t="s">
        <v>77</v>
      </c>
      <c r="AY371" s="246" t="s">
        <v>167</v>
      </c>
    </row>
    <row r="372" s="14" customFormat="1">
      <c r="A372" s="14"/>
      <c r="B372" s="247"/>
      <c r="C372" s="248"/>
      <c r="D372" s="232" t="s">
        <v>181</v>
      </c>
      <c r="E372" s="249" t="s">
        <v>40</v>
      </c>
      <c r="F372" s="250" t="s">
        <v>392</v>
      </c>
      <c r="G372" s="248"/>
      <c r="H372" s="251">
        <v>11.800000000000001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181</v>
      </c>
      <c r="AU372" s="257" t="s">
        <v>87</v>
      </c>
      <c r="AV372" s="14" t="s">
        <v>87</v>
      </c>
      <c r="AW372" s="14" t="s">
        <v>38</v>
      </c>
      <c r="AX372" s="14" t="s">
        <v>77</v>
      </c>
      <c r="AY372" s="257" t="s">
        <v>167</v>
      </c>
    </row>
    <row r="373" s="15" customFormat="1">
      <c r="A373" s="15"/>
      <c r="B373" s="258"/>
      <c r="C373" s="259"/>
      <c r="D373" s="232" t="s">
        <v>181</v>
      </c>
      <c r="E373" s="260" t="s">
        <v>40</v>
      </c>
      <c r="F373" s="261" t="s">
        <v>184</v>
      </c>
      <c r="G373" s="259"/>
      <c r="H373" s="262">
        <v>12.699999999999999</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181</v>
      </c>
      <c r="AU373" s="268" t="s">
        <v>87</v>
      </c>
      <c r="AV373" s="15" t="s">
        <v>175</v>
      </c>
      <c r="AW373" s="15" t="s">
        <v>38</v>
      </c>
      <c r="AX373" s="15" t="s">
        <v>85</v>
      </c>
      <c r="AY373" s="268" t="s">
        <v>167</v>
      </c>
    </row>
    <row r="374" s="12" customFormat="1" ht="22.8" customHeight="1">
      <c r="A374" s="12"/>
      <c r="B374" s="203"/>
      <c r="C374" s="204"/>
      <c r="D374" s="205" t="s">
        <v>76</v>
      </c>
      <c r="E374" s="217" t="s">
        <v>393</v>
      </c>
      <c r="F374" s="217" t="s">
        <v>394</v>
      </c>
      <c r="G374" s="204"/>
      <c r="H374" s="204"/>
      <c r="I374" s="207"/>
      <c r="J374" s="218">
        <f>BK374</f>
        <v>0</v>
      </c>
      <c r="K374" s="204"/>
      <c r="L374" s="209"/>
      <c r="M374" s="210"/>
      <c r="N374" s="211"/>
      <c r="O374" s="211"/>
      <c r="P374" s="212">
        <f>SUM(P375:P390)</f>
        <v>0</v>
      </c>
      <c r="Q374" s="211"/>
      <c r="R374" s="212">
        <f>SUM(R375:R390)</f>
        <v>0</v>
      </c>
      <c r="S374" s="211"/>
      <c r="T374" s="213">
        <f>SUM(T375:T390)</f>
        <v>0</v>
      </c>
      <c r="U374" s="12"/>
      <c r="V374" s="12"/>
      <c r="W374" s="12"/>
      <c r="X374" s="12"/>
      <c r="Y374" s="12"/>
      <c r="Z374" s="12"/>
      <c r="AA374" s="12"/>
      <c r="AB374" s="12"/>
      <c r="AC374" s="12"/>
      <c r="AD374" s="12"/>
      <c r="AE374" s="12"/>
      <c r="AR374" s="214" t="s">
        <v>85</v>
      </c>
      <c r="AT374" s="215" t="s">
        <v>76</v>
      </c>
      <c r="AU374" s="215" t="s">
        <v>85</v>
      </c>
      <c r="AY374" s="214" t="s">
        <v>167</v>
      </c>
      <c r="BK374" s="216">
        <f>SUM(BK375:BK390)</f>
        <v>0</v>
      </c>
    </row>
    <row r="375" s="2" customFormat="1" ht="24" customHeight="1">
      <c r="A375" s="39"/>
      <c r="B375" s="40"/>
      <c r="C375" s="219" t="s">
        <v>395</v>
      </c>
      <c r="D375" s="219" t="s">
        <v>170</v>
      </c>
      <c r="E375" s="220" t="s">
        <v>396</v>
      </c>
      <c r="F375" s="221" t="s">
        <v>397</v>
      </c>
      <c r="G375" s="222" t="s">
        <v>398</v>
      </c>
      <c r="H375" s="223">
        <v>13.805999999999999</v>
      </c>
      <c r="I375" s="224"/>
      <c r="J375" s="225">
        <f>ROUND(I375*H375,2)</f>
        <v>0</v>
      </c>
      <c r="K375" s="221" t="s">
        <v>174</v>
      </c>
      <c r="L375" s="45"/>
      <c r="M375" s="226" t="s">
        <v>40</v>
      </c>
      <c r="N375" s="227" t="s">
        <v>48</v>
      </c>
      <c r="O375" s="85"/>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175</v>
      </c>
      <c r="AT375" s="230" t="s">
        <v>170</v>
      </c>
      <c r="AU375" s="230" t="s">
        <v>87</v>
      </c>
      <c r="AY375" s="18" t="s">
        <v>167</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175</v>
      </c>
      <c r="BM375" s="230" t="s">
        <v>399</v>
      </c>
    </row>
    <row r="376" s="2" customFormat="1">
      <c r="A376" s="39"/>
      <c r="B376" s="40"/>
      <c r="C376" s="41"/>
      <c r="D376" s="232" t="s">
        <v>177</v>
      </c>
      <c r="E376" s="41"/>
      <c r="F376" s="233" t="s">
        <v>400</v>
      </c>
      <c r="G376" s="41"/>
      <c r="H376" s="41"/>
      <c r="I376" s="137"/>
      <c r="J376" s="41"/>
      <c r="K376" s="41"/>
      <c r="L376" s="45"/>
      <c r="M376" s="234"/>
      <c r="N376" s="235"/>
      <c r="O376" s="85"/>
      <c r="P376" s="85"/>
      <c r="Q376" s="85"/>
      <c r="R376" s="85"/>
      <c r="S376" s="85"/>
      <c r="T376" s="86"/>
      <c r="U376" s="39"/>
      <c r="V376" s="39"/>
      <c r="W376" s="39"/>
      <c r="X376" s="39"/>
      <c r="Y376" s="39"/>
      <c r="Z376" s="39"/>
      <c r="AA376" s="39"/>
      <c r="AB376" s="39"/>
      <c r="AC376" s="39"/>
      <c r="AD376" s="39"/>
      <c r="AE376" s="39"/>
      <c r="AT376" s="18" t="s">
        <v>177</v>
      </c>
      <c r="AU376" s="18" t="s">
        <v>87</v>
      </c>
    </row>
    <row r="377" s="2" customFormat="1">
      <c r="A377" s="39"/>
      <c r="B377" s="40"/>
      <c r="C377" s="41"/>
      <c r="D377" s="232" t="s">
        <v>179</v>
      </c>
      <c r="E377" s="41"/>
      <c r="F377" s="236" t="s">
        <v>401</v>
      </c>
      <c r="G377" s="41"/>
      <c r="H377" s="41"/>
      <c r="I377" s="137"/>
      <c r="J377" s="41"/>
      <c r="K377" s="41"/>
      <c r="L377" s="45"/>
      <c r="M377" s="234"/>
      <c r="N377" s="235"/>
      <c r="O377" s="85"/>
      <c r="P377" s="85"/>
      <c r="Q377" s="85"/>
      <c r="R377" s="85"/>
      <c r="S377" s="85"/>
      <c r="T377" s="86"/>
      <c r="U377" s="39"/>
      <c r="V377" s="39"/>
      <c r="W377" s="39"/>
      <c r="X377" s="39"/>
      <c r="Y377" s="39"/>
      <c r="Z377" s="39"/>
      <c r="AA377" s="39"/>
      <c r="AB377" s="39"/>
      <c r="AC377" s="39"/>
      <c r="AD377" s="39"/>
      <c r="AE377" s="39"/>
      <c r="AT377" s="18" t="s">
        <v>179</v>
      </c>
      <c r="AU377" s="18" t="s">
        <v>87</v>
      </c>
    </row>
    <row r="378" s="2" customFormat="1" ht="24" customHeight="1">
      <c r="A378" s="39"/>
      <c r="B378" s="40"/>
      <c r="C378" s="219" t="s">
        <v>402</v>
      </c>
      <c r="D378" s="219" t="s">
        <v>170</v>
      </c>
      <c r="E378" s="220" t="s">
        <v>403</v>
      </c>
      <c r="F378" s="221" t="s">
        <v>404</v>
      </c>
      <c r="G378" s="222" t="s">
        <v>398</v>
      </c>
      <c r="H378" s="223">
        <v>13.805999999999999</v>
      </c>
      <c r="I378" s="224"/>
      <c r="J378" s="225">
        <f>ROUND(I378*H378,2)</f>
        <v>0</v>
      </c>
      <c r="K378" s="221" t="s">
        <v>174</v>
      </c>
      <c r="L378" s="45"/>
      <c r="M378" s="226" t="s">
        <v>40</v>
      </c>
      <c r="N378" s="227" t="s">
        <v>48</v>
      </c>
      <c r="O378" s="85"/>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175</v>
      </c>
      <c r="AT378" s="230" t="s">
        <v>170</v>
      </c>
      <c r="AU378" s="230" t="s">
        <v>87</v>
      </c>
      <c r="AY378" s="18" t="s">
        <v>167</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175</v>
      </c>
      <c r="BM378" s="230" t="s">
        <v>405</v>
      </c>
    </row>
    <row r="379" s="2" customFormat="1">
      <c r="A379" s="39"/>
      <c r="B379" s="40"/>
      <c r="C379" s="41"/>
      <c r="D379" s="232" t="s">
        <v>177</v>
      </c>
      <c r="E379" s="41"/>
      <c r="F379" s="233" t="s">
        <v>406</v>
      </c>
      <c r="G379" s="41"/>
      <c r="H379" s="41"/>
      <c r="I379" s="137"/>
      <c r="J379" s="41"/>
      <c r="K379" s="41"/>
      <c r="L379" s="45"/>
      <c r="M379" s="234"/>
      <c r="N379" s="235"/>
      <c r="O379" s="85"/>
      <c r="P379" s="85"/>
      <c r="Q379" s="85"/>
      <c r="R379" s="85"/>
      <c r="S379" s="85"/>
      <c r="T379" s="86"/>
      <c r="U379" s="39"/>
      <c r="V379" s="39"/>
      <c r="W379" s="39"/>
      <c r="X379" s="39"/>
      <c r="Y379" s="39"/>
      <c r="Z379" s="39"/>
      <c r="AA379" s="39"/>
      <c r="AB379" s="39"/>
      <c r="AC379" s="39"/>
      <c r="AD379" s="39"/>
      <c r="AE379" s="39"/>
      <c r="AT379" s="18" t="s">
        <v>177</v>
      </c>
      <c r="AU379" s="18" t="s">
        <v>87</v>
      </c>
    </row>
    <row r="380" s="2" customFormat="1">
      <c r="A380" s="39"/>
      <c r="B380" s="40"/>
      <c r="C380" s="41"/>
      <c r="D380" s="232" t="s">
        <v>179</v>
      </c>
      <c r="E380" s="41"/>
      <c r="F380" s="236" t="s">
        <v>401</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179</v>
      </c>
      <c r="AU380" s="18" t="s">
        <v>87</v>
      </c>
    </row>
    <row r="381" s="2" customFormat="1" ht="24" customHeight="1">
      <c r="A381" s="39"/>
      <c r="B381" s="40"/>
      <c r="C381" s="219" t="s">
        <v>407</v>
      </c>
      <c r="D381" s="219" t="s">
        <v>170</v>
      </c>
      <c r="E381" s="220" t="s">
        <v>408</v>
      </c>
      <c r="F381" s="221" t="s">
        <v>409</v>
      </c>
      <c r="G381" s="222" t="s">
        <v>398</v>
      </c>
      <c r="H381" s="223">
        <v>13.805999999999999</v>
      </c>
      <c r="I381" s="224"/>
      <c r="J381" s="225">
        <f>ROUND(I381*H381,2)</f>
        <v>0</v>
      </c>
      <c r="K381" s="221" t="s">
        <v>174</v>
      </c>
      <c r="L381" s="45"/>
      <c r="M381" s="226" t="s">
        <v>40</v>
      </c>
      <c r="N381" s="227" t="s">
        <v>48</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175</v>
      </c>
      <c r="AT381" s="230" t="s">
        <v>170</v>
      </c>
      <c r="AU381" s="230" t="s">
        <v>87</v>
      </c>
      <c r="AY381" s="18" t="s">
        <v>167</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175</v>
      </c>
      <c r="BM381" s="230" t="s">
        <v>410</v>
      </c>
    </row>
    <row r="382" s="2" customFormat="1">
      <c r="A382" s="39"/>
      <c r="B382" s="40"/>
      <c r="C382" s="41"/>
      <c r="D382" s="232" t="s">
        <v>177</v>
      </c>
      <c r="E382" s="41"/>
      <c r="F382" s="233" t="s">
        <v>411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177</v>
      </c>
      <c r="AU382" s="18" t="s">
        <v>87</v>
      </c>
    </row>
    <row r="383" s="2" customFormat="1">
      <c r="A383" s="39"/>
      <c r="B383" s="40"/>
      <c r="C383" s="41"/>
      <c r="D383" s="232" t="s">
        <v>179</v>
      </c>
      <c r="E383" s="41"/>
      <c r="F383" s="236" t="s">
        <v>412</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179</v>
      </c>
      <c r="AU383" s="18" t="s">
        <v>87</v>
      </c>
    </row>
    <row r="384" s="2" customFormat="1" ht="24" customHeight="1">
      <c r="A384" s="39"/>
      <c r="B384" s="40"/>
      <c r="C384" s="219" t="s">
        <v>413</v>
      </c>
      <c r="D384" s="219" t="s">
        <v>170</v>
      </c>
      <c r="E384" s="220" t="s">
        <v>414</v>
      </c>
      <c r="F384" s="221" t="s">
        <v>415</v>
      </c>
      <c r="G384" s="222" t="s">
        <v>398</v>
      </c>
      <c r="H384" s="223">
        <v>345.14999999999998</v>
      </c>
      <c r="I384" s="224"/>
      <c r="J384" s="225">
        <f>ROUND(I384*H384,2)</f>
        <v>0</v>
      </c>
      <c r="K384" s="221" t="s">
        <v>174</v>
      </c>
      <c r="L384" s="45"/>
      <c r="M384" s="226" t="s">
        <v>40</v>
      </c>
      <c r="N384" s="227" t="s">
        <v>48</v>
      </c>
      <c r="O384" s="85"/>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175</v>
      </c>
      <c r="AT384" s="230" t="s">
        <v>170</v>
      </c>
      <c r="AU384" s="230" t="s">
        <v>87</v>
      </c>
      <c r="AY384" s="18" t="s">
        <v>167</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175</v>
      </c>
      <c r="BM384" s="230" t="s">
        <v>416</v>
      </c>
    </row>
    <row r="385" s="2" customFormat="1">
      <c r="A385" s="39"/>
      <c r="B385" s="40"/>
      <c r="C385" s="41"/>
      <c r="D385" s="232" t="s">
        <v>177</v>
      </c>
      <c r="E385" s="41"/>
      <c r="F385" s="233" t="s">
        <v>417</v>
      </c>
      <c r="G385" s="41"/>
      <c r="H385" s="41"/>
      <c r="I385" s="137"/>
      <c r="J385" s="41"/>
      <c r="K385" s="41"/>
      <c r="L385" s="45"/>
      <c r="M385" s="234"/>
      <c r="N385" s="235"/>
      <c r="O385" s="85"/>
      <c r="P385" s="85"/>
      <c r="Q385" s="85"/>
      <c r="R385" s="85"/>
      <c r="S385" s="85"/>
      <c r="T385" s="86"/>
      <c r="U385" s="39"/>
      <c r="V385" s="39"/>
      <c r="W385" s="39"/>
      <c r="X385" s="39"/>
      <c r="Y385" s="39"/>
      <c r="Z385" s="39"/>
      <c r="AA385" s="39"/>
      <c r="AB385" s="39"/>
      <c r="AC385" s="39"/>
      <c r="AD385" s="39"/>
      <c r="AE385" s="39"/>
      <c r="AT385" s="18" t="s">
        <v>177</v>
      </c>
      <c r="AU385" s="18" t="s">
        <v>87</v>
      </c>
    </row>
    <row r="386" s="2" customFormat="1">
      <c r="A386" s="39"/>
      <c r="B386" s="40"/>
      <c r="C386" s="41"/>
      <c r="D386" s="232" t="s">
        <v>179</v>
      </c>
      <c r="E386" s="41"/>
      <c r="F386" s="236" t="s">
        <v>412</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179</v>
      </c>
      <c r="AU386" s="18" t="s">
        <v>87</v>
      </c>
    </row>
    <row r="387" s="14" customFormat="1">
      <c r="A387" s="14"/>
      <c r="B387" s="247"/>
      <c r="C387" s="248"/>
      <c r="D387" s="232" t="s">
        <v>181</v>
      </c>
      <c r="E387" s="248"/>
      <c r="F387" s="250" t="s">
        <v>418</v>
      </c>
      <c r="G387" s="248"/>
      <c r="H387" s="251">
        <v>345.14999999999998</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181</v>
      </c>
      <c r="AU387" s="257" t="s">
        <v>87</v>
      </c>
      <c r="AV387" s="14" t="s">
        <v>87</v>
      </c>
      <c r="AW387" s="14" t="s">
        <v>4</v>
      </c>
      <c r="AX387" s="14" t="s">
        <v>85</v>
      </c>
      <c r="AY387" s="257" t="s">
        <v>167</v>
      </c>
    </row>
    <row r="388" s="2" customFormat="1" ht="24" customHeight="1">
      <c r="A388" s="39"/>
      <c r="B388" s="40"/>
      <c r="C388" s="219" t="s">
        <v>419</v>
      </c>
      <c r="D388" s="219" t="s">
        <v>170</v>
      </c>
      <c r="E388" s="220" t="s">
        <v>420</v>
      </c>
      <c r="F388" s="221" t="s">
        <v>421</v>
      </c>
      <c r="G388" s="222" t="s">
        <v>398</v>
      </c>
      <c r="H388" s="223">
        <v>9.0239999999999991</v>
      </c>
      <c r="I388" s="224"/>
      <c r="J388" s="225">
        <f>ROUND(I388*H388,2)</f>
        <v>0</v>
      </c>
      <c r="K388" s="221" t="s">
        <v>174</v>
      </c>
      <c r="L388" s="45"/>
      <c r="M388" s="226" t="s">
        <v>40</v>
      </c>
      <c r="N388" s="227" t="s">
        <v>48</v>
      </c>
      <c r="O388" s="85"/>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175</v>
      </c>
      <c r="AT388" s="230" t="s">
        <v>170</v>
      </c>
      <c r="AU388" s="230" t="s">
        <v>87</v>
      </c>
      <c r="AY388" s="18" t="s">
        <v>167</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175</v>
      </c>
      <c r="BM388" s="230" t="s">
        <v>422</v>
      </c>
    </row>
    <row r="389" s="2" customFormat="1">
      <c r="A389" s="39"/>
      <c r="B389" s="40"/>
      <c r="C389" s="41"/>
      <c r="D389" s="232" t="s">
        <v>177</v>
      </c>
      <c r="E389" s="41"/>
      <c r="F389" s="233" t="s">
        <v>423</v>
      </c>
      <c r="G389" s="41"/>
      <c r="H389" s="41"/>
      <c r="I389" s="137"/>
      <c r="J389" s="41"/>
      <c r="K389" s="41"/>
      <c r="L389" s="45"/>
      <c r="M389" s="234"/>
      <c r="N389" s="235"/>
      <c r="O389" s="85"/>
      <c r="P389" s="85"/>
      <c r="Q389" s="85"/>
      <c r="R389" s="85"/>
      <c r="S389" s="85"/>
      <c r="T389" s="86"/>
      <c r="U389" s="39"/>
      <c r="V389" s="39"/>
      <c r="W389" s="39"/>
      <c r="X389" s="39"/>
      <c r="Y389" s="39"/>
      <c r="Z389" s="39"/>
      <c r="AA389" s="39"/>
      <c r="AB389" s="39"/>
      <c r="AC389" s="39"/>
      <c r="AD389" s="39"/>
      <c r="AE389" s="39"/>
      <c r="AT389" s="18" t="s">
        <v>177</v>
      </c>
      <c r="AU389" s="18" t="s">
        <v>87</v>
      </c>
    </row>
    <row r="390" s="2" customFormat="1">
      <c r="A390" s="39"/>
      <c r="B390" s="40"/>
      <c r="C390" s="41"/>
      <c r="D390" s="232" t="s">
        <v>179</v>
      </c>
      <c r="E390" s="41"/>
      <c r="F390" s="236" t="s">
        <v>424</v>
      </c>
      <c r="G390" s="41"/>
      <c r="H390" s="41"/>
      <c r="I390" s="137"/>
      <c r="J390" s="41"/>
      <c r="K390" s="41"/>
      <c r="L390" s="45"/>
      <c r="M390" s="234"/>
      <c r="N390" s="235"/>
      <c r="O390" s="85"/>
      <c r="P390" s="85"/>
      <c r="Q390" s="85"/>
      <c r="R390" s="85"/>
      <c r="S390" s="85"/>
      <c r="T390" s="86"/>
      <c r="U390" s="39"/>
      <c r="V390" s="39"/>
      <c r="W390" s="39"/>
      <c r="X390" s="39"/>
      <c r="Y390" s="39"/>
      <c r="Z390" s="39"/>
      <c r="AA390" s="39"/>
      <c r="AB390" s="39"/>
      <c r="AC390" s="39"/>
      <c r="AD390" s="39"/>
      <c r="AE390" s="39"/>
      <c r="AT390" s="18" t="s">
        <v>179</v>
      </c>
      <c r="AU390" s="18" t="s">
        <v>87</v>
      </c>
    </row>
    <row r="391" s="12" customFormat="1" ht="22.8" customHeight="1">
      <c r="A391" s="12"/>
      <c r="B391" s="203"/>
      <c r="C391" s="204"/>
      <c r="D391" s="205" t="s">
        <v>76</v>
      </c>
      <c r="E391" s="217" t="s">
        <v>425</v>
      </c>
      <c r="F391" s="217" t="s">
        <v>426</v>
      </c>
      <c r="G391" s="204"/>
      <c r="H391" s="204"/>
      <c r="I391" s="207"/>
      <c r="J391" s="218">
        <f>BK391</f>
        <v>0</v>
      </c>
      <c r="K391" s="204"/>
      <c r="L391" s="209"/>
      <c r="M391" s="210"/>
      <c r="N391" s="211"/>
      <c r="O391" s="211"/>
      <c r="P391" s="212">
        <f>SUM(P392:P397)</f>
        <v>0</v>
      </c>
      <c r="Q391" s="211"/>
      <c r="R391" s="212">
        <f>SUM(R392:R397)</f>
        <v>0</v>
      </c>
      <c r="S391" s="211"/>
      <c r="T391" s="213">
        <f>SUM(T392:T397)</f>
        <v>0</v>
      </c>
      <c r="U391" s="12"/>
      <c r="V391" s="12"/>
      <c r="W391" s="12"/>
      <c r="X391" s="12"/>
      <c r="Y391" s="12"/>
      <c r="Z391" s="12"/>
      <c r="AA391" s="12"/>
      <c r="AB391" s="12"/>
      <c r="AC391" s="12"/>
      <c r="AD391" s="12"/>
      <c r="AE391" s="12"/>
      <c r="AR391" s="214" t="s">
        <v>85</v>
      </c>
      <c r="AT391" s="215" t="s">
        <v>76</v>
      </c>
      <c r="AU391" s="215" t="s">
        <v>85</v>
      </c>
      <c r="AY391" s="214" t="s">
        <v>167</v>
      </c>
      <c r="BK391" s="216">
        <f>SUM(BK392:BK397)</f>
        <v>0</v>
      </c>
    </row>
    <row r="392" s="2" customFormat="1" ht="16.5" customHeight="1">
      <c r="A392" s="39"/>
      <c r="B392" s="40"/>
      <c r="C392" s="219" t="s">
        <v>427</v>
      </c>
      <c r="D392" s="219" t="s">
        <v>170</v>
      </c>
      <c r="E392" s="220" t="s">
        <v>428</v>
      </c>
      <c r="F392" s="221" t="s">
        <v>429</v>
      </c>
      <c r="G392" s="222" t="s">
        <v>398</v>
      </c>
      <c r="H392" s="223">
        <v>7.0389999999999997</v>
      </c>
      <c r="I392" s="224"/>
      <c r="J392" s="225">
        <f>ROUND(I392*H392,2)</f>
        <v>0</v>
      </c>
      <c r="K392" s="221" t="s">
        <v>174</v>
      </c>
      <c r="L392" s="45"/>
      <c r="M392" s="226" t="s">
        <v>40</v>
      </c>
      <c r="N392" s="227" t="s">
        <v>48</v>
      </c>
      <c r="O392" s="85"/>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175</v>
      </c>
      <c r="AT392" s="230" t="s">
        <v>170</v>
      </c>
      <c r="AU392" s="230" t="s">
        <v>87</v>
      </c>
      <c r="AY392" s="18" t="s">
        <v>167</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175</v>
      </c>
      <c r="BM392" s="230" t="s">
        <v>430</v>
      </c>
    </row>
    <row r="393" s="2" customFormat="1">
      <c r="A393" s="39"/>
      <c r="B393" s="40"/>
      <c r="C393" s="41"/>
      <c r="D393" s="232" t="s">
        <v>177</v>
      </c>
      <c r="E393" s="41"/>
      <c r="F393" s="233" t="s">
        <v>431</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177</v>
      </c>
      <c r="AU393" s="18" t="s">
        <v>87</v>
      </c>
    </row>
    <row r="394" s="2" customFormat="1">
      <c r="A394" s="39"/>
      <c r="B394" s="40"/>
      <c r="C394" s="41"/>
      <c r="D394" s="232" t="s">
        <v>179</v>
      </c>
      <c r="E394" s="41"/>
      <c r="F394" s="236" t="s">
        <v>432</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179</v>
      </c>
      <c r="AU394" s="18" t="s">
        <v>87</v>
      </c>
    </row>
    <row r="395" s="2" customFormat="1" ht="24" customHeight="1">
      <c r="A395" s="39"/>
      <c r="B395" s="40"/>
      <c r="C395" s="219" t="s">
        <v>433</v>
      </c>
      <c r="D395" s="219" t="s">
        <v>170</v>
      </c>
      <c r="E395" s="220" t="s">
        <v>434</v>
      </c>
      <c r="F395" s="221" t="s">
        <v>435</v>
      </c>
      <c r="G395" s="222" t="s">
        <v>398</v>
      </c>
      <c r="H395" s="223">
        <v>7.0389999999999997</v>
      </c>
      <c r="I395" s="224"/>
      <c r="J395" s="225">
        <f>ROUND(I395*H395,2)</f>
        <v>0</v>
      </c>
      <c r="K395" s="221" t="s">
        <v>174</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175</v>
      </c>
      <c r="AT395" s="230" t="s">
        <v>170</v>
      </c>
      <c r="AU395" s="230" t="s">
        <v>87</v>
      </c>
      <c r="AY395" s="18" t="s">
        <v>167</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175</v>
      </c>
      <c r="BM395" s="230" t="s">
        <v>436</v>
      </c>
    </row>
    <row r="396" s="2" customFormat="1">
      <c r="A396" s="39"/>
      <c r="B396" s="40"/>
      <c r="C396" s="41"/>
      <c r="D396" s="232" t="s">
        <v>177</v>
      </c>
      <c r="E396" s="41"/>
      <c r="F396" s="233" t="s">
        <v>437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177</v>
      </c>
      <c r="AU396" s="18" t="s">
        <v>87</v>
      </c>
    </row>
    <row r="397" s="2" customFormat="1">
      <c r="A397" s="39"/>
      <c r="B397" s="40"/>
      <c r="C397" s="41"/>
      <c r="D397" s="232" t="s">
        <v>179</v>
      </c>
      <c r="E397" s="41"/>
      <c r="F397" s="236" t="s">
        <v>432</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179</v>
      </c>
      <c r="AU397" s="18" t="s">
        <v>87</v>
      </c>
    </row>
    <row r="398" s="12" customFormat="1" ht="25.92" customHeight="1">
      <c r="A398" s="12"/>
      <c r="B398" s="203"/>
      <c r="C398" s="204"/>
      <c r="D398" s="205" t="s">
        <v>76</v>
      </c>
      <c r="E398" s="206" t="s">
        <v>438</v>
      </c>
      <c r="F398" s="206" t="s">
        <v>439</v>
      </c>
      <c r="G398" s="204"/>
      <c r="H398" s="204"/>
      <c r="I398" s="207"/>
      <c r="J398" s="208">
        <f>BK398</f>
        <v>0</v>
      </c>
      <c r="K398" s="204"/>
      <c r="L398" s="209"/>
      <c r="M398" s="210"/>
      <c r="N398" s="211"/>
      <c r="O398" s="211"/>
      <c r="P398" s="212">
        <f>P399+P408+P428+P468+P544+P592+P620+P630+P645+P681+P702+P722+P782+P790+P867+P875+P947+P955+P1028+P1049</f>
        <v>0</v>
      </c>
      <c r="Q398" s="211"/>
      <c r="R398" s="212">
        <f>R399+R408+R428+R468+R544+R592+R620+R630+R645+R681+R702+R722+R782+R790+R867+R875+R947+R955+R1028+R1049</f>
        <v>1.9850371</v>
      </c>
      <c r="S398" s="211"/>
      <c r="T398" s="213">
        <f>T399+T408+T428+T468+T544+T592+T620+T630+T645+T681+T702+T722+T782+T790+T867+T875+T947+T955+T1028+T1049</f>
        <v>0.93448276000000008</v>
      </c>
      <c r="U398" s="12"/>
      <c r="V398" s="12"/>
      <c r="W398" s="12"/>
      <c r="X398" s="12"/>
      <c r="Y398" s="12"/>
      <c r="Z398" s="12"/>
      <c r="AA398" s="12"/>
      <c r="AB398" s="12"/>
      <c r="AC398" s="12"/>
      <c r="AD398" s="12"/>
      <c r="AE398" s="12"/>
      <c r="AR398" s="214" t="s">
        <v>87</v>
      </c>
      <c r="AT398" s="215" t="s">
        <v>76</v>
      </c>
      <c r="AU398" s="215" t="s">
        <v>77</v>
      </c>
      <c r="AY398" s="214" t="s">
        <v>167</v>
      </c>
      <c r="BK398" s="216">
        <f>BK399+BK408+BK428+BK468+BK544+BK592+BK620+BK630+BK645+BK681+BK702+BK722+BK782+BK790+BK867+BK875+BK947+BK955+BK1028+BK1049</f>
        <v>0</v>
      </c>
    </row>
    <row r="399" s="12" customFormat="1" ht="22.8" customHeight="1">
      <c r="A399" s="12"/>
      <c r="B399" s="203"/>
      <c r="C399" s="204"/>
      <c r="D399" s="205" t="s">
        <v>76</v>
      </c>
      <c r="E399" s="217" t="s">
        <v>440</v>
      </c>
      <c r="F399" s="217" t="s">
        <v>441</v>
      </c>
      <c r="G399" s="204"/>
      <c r="H399" s="204"/>
      <c r="I399" s="207"/>
      <c r="J399" s="218">
        <f>BK399</f>
        <v>0</v>
      </c>
      <c r="K399" s="204"/>
      <c r="L399" s="209"/>
      <c r="M399" s="210"/>
      <c r="N399" s="211"/>
      <c r="O399" s="211"/>
      <c r="P399" s="212">
        <f>SUM(P400:P407)</f>
        <v>0</v>
      </c>
      <c r="Q399" s="211"/>
      <c r="R399" s="212">
        <f>SUM(R400:R407)</f>
        <v>0.010215199999999999</v>
      </c>
      <c r="S399" s="211"/>
      <c r="T399" s="213">
        <f>SUM(T400:T407)</f>
        <v>0</v>
      </c>
      <c r="U399" s="12"/>
      <c r="V399" s="12"/>
      <c r="W399" s="12"/>
      <c r="X399" s="12"/>
      <c r="Y399" s="12"/>
      <c r="Z399" s="12"/>
      <c r="AA399" s="12"/>
      <c r="AB399" s="12"/>
      <c r="AC399" s="12"/>
      <c r="AD399" s="12"/>
      <c r="AE399" s="12"/>
      <c r="AR399" s="214" t="s">
        <v>87</v>
      </c>
      <c r="AT399" s="215" t="s">
        <v>76</v>
      </c>
      <c r="AU399" s="215" t="s">
        <v>85</v>
      </c>
      <c r="AY399" s="214" t="s">
        <v>167</v>
      </c>
      <c r="BK399" s="216">
        <f>SUM(BK400:BK407)</f>
        <v>0</v>
      </c>
    </row>
    <row r="400" s="2" customFormat="1" ht="24" customHeight="1">
      <c r="A400" s="39"/>
      <c r="B400" s="40"/>
      <c r="C400" s="219" t="s">
        <v>442</v>
      </c>
      <c r="D400" s="219" t="s">
        <v>170</v>
      </c>
      <c r="E400" s="220" t="s">
        <v>443</v>
      </c>
      <c r="F400" s="221" t="s">
        <v>444</v>
      </c>
      <c r="G400" s="222" t="s">
        <v>173</v>
      </c>
      <c r="H400" s="223">
        <v>2.2599999999999998</v>
      </c>
      <c r="I400" s="224"/>
      <c r="J400" s="225">
        <f>ROUND(I400*H400,2)</f>
        <v>0</v>
      </c>
      <c r="K400" s="221" t="s">
        <v>174</v>
      </c>
      <c r="L400" s="45"/>
      <c r="M400" s="226" t="s">
        <v>40</v>
      </c>
      <c r="N400" s="227" t="s">
        <v>48</v>
      </c>
      <c r="O400" s="85"/>
      <c r="P400" s="228">
        <f>O400*H400</f>
        <v>0</v>
      </c>
      <c r="Q400" s="228">
        <v>0.0045199999999999997</v>
      </c>
      <c r="R400" s="228">
        <f>Q400*H400</f>
        <v>0.010215199999999999</v>
      </c>
      <c r="S400" s="228">
        <v>0</v>
      </c>
      <c r="T400" s="229">
        <f>S400*H400</f>
        <v>0</v>
      </c>
      <c r="U400" s="39"/>
      <c r="V400" s="39"/>
      <c r="W400" s="39"/>
      <c r="X400" s="39"/>
      <c r="Y400" s="39"/>
      <c r="Z400" s="39"/>
      <c r="AA400" s="39"/>
      <c r="AB400" s="39"/>
      <c r="AC400" s="39"/>
      <c r="AD400" s="39"/>
      <c r="AE400" s="39"/>
      <c r="AR400" s="230" t="s">
        <v>301</v>
      </c>
      <c r="AT400" s="230" t="s">
        <v>170</v>
      </c>
      <c r="AU400" s="230" t="s">
        <v>87</v>
      </c>
      <c r="AY400" s="18" t="s">
        <v>167</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301</v>
      </c>
      <c r="BM400" s="230" t="s">
        <v>445</v>
      </c>
    </row>
    <row r="401" s="2" customFormat="1">
      <c r="A401" s="39"/>
      <c r="B401" s="40"/>
      <c r="C401" s="41"/>
      <c r="D401" s="232" t="s">
        <v>177</v>
      </c>
      <c r="E401" s="41"/>
      <c r="F401" s="233" t="s">
        <v>446</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177</v>
      </c>
      <c r="AU401" s="18" t="s">
        <v>87</v>
      </c>
    </row>
    <row r="402" s="13" customFormat="1">
      <c r="A402" s="13"/>
      <c r="B402" s="237"/>
      <c r="C402" s="238"/>
      <c r="D402" s="232" t="s">
        <v>181</v>
      </c>
      <c r="E402" s="239" t="s">
        <v>40</v>
      </c>
      <c r="F402" s="240" t="s">
        <v>206</v>
      </c>
      <c r="G402" s="238"/>
      <c r="H402" s="239" t="s">
        <v>40</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181</v>
      </c>
      <c r="AU402" s="246" t="s">
        <v>87</v>
      </c>
      <c r="AV402" s="13" t="s">
        <v>85</v>
      </c>
      <c r="AW402" s="13" t="s">
        <v>38</v>
      </c>
      <c r="AX402" s="13" t="s">
        <v>77</v>
      </c>
      <c r="AY402" s="246" t="s">
        <v>167</v>
      </c>
    </row>
    <row r="403" s="14" customFormat="1">
      <c r="A403" s="14"/>
      <c r="B403" s="247"/>
      <c r="C403" s="248"/>
      <c r="D403" s="232" t="s">
        <v>181</v>
      </c>
      <c r="E403" s="249" t="s">
        <v>40</v>
      </c>
      <c r="F403" s="250" t="s">
        <v>284</v>
      </c>
      <c r="G403" s="248"/>
      <c r="H403" s="251">
        <v>2.2599999999999998</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181</v>
      </c>
      <c r="AU403" s="257" t="s">
        <v>87</v>
      </c>
      <c r="AV403" s="14" t="s">
        <v>87</v>
      </c>
      <c r="AW403" s="14" t="s">
        <v>38</v>
      </c>
      <c r="AX403" s="14" t="s">
        <v>77</v>
      </c>
      <c r="AY403" s="257" t="s">
        <v>167</v>
      </c>
    </row>
    <row r="404" s="15" customFormat="1">
      <c r="A404" s="15"/>
      <c r="B404" s="258"/>
      <c r="C404" s="259"/>
      <c r="D404" s="232" t="s">
        <v>181</v>
      </c>
      <c r="E404" s="260" t="s">
        <v>40</v>
      </c>
      <c r="F404" s="261" t="s">
        <v>184</v>
      </c>
      <c r="G404" s="259"/>
      <c r="H404" s="262">
        <v>2.2599999999999998</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181</v>
      </c>
      <c r="AU404" s="268" t="s">
        <v>87</v>
      </c>
      <c r="AV404" s="15" t="s">
        <v>175</v>
      </c>
      <c r="AW404" s="15" t="s">
        <v>38</v>
      </c>
      <c r="AX404" s="15" t="s">
        <v>85</v>
      </c>
      <c r="AY404" s="268" t="s">
        <v>167</v>
      </c>
    </row>
    <row r="405" s="2" customFormat="1" ht="24" customHeight="1">
      <c r="A405" s="39"/>
      <c r="B405" s="40"/>
      <c r="C405" s="219" t="s">
        <v>447</v>
      </c>
      <c r="D405" s="219" t="s">
        <v>170</v>
      </c>
      <c r="E405" s="220" t="s">
        <v>448</v>
      </c>
      <c r="F405" s="221" t="s">
        <v>449</v>
      </c>
      <c r="G405" s="222" t="s">
        <v>398</v>
      </c>
      <c r="H405" s="223">
        <v>0.01</v>
      </c>
      <c r="I405" s="224"/>
      <c r="J405" s="225">
        <f>ROUND(I405*H405,2)</f>
        <v>0</v>
      </c>
      <c r="K405" s="221" t="s">
        <v>174</v>
      </c>
      <c r="L405" s="45"/>
      <c r="M405" s="226" t="s">
        <v>40</v>
      </c>
      <c r="N405" s="227" t="s">
        <v>48</v>
      </c>
      <c r="O405" s="85"/>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301</v>
      </c>
      <c r="AT405" s="230" t="s">
        <v>170</v>
      </c>
      <c r="AU405" s="230" t="s">
        <v>87</v>
      </c>
      <c r="AY405" s="18" t="s">
        <v>167</v>
      </c>
      <c r="BE405" s="231">
        <f>IF(N405="základní",J405,0)</f>
        <v>0</v>
      </c>
      <c r="BF405" s="231">
        <f>IF(N405="snížená",J405,0)</f>
        <v>0</v>
      </c>
      <c r="BG405" s="231">
        <f>IF(N405="zákl. přenesená",J405,0)</f>
        <v>0</v>
      </c>
      <c r="BH405" s="231">
        <f>IF(N405="sníž. přenesená",J405,0)</f>
        <v>0</v>
      </c>
      <c r="BI405" s="231">
        <f>IF(N405="nulová",J405,0)</f>
        <v>0</v>
      </c>
      <c r="BJ405" s="18" t="s">
        <v>85</v>
      </c>
      <c r="BK405" s="231">
        <f>ROUND(I405*H405,2)</f>
        <v>0</v>
      </c>
      <c r="BL405" s="18" t="s">
        <v>301</v>
      </c>
      <c r="BM405" s="230" t="s">
        <v>450</v>
      </c>
    </row>
    <row r="406" s="2" customFormat="1">
      <c r="A406" s="39"/>
      <c r="B406" s="40"/>
      <c r="C406" s="41"/>
      <c r="D406" s="232" t="s">
        <v>177</v>
      </c>
      <c r="E406" s="41"/>
      <c r="F406" s="233" t="s">
        <v>451</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177</v>
      </c>
      <c r="AU406" s="18" t="s">
        <v>87</v>
      </c>
    </row>
    <row r="407" s="2" customFormat="1">
      <c r="A407" s="39"/>
      <c r="B407" s="40"/>
      <c r="C407" s="41"/>
      <c r="D407" s="232" t="s">
        <v>179</v>
      </c>
      <c r="E407" s="41"/>
      <c r="F407" s="236" t="s">
        <v>452</v>
      </c>
      <c r="G407" s="41"/>
      <c r="H407" s="41"/>
      <c r="I407" s="137"/>
      <c r="J407" s="41"/>
      <c r="K407" s="41"/>
      <c r="L407" s="45"/>
      <c r="M407" s="234"/>
      <c r="N407" s="235"/>
      <c r="O407" s="85"/>
      <c r="P407" s="85"/>
      <c r="Q407" s="85"/>
      <c r="R407" s="85"/>
      <c r="S407" s="85"/>
      <c r="T407" s="86"/>
      <c r="U407" s="39"/>
      <c r="V407" s="39"/>
      <c r="W407" s="39"/>
      <c r="X407" s="39"/>
      <c r="Y407" s="39"/>
      <c r="Z407" s="39"/>
      <c r="AA407" s="39"/>
      <c r="AB407" s="39"/>
      <c r="AC407" s="39"/>
      <c r="AD407" s="39"/>
      <c r="AE407" s="39"/>
      <c r="AT407" s="18" t="s">
        <v>179</v>
      </c>
      <c r="AU407" s="18" t="s">
        <v>87</v>
      </c>
    </row>
    <row r="408" s="12" customFormat="1" ht="22.8" customHeight="1">
      <c r="A408" s="12"/>
      <c r="B408" s="203"/>
      <c r="C408" s="204"/>
      <c r="D408" s="205" t="s">
        <v>76</v>
      </c>
      <c r="E408" s="217" t="s">
        <v>453</v>
      </c>
      <c r="F408" s="217" t="s">
        <v>454</v>
      </c>
      <c r="G408" s="204"/>
      <c r="H408" s="204"/>
      <c r="I408" s="207"/>
      <c r="J408" s="218">
        <f>BK408</f>
        <v>0</v>
      </c>
      <c r="K408" s="204"/>
      <c r="L408" s="209"/>
      <c r="M408" s="210"/>
      <c r="N408" s="211"/>
      <c r="O408" s="211"/>
      <c r="P408" s="212">
        <f>SUM(P409:P427)</f>
        <v>0</v>
      </c>
      <c r="Q408" s="211"/>
      <c r="R408" s="212">
        <f>SUM(R409:R427)</f>
        <v>0.034755599999999998</v>
      </c>
      <c r="S408" s="211"/>
      <c r="T408" s="213">
        <f>SUM(T409:T427)</f>
        <v>0</v>
      </c>
      <c r="U408" s="12"/>
      <c r="V408" s="12"/>
      <c r="W408" s="12"/>
      <c r="X408" s="12"/>
      <c r="Y408" s="12"/>
      <c r="Z408" s="12"/>
      <c r="AA408" s="12"/>
      <c r="AB408" s="12"/>
      <c r="AC408" s="12"/>
      <c r="AD408" s="12"/>
      <c r="AE408" s="12"/>
      <c r="AR408" s="214" t="s">
        <v>87</v>
      </c>
      <c r="AT408" s="215" t="s">
        <v>76</v>
      </c>
      <c r="AU408" s="215" t="s">
        <v>85</v>
      </c>
      <c r="AY408" s="214" t="s">
        <v>167</v>
      </c>
      <c r="BK408" s="216">
        <f>SUM(BK409:BK427)</f>
        <v>0</v>
      </c>
    </row>
    <row r="409" s="2" customFormat="1" ht="24" customHeight="1">
      <c r="A409" s="39"/>
      <c r="B409" s="40"/>
      <c r="C409" s="219" t="s">
        <v>455</v>
      </c>
      <c r="D409" s="219" t="s">
        <v>170</v>
      </c>
      <c r="E409" s="220" t="s">
        <v>456</v>
      </c>
      <c r="F409" s="221" t="s">
        <v>457</v>
      </c>
      <c r="G409" s="222" t="s">
        <v>173</v>
      </c>
      <c r="H409" s="223">
        <v>28.395</v>
      </c>
      <c r="I409" s="224"/>
      <c r="J409" s="225">
        <f>ROUND(I409*H409,2)</f>
        <v>0</v>
      </c>
      <c r="K409" s="221" t="s">
        <v>458</v>
      </c>
      <c r="L409" s="45"/>
      <c r="M409" s="226" t="s">
        <v>40</v>
      </c>
      <c r="N409" s="227" t="s">
        <v>48</v>
      </c>
      <c r="O409" s="85"/>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301</v>
      </c>
      <c r="AT409" s="230" t="s">
        <v>170</v>
      </c>
      <c r="AU409" s="230" t="s">
        <v>87</v>
      </c>
      <c r="AY409" s="18" t="s">
        <v>167</v>
      </c>
      <c r="BE409" s="231">
        <f>IF(N409="základní",J409,0)</f>
        <v>0</v>
      </c>
      <c r="BF409" s="231">
        <f>IF(N409="snížená",J409,0)</f>
        <v>0</v>
      </c>
      <c r="BG409" s="231">
        <f>IF(N409="zákl. přenesená",J409,0)</f>
        <v>0</v>
      </c>
      <c r="BH409" s="231">
        <f>IF(N409="sníž. přenesená",J409,0)</f>
        <v>0</v>
      </c>
      <c r="BI409" s="231">
        <f>IF(N409="nulová",J409,0)</f>
        <v>0</v>
      </c>
      <c r="BJ409" s="18" t="s">
        <v>85</v>
      </c>
      <c r="BK409" s="231">
        <f>ROUND(I409*H409,2)</f>
        <v>0</v>
      </c>
      <c r="BL409" s="18" t="s">
        <v>301</v>
      </c>
      <c r="BM409" s="230" t="s">
        <v>1478</v>
      </c>
    </row>
    <row r="410" s="2" customFormat="1">
      <c r="A410" s="39"/>
      <c r="B410" s="40"/>
      <c r="C410" s="41"/>
      <c r="D410" s="232" t="s">
        <v>177</v>
      </c>
      <c r="E410" s="41"/>
      <c r="F410" s="233" t="s">
        <v>460</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177</v>
      </c>
      <c r="AU410" s="18" t="s">
        <v>87</v>
      </c>
    </row>
    <row r="411" s="2" customFormat="1">
      <c r="A411" s="39"/>
      <c r="B411" s="40"/>
      <c r="C411" s="41"/>
      <c r="D411" s="232" t="s">
        <v>179</v>
      </c>
      <c r="E411" s="41"/>
      <c r="F411" s="236" t="s">
        <v>461</v>
      </c>
      <c r="G411" s="41"/>
      <c r="H411" s="41"/>
      <c r="I411" s="137"/>
      <c r="J411" s="41"/>
      <c r="K411" s="41"/>
      <c r="L411" s="45"/>
      <c r="M411" s="234"/>
      <c r="N411" s="235"/>
      <c r="O411" s="85"/>
      <c r="P411" s="85"/>
      <c r="Q411" s="85"/>
      <c r="R411" s="85"/>
      <c r="S411" s="85"/>
      <c r="T411" s="86"/>
      <c r="U411" s="39"/>
      <c r="V411" s="39"/>
      <c r="W411" s="39"/>
      <c r="X411" s="39"/>
      <c r="Y411" s="39"/>
      <c r="Z411" s="39"/>
      <c r="AA411" s="39"/>
      <c r="AB411" s="39"/>
      <c r="AC411" s="39"/>
      <c r="AD411" s="39"/>
      <c r="AE411" s="39"/>
      <c r="AT411" s="18" t="s">
        <v>179</v>
      </c>
      <c r="AU411" s="18" t="s">
        <v>87</v>
      </c>
    </row>
    <row r="412" s="13" customFormat="1">
      <c r="A412" s="13"/>
      <c r="B412" s="237"/>
      <c r="C412" s="238"/>
      <c r="D412" s="232" t="s">
        <v>181</v>
      </c>
      <c r="E412" s="239" t="s">
        <v>40</v>
      </c>
      <c r="F412" s="240" t="s">
        <v>203</v>
      </c>
      <c r="G412" s="238"/>
      <c r="H412" s="239" t="s">
        <v>40</v>
      </c>
      <c r="I412" s="241"/>
      <c r="J412" s="238"/>
      <c r="K412" s="238"/>
      <c r="L412" s="242"/>
      <c r="M412" s="243"/>
      <c r="N412" s="244"/>
      <c r="O412" s="244"/>
      <c r="P412" s="244"/>
      <c r="Q412" s="244"/>
      <c r="R412" s="244"/>
      <c r="S412" s="244"/>
      <c r="T412" s="245"/>
      <c r="U412" s="13"/>
      <c r="V412" s="13"/>
      <c r="W412" s="13"/>
      <c r="X412" s="13"/>
      <c r="Y412" s="13"/>
      <c r="Z412" s="13"/>
      <c r="AA412" s="13"/>
      <c r="AB412" s="13"/>
      <c r="AC412" s="13"/>
      <c r="AD412" s="13"/>
      <c r="AE412" s="13"/>
      <c r="AT412" s="246" t="s">
        <v>181</v>
      </c>
      <c r="AU412" s="246" t="s">
        <v>87</v>
      </c>
      <c r="AV412" s="13" t="s">
        <v>85</v>
      </c>
      <c r="AW412" s="13" t="s">
        <v>38</v>
      </c>
      <c r="AX412" s="13" t="s">
        <v>77</v>
      </c>
      <c r="AY412" s="246" t="s">
        <v>167</v>
      </c>
    </row>
    <row r="413" s="14" customFormat="1">
      <c r="A413" s="14"/>
      <c r="B413" s="247"/>
      <c r="C413" s="248"/>
      <c r="D413" s="232" t="s">
        <v>181</v>
      </c>
      <c r="E413" s="249" t="s">
        <v>40</v>
      </c>
      <c r="F413" s="250" t="s">
        <v>373</v>
      </c>
      <c r="G413" s="248"/>
      <c r="H413" s="251">
        <v>2.403</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181</v>
      </c>
      <c r="AU413" s="257" t="s">
        <v>87</v>
      </c>
      <c r="AV413" s="14" t="s">
        <v>87</v>
      </c>
      <c r="AW413" s="14" t="s">
        <v>38</v>
      </c>
      <c r="AX413" s="14" t="s">
        <v>77</v>
      </c>
      <c r="AY413" s="257" t="s">
        <v>167</v>
      </c>
    </row>
    <row r="414" s="14" customFormat="1">
      <c r="A414" s="14"/>
      <c r="B414" s="247"/>
      <c r="C414" s="248"/>
      <c r="D414" s="232" t="s">
        <v>181</v>
      </c>
      <c r="E414" s="249" t="s">
        <v>40</v>
      </c>
      <c r="F414" s="250" t="s">
        <v>205</v>
      </c>
      <c r="G414" s="248"/>
      <c r="H414" s="251">
        <v>0.40000000000000002</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181</v>
      </c>
      <c r="AU414" s="257" t="s">
        <v>87</v>
      </c>
      <c r="AV414" s="14" t="s">
        <v>87</v>
      </c>
      <c r="AW414" s="14" t="s">
        <v>38</v>
      </c>
      <c r="AX414" s="14" t="s">
        <v>77</v>
      </c>
      <c r="AY414" s="257" t="s">
        <v>167</v>
      </c>
    </row>
    <row r="415" s="13" customFormat="1">
      <c r="A415" s="13"/>
      <c r="B415" s="237"/>
      <c r="C415" s="238"/>
      <c r="D415" s="232" t="s">
        <v>181</v>
      </c>
      <c r="E415" s="239" t="s">
        <v>40</v>
      </c>
      <c r="F415" s="240" t="s">
        <v>206</v>
      </c>
      <c r="G415" s="238"/>
      <c r="H415" s="239" t="s">
        <v>40</v>
      </c>
      <c r="I415" s="241"/>
      <c r="J415" s="238"/>
      <c r="K415" s="238"/>
      <c r="L415" s="242"/>
      <c r="M415" s="243"/>
      <c r="N415" s="244"/>
      <c r="O415" s="244"/>
      <c r="P415" s="244"/>
      <c r="Q415" s="244"/>
      <c r="R415" s="244"/>
      <c r="S415" s="244"/>
      <c r="T415" s="245"/>
      <c r="U415" s="13"/>
      <c r="V415" s="13"/>
      <c r="W415" s="13"/>
      <c r="X415" s="13"/>
      <c r="Y415" s="13"/>
      <c r="Z415" s="13"/>
      <c r="AA415" s="13"/>
      <c r="AB415" s="13"/>
      <c r="AC415" s="13"/>
      <c r="AD415" s="13"/>
      <c r="AE415" s="13"/>
      <c r="AT415" s="246" t="s">
        <v>181</v>
      </c>
      <c r="AU415" s="246" t="s">
        <v>87</v>
      </c>
      <c r="AV415" s="13" t="s">
        <v>85</v>
      </c>
      <c r="AW415" s="13" t="s">
        <v>38</v>
      </c>
      <c r="AX415" s="13" t="s">
        <v>77</v>
      </c>
      <c r="AY415" s="246" t="s">
        <v>167</v>
      </c>
    </row>
    <row r="416" s="14" customFormat="1">
      <c r="A416" s="14"/>
      <c r="B416" s="247"/>
      <c r="C416" s="248"/>
      <c r="D416" s="232" t="s">
        <v>181</v>
      </c>
      <c r="E416" s="249" t="s">
        <v>40</v>
      </c>
      <c r="F416" s="250" t="s">
        <v>374</v>
      </c>
      <c r="G416" s="248"/>
      <c r="H416" s="251">
        <v>2.2480000000000002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181</v>
      </c>
      <c r="AU416" s="257" t="s">
        <v>87</v>
      </c>
      <c r="AV416" s="14" t="s">
        <v>87</v>
      </c>
      <c r="AW416" s="14" t="s">
        <v>38</v>
      </c>
      <c r="AX416" s="14" t="s">
        <v>77</v>
      </c>
      <c r="AY416" s="257" t="s">
        <v>167</v>
      </c>
    </row>
    <row r="417" s="13" customFormat="1">
      <c r="A417" s="13"/>
      <c r="B417" s="237"/>
      <c r="C417" s="238"/>
      <c r="D417" s="232" t="s">
        <v>181</v>
      </c>
      <c r="E417" s="239" t="s">
        <v>40</v>
      </c>
      <c r="F417" s="240" t="s">
        <v>208</v>
      </c>
      <c r="G417" s="238"/>
      <c r="H417" s="239" t="s">
        <v>40</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181</v>
      </c>
      <c r="AU417" s="246" t="s">
        <v>87</v>
      </c>
      <c r="AV417" s="13" t="s">
        <v>85</v>
      </c>
      <c r="AW417" s="13" t="s">
        <v>38</v>
      </c>
      <c r="AX417" s="13" t="s">
        <v>77</v>
      </c>
      <c r="AY417" s="246" t="s">
        <v>167</v>
      </c>
    </row>
    <row r="418" s="14" customFormat="1">
      <c r="A418" s="14"/>
      <c r="B418" s="247"/>
      <c r="C418" s="248"/>
      <c r="D418" s="232" t="s">
        <v>181</v>
      </c>
      <c r="E418" s="249" t="s">
        <v>40</v>
      </c>
      <c r="F418" s="250" t="s">
        <v>375</v>
      </c>
      <c r="G418" s="248"/>
      <c r="H418" s="251">
        <v>14.965</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181</v>
      </c>
      <c r="AU418" s="257" t="s">
        <v>87</v>
      </c>
      <c r="AV418" s="14" t="s">
        <v>87</v>
      </c>
      <c r="AW418" s="14" t="s">
        <v>38</v>
      </c>
      <c r="AX418" s="14" t="s">
        <v>77</v>
      </c>
      <c r="AY418" s="257" t="s">
        <v>167</v>
      </c>
    </row>
    <row r="419" s="13" customFormat="1">
      <c r="A419" s="13"/>
      <c r="B419" s="237"/>
      <c r="C419" s="238"/>
      <c r="D419" s="232" t="s">
        <v>181</v>
      </c>
      <c r="E419" s="239" t="s">
        <v>40</v>
      </c>
      <c r="F419" s="240" t="s">
        <v>210</v>
      </c>
      <c r="G419" s="238"/>
      <c r="H419" s="239" t="s">
        <v>40</v>
      </c>
      <c r="I419" s="241"/>
      <c r="J419" s="238"/>
      <c r="K419" s="238"/>
      <c r="L419" s="242"/>
      <c r="M419" s="243"/>
      <c r="N419" s="244"/>
      <c r="O419" s="244"/>
      <c r="P419" s="244"/>
      <c r="Q419" s="244"/>
      <c r="R419" s="244"/>
      <c r="S419" s="244"/>
      <c r="T419" s="245"/>
      <c r="U419" s="13"/>
      <c r="V419" s="13"/>
      <c r="W419" s="13"/>
      <c r="X419" s="13"/>
      <c r="Y419" s="13"/>
      <c r="Z419" s="13"/>
      <c r="AA419" s="13"/>
      <c r="AB419" s="13"/>
      <c r="AC419" s="13"/>
      <c r="AD419" s="13"/>
      <c r="AE419" s="13"/>
      <c r="AT419" s="246" t="s">
        <v>181</v>
      </c>
      <c r="AU419" s="246" t="s">
        <v>87</v>
      </c>
      <c r="AV419" s="13" t="s">
        <v>85</v>
      </c>
      <c r="AW419" s="13" t="s">
        <v>38</v>
      </c>
      <c r="AX419" s="13" t="s">
        <v>77</v>
      </c>
      <c r="AY419" s="246" t="s">
        <v>167</v>
      </c>
    </row>
    <row r="420" s="14" customFormat="1">
      <c r="A420" s="14"/>
      <c r="B420" s="247"/>
      <c r="C420" s="248"/>
      <c r="D420" s="232" t="s">
        <v>181</v>
      </c>
      <c r="E420" s="249" t="s">
        <v>40</v>
      </c>
      <c r="F420" s="250" t="s">
        <v>376</v>
      </c>
      <c r="G420" s="248"/>
      <c r="H420" s="251">
        <v>8.3789999999999996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181</v>
      </c>
      <c r="AU420" s="257" t="s">
        <v>87</v>
      </c>
      <c r="AV420" s="14" t="s">
        <v>87</v>
      </c>
      <c r="AW420" s="14" t="s">
        <v>38</v>
      </c>
      <c r="AX420" s="14" t="s">
        <v>77</v>
      </c>
      <c r="AY420" s="257" t="s">
        <v>167</v>
      </c>
    </row>
    <row r="421" s="15" customFormat="1">
      <c r="A421" s="15"/>
      <c r="B421" s="258"/>
      <c r="C421" s="259"/>
      <c r="D421" s="232" t="s">
        <v>181</v>
      </c>
      <c r="E421" s="260" t="s">
        <v>40</v>
      </c>
      <c r="F421" s="261" t="s">
        <v>184</v>
      </c>
      <c r="G421" s="259"/>
      <c r="H421" s="262">
        <v>28.395</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181</v>
      </c>
      <c r="AU421" s="268" t="s">
        <v>87</v>
      </c>
      <c r="AV421" s="15" t="s">
        <v>175</v>
      </c>
      <c r="AW421" s="15" t="s">
        <v>38</v>
      </c>
      <c r="AX421" s="15" t="s">
        <v>85</v>
      </c>
      <c r="AY421" s="268" t="s">
        <v>167</v>
      </c>
    </row>
    <row r="422" s="2" customFormat="1" ht="24" customHeight="1">
      <c r="A422" s="39"/>
      <c r="B422" s="40"/>
      <c r="C422" s="269" t="s">
        <v>462</v>
      </c>
      <c r="D422" s="269" t="s">
        <v>297</v>
      </c>
      <c r="E422" s="270" t="s">
        <v>463</v>
      </c>
      <c r="F422" s="271" t="s">
        <v>464</v>
      </c>
      <c r="G422" s="272" t="s">
        <v>173</v>
      </c>
      <c r="H422" s="273">
        <v>28.963000000000001</v>
      </c>
      <c r="I422" s="274"/>
      <c r="J422" s="275">
        <f>ROUND(I422*H422,2)</f>
        <v>0</v>
      </c>
      <c r="K422" s="271" t="s">
        <v>174</v>
      </c>
      <c r="L422" s="276"/>
      <c r="M422" s="277" t="s">
        <v>40</v>
      </c>
      <c r="N422" s="278" t="s">
        <v>48</v>
      </c>
      <c r="O422" s="85"/>
      <c r="P422" s="228">
        <f>O422*H422</f>
        <v>0</v>
      </c>
      <c r="Q422" s="228">
        <v>0.0011999999999999999</v>
      </c>
      <c r="R422" s="228">
        <f>Q422*H422</f>
        <v>0.034755599999999998</v>
      </c>
      <c r="S422" s="228">
        <v>0</v>
      </c>
      <c r="T422" s="229">
        <f>S422*H422</f>
        <v>0</v>
      </c>
      <c r="U422" s="39"/>
      <c r="V422" s="39"/>
      <c r="W422" s="39"/>
      <c r="X422" s="39"/>
      <c r="Y422" s="39"/>
      <c r="Z422" s="39"/>
      <c r="AA422" s="39"/>
      <c r="AB422" s="39"/>
      <c r="AC422" s="39"/>
      <c r="AD422" s="39"/>
      <c r="AE422" s="39"/>
      <c r="AR422" s="230" t="s">
        <v>407</v>
      </c>
      <c r="AT422" s="230" t="s">
        <v>297</v>
      </c>
      <c r="AU422" s="230" t="s">
        <v>87</v>
      </c>
      <c r="AY422" s="18" t="s">
        <v>167</v>
      </c>
      <c r="BE422" s="231">
        <f>IF(N422="základní",J422,0)</f>
        <v>0</v>
      </c>
      <c r="BF422" s="231">
        <f>IF(N422="snížená",J422,0)</f>
        <v>0</v>
      </c>
      <c r="BG422" s="231">
        <f>IF(N422="zákl. přenesená",J422,0)</f>
        <v>0</v>
      </c>
      <c r="BH422" s="231">
        <f>IF(N422="sníž. přenesená",J422,0)</f>
        <v>0</v>
      </c>
      <c r="BI422" s="231">
        <f>IF(N422="nulová",J422,0)</f>
        <v>0</v>
      </c>
      <c r="BJ422" s="18" t="s">
        <v>85</v>
      </c>
      <c r="BK422" s="231">
        <f>ROUND(I422*H422,2)</f>
        <v>0</v>
      </c>
      <c r="BL422" s="18" t="s">
        <v>301</v>
      </c>
      <c r="BM422" s="230" t="s">
        <v>1479</v>
      </c>
    </row>
    <row r="423" s="2" customFormat="1">
      <c r="A423" s="39"/>
      <c r="B423" s="40"/>
      <c r="C423" s="41"/>
      <c r="D423" s="232" t="s">
        <v>177</v>
      </c>
      <c r="E423" s="41"/>
      <c r="F423" s="233" t="s">
        <v>464</v>
      </c>
      <c r="G423" s="41"/>
      <c r="H423" s="41"/>
      <c r="I423" s="137"/>
      <c r="J423" s="41"/>
      <c r="K423" s="41"/>
      <c r="L423" s="45"/>
      <c r="M423" s="234"/>
      <c r="N423" s="235"/>
      <c r="O423" s="85"/>
      <c r="P423" s="85"/>
      <c r="Q423" s="85"/>
      <c r="R423" s="85"/>
      <c r="S423" s="85"/>
      <c r="T423" s="86"/>
      <c r="U423" s="39"/>
      <c r="V423" s="39"/>
      <c r="W423" s="39"/>
      <c r="X423" s="39"/>
      <c r="Y423" s="39"/>
      <c r="Z423" s="39"/>
      <c r="AA423" s="39"/>
      <c r="AB423" s="39"/>
      <c r="AC423" s="39"/>
      <c r="AD423" s="39"/>
      <c r="AE423" s="39"/>
      <c r="AT423" s="18" t="s">
        <v>177</v>
      </c>
      <c r="AU423" s="18" t="s">
        <v>87</v>
      </c>
    </row>
    <row r="424" s="14" customFormat="1">
      <c r="A424" s="14"/>
      <c r="B424" s="247"/>
      <c r="C424" s="248"/>
      <c r="D424" s="232" t="s">
        <v>181</v>
      </c>
      <c r="E424" s="248"/>
      <c r="F424" s="250" t="s">
        <v>1371</v>
      </c>
      <c r="G424" s="248"/>
      <c r="H424" s="251">
        <v>28.963000000000001</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181</v>
      </c>
      <c r="AU424" s="257" t="s">
        <v>87</v>
      </c>
      <c r="AV424" s="14" t="s">
        <v>87</v>
      </c>
      <c r="AW424" s="14" t="s">
        <v>4</v>
      </c>
      <c r="AX424" s="14" t="s">
        <v>85</v>
      </c>
      <c r="AY424" s="257" t="s">
        <v>167</v>
      </c>
    </row>
    <row r="425" s="2" customFormat="1" ht="24" customHeight="1">
      <c r="A425" s="39"/>
      <c r="B425" s="40"/>
      <c r="C425" s="219" t="s">
        <v>467</v>
      </c>
      <c r="D425" s="219" t="s">
        <v>170</v>
      </c>
      <c r="E425" s="220" t="s">
        <v>468</v>
      </c>
      <c r="F425" s="221" t="s">
        <v>469</v>
      </c>
      <c r="G425" s="222" t="s">
        <v>398</v>
      </c>
      <c r="H425" s="223">
        <v>0.035000000000000003</v>
      </c>
      <c r="I425" s="224"/>
      <c r="J425" s="225">
        <f>ROUND(I425*H425,2)</f>
        <v>0</v>
      </c>
      <c r="K425" s="221" t="s">
        <v>174</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301</v>
      </c>
      <c r="AT425" s="230" t="s">
        <v>170</v>
      </c>
      <c r="AU425" s="230" t="s">
        <v>87</v>
      </c>
      <c r="AY425" s="18" t="s">
        <v>167</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301</v>
      </c>
      <c r="BM425" s="230" t="s">
        <v>1480</v>
      </c>
    </row>
    <row r="426" s="2" customFormat="1">
      <c r="A426" s="39"/>
      <c r="B426" s="40"/>
      <c r="C426" s="41"/>
      <c r="D426" s="232" t="s">
        <v>177</v>
      </c>
      <c r="E426" s="41"/>
      <c r="F426" s="233" t="s">
        <v>471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177</v>
      </c>
      <c r="AU426" s="18" t="s">
        <v>87</v>
      </c>
    </row>
    <row r="427" s="2" customFormat="1">
      <c r="A427" s="39"/>
      <c r="B427" s="40"/>
      <c r="C427" s="41"/>
      <c r="D427" s="232" t="s">
        <v>179</v>
      </c>
      <c r="E427" s="41"/>
      <c r="F427" s="236" t="s">
        <v>472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179</v>
      </c>
      <c r="AU427" s="18" t="s">
        <v>87</v>
      </c>
    </row>
    <row r="428" s="12" customFormat="1" ht="22.8" customHeight="1">
      <c r="A428" s="12"/>
      <c r="B428" s="203"/>
      <c r="C428" s="204"/>
      <c r="D428" s="205" t="s">
        <v>76</v>
      </c>
      <c r="E428" s="217" t="s">
        <v>473</v>
      </c>
      <c r="F428" s="217" t="s">
        <v>474</v>
      </c>
      <c r="G428" s="204"/>
      <c r="H428" s="204"/>
      <c r="I428" s="207"/>
      <c r="J428" s="218">
        <f>BK428</f>
        <v>0</v>
      </c>
      <c r="K428" s="204"/>
      <c r="L428" s="209"/>
      <c r="M428" s="210"/>
      <c r="N428" s="211"/>
      <c r="O428" s="211"/>
      <c r="P428" s="212">
        <f>SUM(P429:P467)</f>
        <v>0</v>
      </c>
      <c r="Q428" s="211"/>
      <c r="R428" s="212">
        <f>SUM(R429:R467)</f>
        <v>0.090438000000000004</v>
      </c>
      <c r="S428" s="211"/>
      <c r="T428" s="213">
        <f>SUM(T429:T467)</f>
        <v>0.25746000000000002</v>
      </c>
      <c r="U428" s="12"/>
      <c r="V428" s="12"/>
      <c r="W428" s="12"/>
      <c r="X428" s="12"/>
      <c r="Y428" s="12"/>
      <c r="Z428" s="12"/>
      <c r="AA428" s="12"/>
      <c r="AB428" s="12"/>
      <c r="AC428" s="12"/>
      <c r="AD428" s="12"/>
      <c r="AE428" s="12"/>
      <c r="AR428" s="214" t="s">
        <v>87</v>
      </c>
      <c r="AT428" s="215" t="s">
        <v>76</v>
      </c>
      <c r="AU428" s="215" t="s">
        <v>85</v>
      </c>
      <c r="AY428" s="214" t="s">
        <v>167</v>
      </c>
      <c r="BK428" s="216">
        <f>SUM(BK429:BK467)</f>
        <v>0</v>
      </c>
    </row>
    <row r="429" s="2" customFormat="1" ht="16.5" customHeight="1">
      <c r="A429" s="39"/>
      <c r="B429" s="40"/>
      <c r="C429" s="219" t="s">
        <v>475</v>
      </c>
      <c r="D429" s="219" t="s">
        <v>170</v>
      </c>
      <c r="E429" s="220" t="s">
        <v>476</v>
      </c>
      <c r="F429" s="221" t="s">
        <v>477</v>
      </c>
      <c r="G429" s="222" t="s">
        <v>187</v>
      </c>
      <c r="H429" s="223">
        <v>8.4000000000000004</v>
      </c>
      <c r="I429" s="224"/>
      <c r="J429" s="225">
        <f>ROUND(I429*H429,2)</f>
        <v>0</v>
      </c>
      <c r="K429" s="221" t="s">
        <v>174</v>
      </c>
      <c r="L429" s="45"/>
      <c r="M429" s="226" t="s">
        <v>40</v>
      </c>
      <c r="N429" s="227" t="s">
        <v>48</v>
      </c>
      <c r="O429" s="85"/>
      <c r="P429" s="228">
        <f>O429*H429</f>
        <v>0</v>
      </c>
      <c r="Q429" s="228">
        <v>0</v>
      </c>
      <c r="R429" s="228">
        <f>Q429*H429</f>
        <v>0</v>
      </c>
      <c r="S429" s="228">
        <v>0.03065</v>
      </c>
      <c r="T429" s="229">
        <f>S429*H429</f>
        <v>0.25746000000000002</v>
      </c>
      <c r="U429" s="39"/>
      <c r="V429" s="39"/>
      <c r="W429" s="39"/>
      <c r="X429" s="39"/>
      <c r="Y429" s="39"/>
      <c r="Z429" s="39"/>
      <c r="AA429" s="39"/>
      <c r="AB429" s="39"/>
      <c r="AC429" s="39"/>
      <c r="AD429" s="39"/>
      <c r="AE429" s="39"/>
      <c r="AR429" s="230" t="s">
        <v>301</v>
      </c>
      <c r="AT429" s="230" t="s">
        <v>170</v>
      </c>
      <c r="AU429" s="230" t="s">
        <v>87</v>
      </c>
      <c r="AY429" s="18" t="s">
        <v>167</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301</v>
      </c>
      <c r="BM429" s="230" t="s">
        <v>478</v>
      </c>
    </row>
    <row r="430" s="2" customFormat="1">
      <c r="A430" s="39"/>
      <c r="B430" s="40"/>
      <c r="C430" s="41"/>
      <c r="D430" s="232" t="s">
        <v>177</v>
      </c>
      <c r="E430" s="41"/>
      <c r="F430" s="233" t="s">
        <v>479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177</v>
      </c>
      <c r="AU430" s="18" t="s">
        <v>87</v>
      </c>
    </row>
    <row r="431" s="14" customFormat="1">
      <c r="A431" s="14"/>
      <c r="B431" s="247"/>
      <c r="C431" s="248"/>
      <c r="D431" s="232" t="s">
        <v>181</v>
      </c>
      <c r="E431" s="249" t="s">
        <v>40</v>
      </c>
      <c r="F431" s="250" t="s">
        <v>480</v>
      </c>
      <c r="G431" s="248"/>
      <c r="H431" s="251">
        <v>6.4000000000000004</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181</v>
      </c>
      <c r="AU431" s="257" t="s">
        <v>87</v>
      </c>
      <c r="AV431" s="14" t="s">
        <v>87</v>
      </c>
      <c r="AW431" s="14" t="s">
        <v>38</v>
      </c>
      <c r="AX431" s="14" t="s">
        <v>77</v>
      </c>
      <c r="AY431" s="257" t="s">
        <v>167</v>
      </c>
    </row>
    <row r="432" s="14" customFormat="1">
      <c r="A432" s="14"/>
      <c r="B432" s="247"/>
      <c r="C432" s="248"/>
      <c r="D432" s="232" t="s">
        <v>181</v>
      </c>
      <c r="E432" s="249" t="s">
        <v>40</v>
      </c>
      <c r="F432" s="250" t="s">
        <v>481</v>
      </c>
      <c r="G432" s="248"/>
      <c r="H432" s="251">
        <v>0.65000000000000002</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181</v>
      </c>
      <c r="AU432" s="257" t="s">
        <v>87</v>
      </c>
      <c r="AV432" s="14" t="s">
        <v>87</v>
      </c>
      <c r="AW432" s="14" t="s">
        <v>38</v>
      </c>
      <c r="AX432" s="14" t="s">
        <v>77</v>
      </c>
      <c r="AY432" s="257" t="s">
        <v>167</v>
      </c>
    </row>
    <row r="433" s="14" customFormat="1">
      <c r="A433" s="14"/>
      <c r="B433" s="247"/>
      <c r="C433" s="248"/>
      <c r="D433" s="232" t="s">
        <v>181</v>
      </c>
      <c r="E433" s="249" t="s">
        <v>40</v>
      </c>
      <c r="F433" s="250" t="s">
        <v>482</v>
      </c>
      <c r="G433" s="248"/>
      <c r="H433" s="251">
        <v>1.3500000000000001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181</v>
      </c>
      <c r="AU433" s="257" t="s">
        <v>87</v>
      </c>
      <c r="AV433" s="14" t="s">
        <v>87</v>
      </c>
      <c r="AW433" s="14" t="s">
        <v>38</v>
      </c>
      <c r="AX433" s="14" t="s">
        <v>77</v>
      </c>
      <c r="AY433" s="257" t="s">
        <v>167</v>
      </c>
    </row>
    <row r="434" s="15" customFormat="1">
      <c r="A434" s="15"/>
      <c r="B434" s="258"/>
      <c r="C434" s="259"/>
      <c r="D434" s="232" t="s">
        <v>181</v>
      </c>
      <c r="E434" s="260" t="s">
        <v>40</v>
      </c>
      <c r="F434" s="261" t="s">
        <v>184</v>
      </c>
      <c r="G434" s="259"/>
      <c r="H434" s="262">
        <v>8.4000000000000004</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181</v>
      </c>
      <c r="AU434" s="268" t="s">
        <v>87</v>
      </c>
      <c r="AV434" s="15" t="s">
        <v>175</v>
      </c>
      <c r="AW434" s="15" t="s">
        <v>38</v>
      </c>
      <c r="AX434" s="15" t="s">
        <v>85</v>
      </c>
      <c r="AY434" s="268" t="s">
        <v>167</v>
      </c>
    </row>
    <row r="435" s="2" customFormat="1" ht="16.5" customHeight="1">
      <c r="A435" s="39"/>
      <c r="B435" s="40"/>
      <c r="C435" s="219" t="s">
        <v>483</v>
      </c>
      <c r="D435" s="219" t="s">
        <v>170</v>
      </c>
      <c r="E435" s="220" t="s">
        <v>484</v>
      </c>
      <c r="F435" s="221" t="s">
        <v>485</v>
      </c>
      <c r="G435" s="222" t="s">
        <v>187</v>
      </c>
      <c r="H435" s="223">
        <v>2.1000000000000001</v>
      </c>
      <c r="I435" s="224"/>
      <c r="J435" s="225">
        <f>ROUND(I435*H435,2)</f>
        <v>0</v>
      </c>
      <c r="K435" s="221" t="s">
        <v>174</v>
      </c>
      <c r="L435" s="45"/>
      <c r="M435" s="226" t="s">
        <v>40</v>
      </c>
      <c r="N435" s="227" t="s">
        <v>48</v>
      </c>
      <c r="O435" s="85"/>
      <c r="P435" s="228">
        <f>O435*H435</f>
        <v>0</v>
      </c>
      <c r="Q435" s="228">
        <v>0.015180000000000001</v>
      </c>
      <c r="R435" s="228">
        <f>Q435*H435</f>
        <v>0.031878000000000004</v>
      </c>
      <c r="S435" s="228">
        <v>0</v>
      </c>
      <c r="T435" s="229">
        <f>S435*H435</f>
        <v>0</v>
      </c>
      <c r="U435" s="39"/>
      <c r="V435" s="39"/>
      <c r="W435" s="39"/>
      <c r="X435" s="39"/>
      <c r="Y435" s="39"/>
      <c r="Z435" s="39"/>
      <c r="AA435" s="39"/>
      <c r="AB435" s="39"/>
      <c r="AC435" s="39"/>
      <c r="AD435" s="39"/>
      <c r="AE435" s="39"/>
      <c r="AR435" s="230" t="s">
        <v>301</v>
      </c>
      <c r="AT435" s="230" t="s">
        <v>170</v>
      </c>
      <c r="AU435" s="230" t="s">
        <v>87</v>
      </c>
      <c r="AY435" s="18" t="s">
        <v>167</v>
      </c>
      <c r="BE435" s="231">
        <f>IF(N435="základní",J435,0)</f>
        <v>0</v>
      </c>
      <c r="BF435" s="231">
        <f>IF(N435="snížená",J435,0)</f>
        <v>0</v>
      </c>
      <c r="BG435" s="231">
        <f>IF(N435="zákl. přenesená",J435,0)</f>
        <v>0</v>
      </c>
      <c r="BH435" s="231">
        <f>IF(N435="sníž. přenesená",J435,0)</f>
        <v>0</v>
      </c>
      <c r="BI435" s="231">
        <f>IF(N435="nulová",J435,0)</f>
        <v>0</v>
      </c>
      <c r="BJ435" s="18" t="s">
        <v>85</v>
      </c>
      <c r="BK435" s="231">
        <f>ROUND(I435*H435,2)</f>
        <v>0</v>
      </c>
      <c r="BL435" s="18" t="s">
        <v>301</v>
      </c>
      <c r="BM435" s="230" t="s">
        <v>486</v>
      </c>
    </row>
    <row r="436" s="2" customFormat="1">
      <c r="A436" s="39"/>
      <c r="B436" s="40"/>
      <c r="C436" s="41"/>
      <c r="D436" s="232" t="s">
        <v>177</v>
      </c>
      <c r="E436" s="41"/>
      <c r="F436" s="233" t="s">
        <v>487</v>
      </c>
      <c r="G436" s="41"/>
      <c r="H436" s="41"/>
      <c r="I436" s="137"/>
      <c r="J436" s="41"/>
      <c r="K436" s="41"/>
      <c r="L436" s="45"/>
      <c r="M436" s="234"/>
      <c r="N436" s="235"/>
      <c r="O436" s="85"/>
      <c r="P436" s="85"/>
      <c r="Q436" s="85"/>
      <c r="R436" s="85"/>
      <c r="S436" s="85"/>
      <c r="T436" s="86"/>
      <c r="U436" s="39"/>
      <c r="V436" s="39"/>
      <c r="W436" s="39"/>
      <c r="X436" s="39"/>
      <c r="Y436" s="39"/>
      <c r="Z436" s="39"/>
      <c r="AA436" s="39"/>
      <c r="AB436" s="39"/>
      <c r="AC436" s="39"/>
      <c r="AD436" s="39"/>
      <c r="AE436" s="39"/>
      <c r="AT436" s="18" t="s">
        <v>177</v>
      </c>
      <c r="AU436" s="18" t="s">
        <v>87</v>
      </c>
    </row>
    <row r="437" s="2" customFormat="1">
      <c r="A437" s="39"/>
      <c r="B437" s="40"/>
      <c r="C437" s="41"/>
      <c r="D437" s="232" t="s">
        <v>179</v>
      </c>
      <c r="E437" s="41"/>
      <c r="F437" s="236" t="s">
        <v>488</v>
      </c>
      <c r="G437" s="41"/>
      <c r="H437" s="41"/>
      <c r="I437" s="137"/>
      <c r="J437" s="41"/>
      <c r="K437" s="41"/>
      <c r="L437" s="45"/>
      <c r="M437" s="234"/>
      <c r="N437" s="235"/>
      <c r="O437" s="85"/>
      <c r="P437" s="85"/>
      <c r="Q437" s="85"/>
      <c r="R437" s="85"/>
      <c r="S437" s="85"/>
      <c r="T437" s="86"/>
      <c r="U437" s="39"/>
      <c r="V437" s="39"/>
      <c r="W437" s="39"/>
      <c r="X437" s="39"/>
      <c r="Y437" s="39"/>
      <c r="Z437" s="39"/>
      <c r="AA437" s="39"/>
      <c r="AB437" s="39"/>
      <c r="AC437" s="39"/>
      <c r="AD437" s="39"/>
      <c r="AE437" s="39"/>
      <c r="AT437" s="18" t="s">
        <v>179</v>
      </c>
      <c r="AU437" s="18" t="s">
        <v>87</v>
      </c>
    </row>
    <row r="438" s="14" customFormat="1">
      <c r="A438" s="14"/>
      <c r="B438" s="247"/>
      <c r="C438" s="248"/>
      <c r="D438" s="232" t="s">
        <v>181</v>
      </c>
      <c r="E438" s="249" t="s">
        <v>40</v>
      </c>
      <c r="F438" s="250" t="s">
        <v>481</v>
      </c>
      <c r="G438" s="248"/>
      <c r="H438" s="251">
        <v>0.65000000000000002</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181</v>
      </c>
      <c r="AU438" s="257" t="s">
        <v>87</v>
      </c>
      <c r="AV438" s="14" t="s">
        <v>87</v>
      </c>
      <c r="AW438" s="14" t="s">
        <v>38</v>
      </c>
      <c r="AX438" s="14" t="s">
        <v>77</v>
      </c>
      <c r="AY438" s="257" t="s">
        <v>167</v>
      </c>
    </row>
    <row r="439" s="14" customFormat="1">
      <c r="A439" s="14"/>
      <c r="B439" s="247"/>
      <c r="C439" s="248"/>
      <c r="D439" s="232" t="s">
        <v>181</v>
      </c>
      <c r="E439" s="249" t="s">
        <v>40</v>
      </c>
      <c r="F439" s="250" t="s">
        <v>489</v>
      </c>
      <c r="G439" s="248"/>
      <c r="H439" s="251">
        <v>1.45</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181</v>
      </c>
      <c r="AU439" s="257" t="s">
        <v>87</v>
      </c>
      <c r="AV439" s="14" t="s">
        <v>87</v>
      </c>
      <c r="AW439" s="14" t="s">
        <v>38</v>
      </c>
      <c r="AX439" s="14" t="s">
        <v>77</v>
      </c>
      <c r="AY439" s="257" t="s">
        <v>167</v>
      </c>
    </row>
    <row r="440" s="15" customFormat="1">
      <c r="A440" s="15"/>
      <c r="B440" s="258"/>
      <c r="C440" s="259"/>
      <c r="D440" s="232" t="s">
        <v>181</v>
      </c>
      <c r="E440" s="260" t="s">
        <v>40</v>
      </c>
      <c r="F440" s="261" t="s">
        <v>184</v>
      </c>
      <c r="G440" s="259"/>
      <c r="H440" s="262">
        <v>2.1000000000000001</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181</v>
      </c>
      <c r="AU440" s="268" t="s">
        <v>87</v>
      </c>
      <c r="AV440" s="15" t="s">
        <v>175</v>
      </c>
      <c r="AW440" s="15" t="s">
        <v>38</v>
      </c>
      <c r="AX440" s="15" t="s">
        <v>85</v>
      </c>
      <c r="AY440" s="268" t="s">
        <v>167</v>
      </c>
    </row>
    <row r="441" s="2" customFormat="1" ht="16.5" customHeight="1">
      <c r="A441" s="39"/>
      <c r="B441" s="40"/>
      <c r="C441" s="219" t="s">
        <v>490</v>
      </c>
      <c r="D441" s="219" t="s">
        <v>170</v>
      </c>
      <c r="E441" s="220" t="s">
        <v>491</v>
      </c>
      <c r="F441" s="221" t="s">
        <v>492</v>
      </c>
      <c r="G441" s="222" t="s">
        <v>187</v>
      </c>
      <c r="H441" s="223">
        <v>6.4000000000000004</v>
      </c>
      <c r="I441" s="224"/>
      <c r="J441" s="225">
        <f>ROUND(I441*H441,2)</f>
        <v>0</v>
      </c>
      <c r="K441" s="221" t="s">
        <v>174</v>
      </c>
      <c r="L441" s="45"/>
      <c r="M441" s="226" t="s">
        <v>40</v>
      </c>
      <c r="N441" s="227" t="s">
        <v>48</v>
      </c>
      <c r="O441" s="85"/>
      <c r="P441" s="228">
        <f>O441*H441</f>
        <v>0</v>
      </c>
      <c r="Q441" s="228">
        <v>0.0091500000000000001</v>
      </c>
      <c r="R441" s="228">
        <f>Q441*H441</f>
        <v>0.058560000000000001</v>
      </c>
      <c r="S441" s="228">
        <v>0</v>
      </c>
      <c r="T441" s="229">
        <f>S441*H441</f>
        <v>0</v>
      </c>
      <c r="U441" s="39"/>
      <c r="V441" s="39"/>
      <c r="W441" s="39"/>
      <c r="X441" s="39"/>
      <c r="Y441" s="39"/>
      <c r="Z441" s="39"/>
      <c r="AA441" s="39"/>
      <c r="AB441" s="39"/>
      <c r="AC441" s="39"/>
      <c r="AD441" s="39"/>
      <c r="AE441" s="39"/>
      <c r="AR441" s="230" t="s">
        <v>301</v>
      </c>
      <c r="AT441" s="230" t="s">
        <v>170</v>
      </c>
      <c r="AU441" s="230" t="s">
        <v>87</v>
      </c>
      <c r="AY441" s="18" t="s">
        <v>167</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301</v>
      </c>
      <c r="BM441" s="230" t="s">
        <v>493</v>
      </c>
    </row>
    <row r="442" s="2" customFormat="1">
      <c r="A442" s="39"/>
      <c r="B442" s="40"/>
      <c r="C442" s="41"/>
      <c r="D442" s="232" t="s">
        <v>177</v>
      </c>
      <c r="E442" s="41"/>
      <c r="F442" s="233" t="s">
        <v>494</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177</v>
      </c>
      <c r="AU442" s="18" t="s">
        <v>87</v>
      </c>
    </row>
    <row r="443" s="2" customFormat="1">
      <c r="A443" s="39"/>
      <c r="B443" s="40"/>
      <c r="C443" s="41"/>
      <c r="D443" s="232" t="s">
        <v>179</v>
      </c>
      <c r="E443" s="41"/>
      <c r="F443" s="236" t="s">
        <v>488</v>
      </c>
      <c r="G443" s="41"/>
      <c r="H443" s="41"/>
      <c r="I443" s="137"/>
      <c r="J443" s="41"/>
      <c r="K443" s="41"/>
      <c r="L443" s="45"/>
      <c r="M443" s="234"/>
      <c r="N443" s="235"/>
      <c r="O443" s="85"/>
      <c r="P443" s="85"/>
      <c r="Q443" s="85"/>
      <c r="R443" s="85"/>
      <c r="S443" s="85"/>
      <c r="T443" s="86"/>
      <c r="U443" s="39"/>
      <c r="V443" s="39"/>
      <c r="W443" s="39"/>
      <c r="X443" s="39"/>
      <c r="Y443" s="39"/>
      <c r="Z443" s="39"/>
      <c r="AA443" s="39"/>
      <c r="AB443" s="39"/>
      <c r="AC443" s="39"/>
      <c r="AD443" s="39"/>
      <c r="AE443" s="39"/>
      <c r="AT443" s="18" t="s">
        <v>179</v>
      </c>
      <c r="AU443" s="18" t="s">
        <v>87</v>
      </c>
    </row>
    <row r="444" s="14" customFormat="1">
      <c r="A444" s="14"/>
      <c r="B444" s="247"/>
      <c r="C444" s="248"/>
      <c r="D444" s="232" t="s">
        <v>181</v>
      </c>
      <c r="E444" s="249" t="s">
        <v>40</v>
      </c>
      <c r="F444" s="250" t="s">
        <v>480</v>
      </c>
      <c r="G444" s="248"/>
      <c r="H444" s="251">
        <v>6.4000000000000004</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181</v>
      </c>
      <c r="AU444" s="257" t="s">
        <v>87</v>
      </c>
      <c r="AV444" s="14" t="s">
        <v>87</v>
      </c>
      <c r="AW444" s="14" t="s">
        <v>38</v>
      </c>
      <c r="AX444" s="14" t="s">
        <v>77</v>
      </c>
      <c r="AY444" s="257" t="s">
        <v>167</v>
      </c>
    </row>
    <row r="445" s="15" customFormat="1">
      <c r="A445" s="15"/>
      <c r="B445" s="258"/>
      <c r="C445" s="259"/>
      <c r="D445" s="232" t="s">
        <v>181</v>
      </c>
      <c r="E445" s="260" t="s">
        <v>40</v>
      </c>
      <c r="F445" s="261" t="s">
        <v>184</v>
      </c>
      <c r="G445" s="259"/>
      <c r="H445" s="262">
        <v>6.4000000000000004</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181</v>
      </c>
      <c r="AU445" s="268" t="s">
        <v>87</v>
      </c>
      <c r="AV445" s="15" t="s">
        <v>175</v>
      </c>
      <c r="AW445" s="15" t="s">
        <v>38</v>
      </c>
      <c r="AX445" s="15" t="s">
        <v>85</v>
      </c>
      <c r="AY445" s="268" t="s">
        <v>167</v>
      </c>
    </row>
    <row r="446" s="2" customFormat="1" ht="16.5" customHeight="1">
      <c r="A446" s="39"/>
      <c r="B446" s="40"/>
      <c r="C446" s="219" t="s">
        <v>495</v>
      </c>
      <c r="D446" s="219" t="s">
        <v>170</v>
      </c>
      <c r="E446" s="220" t="s">
        <v>496</v>
      </c>
      <c r="F446" s="221" t="s">
        <v>497</v>
      </c>
      <c r="G446" s="222" t="s">
        <v>291</v>
      </c>
      <c r="H446" s="223">
        <v>2</v>
      </c>
      <c r="I446" s="224"/>
      <c r="J446" s="225">
        <f>ROUND(I446*H446,2)</f>
        <v>0</v>
      </c>
      <c r="K446" s="221" t="s">
        <v>174</v>
      </c>
      <c r="L446" s="45"/>
      <c r="M446" s="226" t="s">
        <v>40</v>
      </c>
      <c r="N446" s="227" t="s">
        <v>48</v>
      </c>
      <c r="O446" s="85"/>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301</v>
      </c>
      <c r="AT446" s="230" t="s">
        <v>170</v>
      </c>
      <c r="AU446" s="230" t="s">
        <v>87</v>
      </c>
      <c r="AY446" s="18" t="s">
        <v>167</v>
      </c>
      <c r="BE446" s="231">
        <f>IF(N446="základní",J446,0)</f>
        <v>0</v>
      </c>
      <c r="BF446" s="231">
        <f>IF(N446="snížená",J446,0)</f>
        <v>0</v>
      </c>
      <c r="BG446" s="231">
        <f>IF(N446="zákl. přenesená",J446,0)</f>
        <v>0</v>
      </c>
      <c r="BH446" s="231">
        <f>IF(N446="sníž. přenesená",J446,0)</f>
        <v>0</v>
      </c>
      <c r="BI446" s="231">
        <f>IF(N446="nulová",J446,0)</f>
        <v>0</v>
      </c>
      <c r="BJ446" s="18" t="s">
        <v>85</v>
      </c>
      <c r="BK446" s="231">
        <f>ROUND(I446*H446,2)</f>
        <v>0</v>
      </c>
      <c r="BL446" s="18" t="s">
        <v>301</v>
      </c>
      <c r="BM446" s="230" t="s">
        <v>498</v>
      </c>
    </row>
    <row r="447" s="2" customFormat="1">
      <c r="A447" s="39"/>
      <c r="B447" s="40"/>
      <c r="C447" s="41"/>
      <c r="D447" s="232" t="s">
        <v>177</v>
      </c>
      <c r="E447" s="41"/>
      <c r="F447" s="233" t="s">
        <v>499</v>
      </c>
      <c r="G447" s="41"/>
      <c r="H447" s="41"/>
      <c r="I447" s="137"/>
      <c r="J447" s="41"/>
      <c r="K447" s="41"/>
      <c r="L447" s="45"/>
      <c r="M447" s="234"/>
      <c r="N447" s="235"/>
      <c r="O447" s="85"/>
      <c r="P447" s="85"/>
      <c r="Q447" s="85"/>
      <c r="R447" s="85"/>
      <c r="S447" s="85"/>
      <c r="T447" s="86"/>
      <c r="U447" s="39"/>
      <c r="V447" s="39"/>
      <c r="W447" s="39"/>
      <c r="X447" s="39"/>
      <c r="Y447" s="39"/>
      <c r="Z447" s="39"/>
      <c r="AA447" s="39"/>
      <c r="AB447" s="39"/>
      <c r="AC447" s="39"/>
      <c r="AD447" s="39"/>
      <c r="AE447" s="39"/>
      <c r="AT447" s="18" t="s">
        <v>177</v>
      </c>
      <c r="AU447" s="18" t="s">
        <v>87</v>
      </c>
    </row>
    <row r="448" s="2" customFormat="1">
      <c r="A448" s="39"/>
      <c r="B448" s="40"/>
      <c r="C448" s="41"/>
      <c r="D448" s="232" t="s">
        <v>179</v>
      </c>
      <c r="E448" s="41"/>
      <c r="F448" s="236" t="s">
        <v>500</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179</v>
      </c>
      <c r="AU448" s="18" t="s">
        <v>87</v>
      </c>
    </row>
    <row r="449" s="14" customFormat="1">
      <c r="A449" s="14"/>
      <c r="B449" s="247"/>
      <c r="C449" s="248"/>
      <c r="D449" s="232" t="s">
        <v>181</v>
      </c>
      <c r="E449" s="249" t="s">
        <v>40</v>
      </c>
      <c r="F449" s="250" t="s">
        <v>87</v>
      </c>
      <c r="G449" s="248"/>
      <c r="H449" s="251">
        <v>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181</v>
      </c>
      <c r="AU449" s="257" t="s">
        <v>87</v>
      </c>
      <c r="AV449" s="14" t="s">
        <v>87</v>
      </c>
      <c r="AW449" s="14" t="s">
        <v>38</v>
      </c>
      <c r="AX449" s="14" t="s">
        <v>77</v>
      </c>
      <c r="AY449" s="257" t="s">
        <v>167</v>
      </c>
    </row>
    <row r="450" s="15" customFormat="1">
      <c r="A450" s="15"/>
      <c r="B450" s="258"/>
      <c r="C450" s="259"/>
      <c r="D450" s="232" t="s">
        <v>181</v>
      </c>
      <c r="E450" s="260" t="s">
        <v>40</v>
      </c>
      <c r="F450" s="261" t="s">
        <v>184</v>
      </c>
      <c r="G450" s="259"/>
      <c r="H450" s="262">
        <v>2</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181</v>
      </c>
      <c r="AU450" s="268" t="s">
        <v>87</v>
      </c>
      <c r="AV450" s="15" t="s">
        <v>175</v>
      </c>
      <c r="AW450" s="15" t="s">
        <v>38</v>
      </c>
      <c r="AX450" s="15" t="s">
        <v>85</v>
      </c>
      <c r="AY450" s="268" t="s">
        <v>167</v>
      </c>
    </row>
    <row r="451" s="2" customFormat="1" ht="16.5" customHeight="1">
      <c r="A451" s="39"/>
      <c r="B451" s="40"/>
      <c r="C451" s="219" t="s">
        <v>501</v>
      </c>
      <c r="D451" s="219" t="s">
        <v>170</v>
      </c>
      <c r="E451" s="220" t="s">
        <v>502</v>
      </c>
      <c r="F451" s="221" t="s">
        <v>503</v>
      </c>
      <c r="G451" s="222" t="s">
        <v>187</v>
      </c>
      <c r="H451" s="223">
        <v>8.6999999999999993</v>
      </c>
      <c r="I451" s="224"/>
      <c r="J451" s="225">
        <f>ROUND(I451*H451,2)</f>
        <v>0</v>
      </c>
      <c r="K451" s="221" t="s">
        <v>174</v>
      </c>
      <c r="L451" s="45"/>
      <c r="M451" s="226" t="s">
        <v>40</v>
      </c>
      <c r="N451" s="227" t="s">
        <v>48</v>
      </c>
      <c r="O451" s="85"/>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301</v>
      </c>
      <c r="AT451" s="230" t="s">
        <v>170</v>
      </c>
      <c r="AU451" s="230" t="s">
        <v>87</v>
      </c>
      <c r="AY451" s="18" t="s">
        <v>167</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301</v>
      </c>
      <c r="BM451" s="230" t="s">
        <v>504</v>
      </c>
    </row>
    <row r="452" s="2" customFormat="1">
      <c r="A452" s="39"/>
      <c r="B452" s="40"/>
      <c r="C452" s="41"/>
      <c r="D452" s="232" t="s">
        <v>177</v>
      </c>
      <c r="E452" s="41"/>
      <c r="F452" s="233" t="s">
        <v>505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177</v>
      </c>
      <c r="AU452" s="18" t="s">
        <v>87</v>
      </c>
    </row>
    <row r="453" s="2" customFormat="1">
      <c r="A453" s="39"/>
      <c r="B453" s="40"/>
      <c r="C453" s="41"/>
      <c r="D453" s="232" t="s">
        <v>179</v>
      </c>
      <c r="E453" s="41"/>
      <c r="F453" s="236" t="s">
        <v>506</v>
      </c>
      <c r="G453" s="41"/>
      <c r="H453" s="41"/>
      <c r="I453" s="137"/>
      <c r="J453" s="41"/>
      <c r="K453" s="41"/>
      <c r="L453" s="45"/>
      <c r="M453" s="234"/>
      <c r="N453" s="235"/>
      <c r="O453" s="85"/>
      <c r="P453" s="85"/>
      <c r="Q453" s="85"/>
      <c r="R453" s="85"/>
      <c r="S453" s="85"/>
      <c r="T453" s="86"/>
      <c r="U453" s="39"/>
      <c r="V453" s="39"/>
      <c r="W453" s="39"/>
      <c r="X453" s="39"/>
      <c r="Y453" s="39"/>
      <c r="Z453" s="39"/>
      <c r="AA453" s="39"/>
      <c r="AB453" s="39"/>
      <c r="AC453" s="39"/>
      <c r="AD453" s="39"/>
      <c r="AE453" s="39"/>
      <c r="AT453" s="18" t="s">
        <v>179</v>
      </c>
      <c r="AU453" s="18" t="s">
        <v>87</v>
      </c>
    </row>
    <row r="454" s="13" customFormat="1">
      <c r="A454" s="13"/>
      <c r="B454" s="237"/>
      <c r="C454" s="238"/>
      <c r="D454" s="232" t="s">
        <v>181</v>
      </c>
      <c r="E454" s="239" t="s">
        <v>40</v>
      </c>
      <c r="F454" s="240" t="s">
        <v>507</v>
      </c>
      <c r="G454" s="238"/>
      <c r="H454" s="239" t="s">
        <v>40</v>
      </c>
      <c r="I454" s="241"/>
      <c r="J454" s="238"/>
      <c r="K454" s="238"/>
      <c r="L454" s="242"/>
      <c r="M454" s="243"/>
      <c r="N454" s="244"/>
      <c r="O454" s="244"/>
      <c r="P454" s="244"/>
      <c r="Q454" s="244"/>
      <c r="R454" s="244"/>
      <c r="S454" s="244"/>
      <c r="T454" s="245"/>
      <c r="U454" s="13"/>
      <c r="V454" s="13"/>
      <c r="W454" s="13"/>
      <c r="X454" s="13"/>
      <c r="Y454" s="13"/>
      <c r="Z454" s="13"/>
      <c r="AA454" s="13"/>
      <c r="AB454" s="13"/>
      <c r="AC454" s="13"/>
      <c r="AD454" s="13"/>
      <c r="AE454" s="13"/>
      <c r="AT454" s="246" t="s">
        <v>181</v>
      </c>
      <c r="AU454" s="246" t="s">
        <v>87</v>
      </c>
      <c r="AV454" s="13" t="s">
        <v>85</v>
      </c>
      <c r="AW454" s="13" t="s">
        <v>38</v>
      </c>
      <c r="AX454" s="13" t="s">
        <v>77</v>
      </c>
      <c r="AY454" s="246" t="s">
        <v>167</v>
      </c>
    </row>
    <row r="455" s="14" customFormat="1">
      <c r="A455" s="14"/>
      <c r="B455" s="247"/>
      <c r="C455" s="248"/>
      <c r="D455" s="232" t="s">
        <v>181</v>
      </c>
      <c r="E455" s="249" t="s">
        <v>40</v>
      </c>
      <c r="F455" s="250" t="s">
        <v>481</v>
      </c>
      <c r="G455" s="248"/>
      <c r="H455" s="251">
        <v>0.65000000000000002</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181</v>
      </c>
      <c r="AU455" s="257" t="s">
        <v>87</v>
      </c>
      <c r="AV455" s="14" t="s">
        <v>87</v>
      </c>
      <c r="AW455" s="14" t="s">
        <v>38</v>
      </c>
      <c r="AX455" s="14" t="s">
        <v>77</v>
      </c>
      <c r="AY455" s="257" t="s">
        <v>167</v>
      </c>
    </row>
    <row r="456" s="14" customFormat="1">
      <c r="A456" s="14"/>
      <c r="B456" s="247"/>
      <c r="C456" s="248"/>
      <c r="D456" s="232" t="s">
        <v>181</v>
      </c>
      <c r="E456" s="249" t="s">
        <v>40</v>
      </c>
      <c r="F456" s="250" t="s">
        <v>508</v>
      </c>
      <c r="G456" s="248"/>
      <c r="H456" s="251">
        <v>1.6499999999999999</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181</v>
      </c>
      <c r="AU456" s="257" t="s">
        <v>87</v>
      </c>
      <c r="AV456" s="14" t="s">
        <v>87</v>
      </c>
      <c r="AW456" s="14" t="s">
        <v>38</v>
      </c>
      <c r="AX456" s="14" t="s">
        <v>77</v>
      </c>
      <c r="AY456" s="257" t="s">
        <v>167</v>
      </c>
    </row>
    <row r="457" s="13" customFormat="1">
      <c r="A457" s="13"/>
      <c r="B457" s="237"/>
      <c r="C457" s="238"/>
      <c r="D457" s="232" t="s">
        <v>181</v>
      </c>
      <c r="E457" s="239" t="s">
        <v>40</v>
      </c>
      <c r="F457" s="240" t="s">
        <v>509</v>
      </c>
      <c r="G457" s="238"/>
      <c r="H457" s="239" t="s">
        <v>40</v>
      </c>
      <c r="I457" s="241"/>
      <c r="J457" s="238"/>
      <c r="K457" s="238"/>
      <c r="L457" s="242"/>
      <c r="M457" s="243"/>
      <c r="N457" s="244"/>
      <c r="O457" s="244"/>
      <c r="P457" s="244"/>
      <c r="Q457" s="244"/>
      <c r="R457" s="244"/>
      <c r="S457" s="244"/>
      <c r="T457" s="245"/>
      <c r="U457" s="13"/>
      <c r="V457" s="13"/>
      <c r="W457" s="13"/>
      <c r="X457" s="13"/>
      <c r="Y457" s="13"/>
      <c r="Z457" s="13"/>
      <c r="AA457" s="13"/>
      <c r="AB457" s="13"/>
      <c r="AC457" s="13"/>
      <c r="AD457" s="13"/>
      <c r="AE457" s="13"/>
      <c r="AT457" s="246" t="s">
        <v>181</v>
      </c>
      <c r="AU457" s="246" t="s">
        <v>87</v>
      </c>
      <c r="AV457" s="13" t="s">
        <v>85</v>
      </c>
      <c r="AW457" s="13" t="s">
        <v>38</v>
      </c>
      <c r="AX457" s="13" t="s">
        <v>77</v>
      </c>
      <c r="AY457" s="246" t="s">
        <v>167</v>
      </c>
    </row>
    <row r="458" s="14" customFormat="1">
      <c r="A458" s="14"/>
      <c r="B458" s="247"/>
      <c r="C458" s="248"/>
      <c r="D458" s="232" t="s">
        <v>181</v>
      </c>
      <c r="E458" s="249" t="s">
        <v>40</v>
      </c>
      <c r="F458" s="250" t="s">
        <v>480</v>
      </c>
      <c r="G458" s="248"/>
      <c r="H458" s="251">
        <v>6.4000000000000004</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181</v>
      </c>
      <c r="AU458" s="257" t="s">
        <v>87</v>
      </c>
      <c r="AV458" s="14" t="s">
        <v>87</v>
      </c>
      <c r="AW458" s="14" t="s">
        <v>38</v>
      </c>
      <c r="AX458" s="14" t="s">
        <v>77</v>
      </c>
      <c r="AY458" s="257" t="s">
        <v>167</v>
      </c>
    </row>
    <row r="459" s="15" customFormat="1">
      <c r="A459" s="15"/>
      <c r="B459" s="258"/>
      <c r="C459" s="259"/>
      <c r="D459" s="232" t="s">
        <v>181</v>
      </c>
      <c r="E459" s="260" t="s">
        <v>40</v>
      </c>
      <c r="F459" s="261" t="s">
        <v>184</v>
      </c>
      <c r="G459" s="259"/>
      <c r="H459" s="262">
        <v>8.6999999999999993</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181</v>
      </c>
      <c r="AU459" s="268" t="s">
        <v>87</v>
      </c>
      <c r="AV459" s="15" t="s">
        <v>175</v>
      </c>
      <c r="AW459" s="15" t="s">
        <v>38</v>
      </c>
      <c r="AX459" s="15" t="s">
        <v>85</v>
      </c>
      <c r="AY459" s="268" t="s">
        <v>167</v>
      </c>
    </row>
    <row r="460" s="2" customFormat="1" ht="24" customHeight="1">
      <c r="A460" s="39"/>
      <c r="B460" s="40"/>
      <c r="C460" s="219" t="s">
        <v>510</v>
      </c>
      <c r="D460" s="219" t="s">
        <v>170</v>
      </c>
      <c r="E460" s="220" t="s">
        <v>511</v>
      </c>
      <c r="F460" s="221" t="s">
        <v>512</v>
      </c>
      <c r="G460" s="222" t="s">
        <v>398</v>
      </c>
      <c r="H460" s="223">
        <v>9.0239999999999991</v>
      </c>
      <c r="I460" s="224"/>
      <c r="J460" s="225">
        <f>ROUND(I460*H460,2)</f>
        <v>0</v>
      </c>
      <c r="K460" s="221" t="s">
        <v>174</v>
      </c>
      <c r="L460" s="45"/>
      <c r="M460" s="226" t="s">
        <v>40</v>
      </c>
      <c r="N460" s="227" t="s">
        <v>48</v>
      </c>
      <c r="O460" s="85"/>
      <c r="P460" s="228">
        <f>O460*H460</f>
        <v>0</v>
      </c>
      <c r="Q460" s="228">
        <v>0</v>
      </c>
      <c r="R460" s="228">
        <f>Q460*H460</f>
        <v>0</v>
      </c>
      <c r="S460" s="228">
        <v>0</v>
      </c>
      <c r="T460" s="229">
        <f>S460*H460</f>
        <v>0</v>
      </c>
      <c r="U460" s="39"/>
      <c r="V460" s="39"/>
      <c r="W460" s="39"/>
      <c r="X460" s="39"/>
      <c r="Y460" s="39"/>
      <c r="Z460" s="39"/>
      <c r="AA460" s="39"/>
      <c r="AB460" s="39"/>
      <c r="AC460" s="39"/>
      <c r="AD460" s="39"/>
      <c r="AE460" s="39"/>
      <c r="AR460" s="230" t="s">
        <v>301</v>
      </c>
      <c r="AT460" s="230" t="s">
        <v>170</v>
      </c>
      <c r="AU460" s="230" t="s">
        <v>87</v>
      </c>
      <c r="AY460" s="18" t="s">
        <v>167</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301</v>
      </c>
      <c r="BM460" s="230" t="s">
        <v>513</v>
      </c>
    </row>
    <row r="461" s="2" customFormat="1">
      <c r="A461" s="39"/>
      <c r="B461" s="40"/>
      <c r="C461" s="41"/>
      <c r="D461" s="232" t="s">
        <v>177</v>
      </c>
      <c r="E461" s="41"/>
      <c r="F461" s="233" t="s">
        <v>514</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177</v>
      </c>
      <c r="AU461" s="18" t="s">
        <v>87</v>
      </c>
    </row>
    <row r="462" s="2" customFormat="1" ht="24" customHeight="1">
      <c r="A462" s="39"/>
      <c r="B462" s="40"/>
      <c r="C462" s="219" t="s">
        <v>515</v>
      </c>
      <c r="D462" s="219" t="s">
        <v>170</v>
      </c>
      <c r="E462" s="220" t="s">
        <v>516</v>
      </c>
      <c r="F462" s="221" t="s">
        <v>517</v>
      </c>
      <c r="G462" s="222" t="s">
        <v>398</v>
      </c>
      <c r="H462" s="223">
        <v>0.089999999999999997</v>
      </c>
      <c r="I462" s="224"/>
      <c r="J462" s="225">
        <f>ROUND(I462*H462,2)</f>
        <v>0</v>
      </c>
      <c r="K462" s="221" t="s">
        <v>174</v>
      </c>
      <c r="L462" s="45"/>
      <c r="M462" s="226" t="s">
        <v>40</v>
      </c>
      <c r="N462" s="227" t="s">
        <v>48</v>
      </c>
      <c r="O462" s="85"/>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301</v>
      </c>
      <c r="AT462" s="230" t="s">
        <v>170</v>
      </c>
      <c r="AU462" s="230" t="s">
        <v>87</v>
      </c>
      <c r="AY462" s="18" t="s">
        <v>167</v>
      </c>
      <c r="BE462" s="231">
        <f>IF(N462="základní",J462,0)</f>
        <v>0</v>
      </c>
      <c r="BF462" s="231">
        <f>IF(N462="snížená",J462,0)</f>
        <v>0</v>
      </c>
      <c r="BG462" s="231">
        <f>IF(N462="zákl. přenesená",J462,0)</f>
        <v>0</v>
      </c>
      <c r="BH462" s="231">
        <f>IF(N462="sníž. přenesená",J462,0)</f>
        <v>0</v>
      </c>
      <c r="BI462" s="231">
        <f>IF(N462="nulová",J462,0)</f>
        <v>0</v>
      </c>
      <c r="BJ462" s="18" t="s">
        <v>85</v>
      </c>
      <c r="BK462" s="231">
        <f>ROUND(I462*H462,2)</f>
        <v>0</v>
      </c>
      <c r="BL462" s="18" t="s">
        <v>301</v>
      </c>
      <c r="BM462" s="230" t="s">
        <v>518</v>
      </c>
    </row>
    <row r="463" s="2" customFormat="1">
      <c r="A463" s="39"/>
      <c r="B463" s="40"/>
      <c r="C463" s="41"/>
      <c r="D463" s="232" t="s">
        <v>177</v>
      </c>
      <c r="E463" s="41"/>
      <c r="F463" s="233" t="s">
        <v>519</v>
      </c>
      <c r="G463" s="41"/>
      <c r="H463" s="41"/>
      <c r="I463" s="137"/>
      <c r="J463" s="41"/>
      <c r="K463" s="41"/>
      <c r="L463" s="45"/>
      <c r="M463" s="234"/>
      <c r="N463" s="235"/>
      <c r="O463" s="85"/>
      <c r="P463" s="85"/>
      <c r="Q463" s="85"/>
      <c r="R463" s="85"/>
      <c r="S463" s="85"/>
      <c r="T463" s="86"/>
      <c r="U463" s="39"/>
      <c r="V463" s="39"/>
      <c r="W463" s="39"/>
      <c r="X463" s="39"/>
      <c r="Y463" s="39"/>
      <c r="Z463" s="39"/>
      <c r="AA463" s="39"/>
      <c r="AB463" s="39"/>
      <c r="AC463" s="39"/>
      <c r="AD463" s="39"/>
      <c r="AE463" s="39"/>
      <c r="AT463" s="18" t="s">
        <v>177</v>
      </c>
      <c r="AU463" s="18" t="s">
        <v>87</v>
      </c>
    </row>
    <row r="464" s="2" customFormat="1">
      <c r="A464" s="39"/>
      <c r="B464" s="40"/>
      <c r="C464" s="41"/>
      <c r="D464" s="232" t="s">
        <v>179</v>
      </c>
      <c r="E464" s="41"/>
      <c r="F464" s="236" t="s">
        <v>452</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179</v>
      </c>
      <c r="AU464" s="18" t="s">
        <v>87</v>
      </c>
    </row>
    <row r="465" s="2" customFormat="1" ht="24" customHeight="1">
      <c r="A465" s="39"/>
      <c r="B465" s="40"/>
      <c r="C465" s="219" t="s">
        <v>520</v>
      </c>
      <c r="D465" s="219" t="s">
        <v>170</v>
      </c>
      <c r="E465" s="220" t="s">
        <v>521</v>
      </c>
      <c r="F465" s="221" t="s">
        <v>522</v>
      </c>
      <c r="G465" s="222" t="s">
        <v>398</v>
      </c>
      <c r="H465" s="223">
        <v>0.089999999999999997</v>
      </c>
      <c r="I465" s="224"/>
      <c r="J465" s="225">
        <f>ROUND(I465*H465,2)</f>
        <v>0</v>
      </c>
      <c r="K465" s="221" t="s">
        <v>174</v>
      </c>
      <c r="L465" s="45"/>
      <c r="M465" s="226" t="s">
        <v>40</v>
      </c>
      <c r="N465" s="227" t="s">
        <v>48</v>
      </c>
      <c r="O465" s="85"/>
      <c r="P465" s="228">
        <f>O465*H465</f>
        <v>0</v>
      </c>
      <c r="Q465" s="228">
        <v>0</v>
      </c>
      <c r="R465" s="228">
        <f>Q465*H465</f>
        <v>0</v>
      </c>
      <c r="S465" s="228">
        <v>0</v>
      </c>
      <c r="T465" s="229">
        <f>S465*H465</f>
        <v>0</v>
      </c>
      <c r="U465" s="39"/>
      <c r="V465" s="39"/>
      <c r="W465" s="39"/>
      <c r="X465" s="39"/>
      <c r="Y465" s="39"/>
      <c r="Z465" s="39"/>
      <c r="AA465" s="39"/>
      <c r="AB465" s="39"/>
      <c r="AC465" s="39"/>
      <c r="AD465" s="39"/>
      <c r="AE465" s="39"/>
      <c r="AR465" s="230" t="s">
        <v>301</v>
      </c>
      <c r="AT465" s="230" t="s">
        <v>170</v>
      </c>
      <c r="AU465" s="230" t="s">
        <v>87</v>
      </c>
      <c r="AY465" s="18" t="s">
        <v>167</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301</v>
      </c>
      <c r="BM465" s="230" t="s">
        <v>523</v>
      </c>
    </row>
    <row r="466" s="2" customFormat="1">
      <c r="A466" s="39"/>
      <c r="B466" s="40"/>
      <c r="C466" s="41"/>
      <c r="D466" s="232" t="s">
        <v>177</v>
      </c>
      <c r="E466" s="41"/>
      <c r="F466" s="233" t="s">
        <v>524</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177</v>
      </c>
      <c r="AU466" s="18" t="s">
        <v>87</v>
      </c>
    </row>
    <row r="467" s="2" customFormat="1">
      <c r="A467" s="39"/>
      <c r="B467" s="40"/>
      <c r="C467" s="41"/>
      <c r="D467" s="232" t="s">
        <v>179</v>
      </c>
      <c r="E467" s="41"/>
      <c r="F467" s="236" t="s">
        <v>452</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179</v>
      </c>
      <c r="AU467" s="18" t="s">
        <v>87</v>
      </c>
    </row>
    <row r="468" s="12" customFormat="1" ht="22.8" customHeight="1">
      <c r="A468" s="12"/>
      <c r="B468" s="203"/>
      <c r="C468" s="204"/>
      <c r="D468" s="205" t="s">
        <v>76</v>
      </c>
      <c r="E468" s="217" t="s">
        <v>525</v>
      </c>
      <c r="F468" s="217" t="s">
        <v>526</v>
      </c>
      <c r="G468" s="204"/>
      <c r="H468" s="204"/>
      <c r="I468" s="207"/>
      <c r="J468" s="218">
        <f>BK468</f>
        <v>0</v>
      </c>
      <c r="K468" s="204"/>
      <c r="L468" s="209"/>
      <c r="M468" s="210"/>
      <c r="N468" s="211"/>
      <c r="O468" s="211"/>
      <c r="P468" s="212">
        <f>SUM(P469:P543)</f>
        <v>0</v>
      </c>
      <c r="Q468" s="211"/>
      <c r="R468" s="212">
        <f>SUM(R469:R543)</f>
        <v>0.031801999999999997</v>
      </c>
      <c r="S468" s="211"/>
      <c r="T468" s="213">
        <f>SUM(T469:T543)</f>
        <v>0.041801999999999999</v>
      </c>
      <c r="U468" s="12"/>
      <c r="V468" s="12"/>
      <c r="W468" s="12"/>
      <c r="X468" s="12"/>
      <c r="Y468" s="12"/>
      <c r="Z468" s="12"/>
      <c r="AA468" s="12"/>
      <c r="AB468" s="12"/>
      <c r="AC468" s="12"/>
      <c r="AD468" s="12"/>
      <c r="AE468" s="12"/>
      <c r="AR468" s="214" t="s">
        <v>87</v>
      </c>
      <c r="AT468" s="215" t="s">
        <v>76</v>
      </c>
      <c r="AU468" s="215" t="s">
        <v>85</v>
      </c>
      <c r="AY468" s="214" t="s">
        <v>167</v>
      </c>
      <c r="BK468" s="216">
        <f>SUM(BK469:BK543)</f>
        <v>0</v>
      </c>
    </row>
    <row r="469" s="2" customFormat="1" ht="24" customHeight="1">
      <c r="A469" s="39"/>
      <c r="B469" s="40"/>
      <c r="C469" s="219" t="s">
        <v>527</v>
      </c>
      <c r="D469" s="219" t="s">
        <v>170</v>
      </c>
      <c r="E469" s="220" t="s">
        <v>528</v>
      </c>
      <c r="F469" s="221" t="s">
        <v>529</v>
      </c>
      <c r="G469" s="222" t="s">
        <v>187</v>
      </c>
      <c r="H469" s="223">
        <v>18.399999999999999</v>
      </c>
      <c r="I469" s="224"/>
      <c r="J469" s="225">
        <f>ROUND(I469*H469,2)</f>
        <v>0</v>
      </c>
      <c r="K469" s="221" t="s">
        <v>174</v>
      </c>
      <c r="L469" s="45"/>
      <c r="M469" s="226" t="s">
        <v>40</v>
      </c>
      <c r="N469" s="227" t="s">
        <v>48</v>
      </c>
      <c r="O469" s="85"/>
      <c r="P469" s="228">
        <f>O469*H469</f>
        <v>0</v>
      </c>
      <c r="Q469" s="228">
        <v>0</v>
      </c>
      <c r="R469" s="228">
        <f>Q469*H469</f>
        <v>0</v>
      </c>
      <c r="S469" s="228">
        <v>0.0021299999999999999</v>
      </c>
      <c r="T469" s="229">
        <f>S469*H469</f>
        <v>0.039191999999999998</v>
      </c>
      <c r="U469" s="39"/>
      <c r="V469" s="39"/>
      <c r="W469" s="39"/>
      <c r="X469" s="39"/>
      <c r="Y469" s="39"/>
      <c r="Z469" s="39"/>
      <c r="AA469" s="39"/>
      <c r="AB469" s="39"/>
      <c r="AC469" s="39"/>
      <c r="AD469" s="39"/>
      <c r="AE469" s="39"/>
      <c r="AR469" s="230" t="s">
        <v>301</v>
      </c>
      <c r="AT469" s="230" t="s">
        <v>170</v>
      </c>
      <c r="AU469" s="230" t="s">
        <v>87</v>
      </c>
      <c r="AY469" s="18" t="s">
        <v>167</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301</v>
      </c>
      <c r="BM469" s="230" t="s">
        <v>530</v>
      </c>
    </row>
    <row r="470" s="2" customFormat="1">
      <c r="A470" s="39"/>
      <c r="B470" s="40"/>
      <c r="C470" s="41"/>
      <c r="D470" s="232" t="s">
        <v>177</v>
      </c>
      <c r="E470" s="41"/>
      <c r="F470" s="233" t="s">
        <v>531</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177</v>
      </c>
      <c r="AU470" s="18" t="s">
        <v>87</v>
      </c>
    </row>
    <row r="471" s="13" customFormat="1">
      <c r="A471" s="13"/>
      <c r="B471" s="237"/>
      <c r="C471" s="238"/>
      <c r="D471" s="232" t="s">
        <v>181</v>
      </c>
      <c r="E471" s="239" t="s">
        <v>40</v>
      </c>
      <c r="F471" s="240" t="s">
        <v>509</v>
      </c>
      <c r="G471" s="238"/>
      <c r="H471" s="239" t="s">
        <v>40</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181</v>
      </c>
      <c r="AU471" s="246" t="s">
        <v>87</v>
      </c>
      <c r="AV471" s="13" t="s">
        <v>85</v>
      </c>
      <c r="AW471" s="13" t="s">
        <v>38</v>
      </c>
      <c r="AX471" s="13" t="s">
        <v>77</v>
      </c>
      <c r="AY471" s="246" t="s">
        <v>167</v>
      </c>
    </row>
    <row r="472" s="14" customFormat="1">
      <c r="A472" s="14"/>
      <c r="B472" s="247"/>
      <c r="C472" s="248"/>
      <c r="D472" s="232" t="s">
        <v>181</v>
      </c>
      <c r="E472" s="249" t="s">
        <v>40</v>
      </c>
      <c r="F472" s="250" t="s">
        <v>532</v>
      </c>
      <c r="G472" s="248"/>
      <c r="H472" s="251">
        <v>9.5999999999999996</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181</v>
      </c>
      <c r="AU472" s="257" t="s">
        <v>87</v>
      </c>
      <c r="AV472" s="14" t="s">
        <v>87</v>
      </c>
      <c r="AW472" s="14" t="s">
        <v>38</v>
      </c>
      <c r="AX472" s="14" t="s">
        <v>77</v>
      </c>
      <c r="AY472" s="257" t="s">
        <v>167</v>
      </c>
    </row>
    <row r="473" s="13" customFormat="1">
      <c r="A473" s="13"/>
      <c r="B473" s="237"/>
      <c r="C473" s="238"/>
      <c r="D473" s="232" t="s">
        <v>181</v>
      </c>
      <c r="E473" s="239" t="s">
        <v>40</v>
      </c>
      <c r="F473" s="240" t="s">
        <v>533</v>
      </c>
      <c r="G473" s="238"/>
      <c r="H473" s="239" t="s">
        <v>40</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181</v>
      </c>
      <c r="AU473" s="246" t="s">
        <v>87</v>
      </c>
      <c r="AV473" s="13" t="s">
        <v>85</v>
      </c>
      <c r="AW473" s="13" t="s">
        <v>38</v>
      </c>
      <c r="AX473" s="13" t="s">
        <v>77</v>
      </c>
      <c r="AY473" s="246" t="s">
        <v>167</v>
      </c>
    </row>
    <row r="474" s="14" customFormat="1">
      <c r="A474" s="14"/>
      <c r="B474" s="247"/>
      <c r="C474" s="248"/>
      <c r="D474" s="232" t="s">
        <v>181</v>
      </c>
      <c r="E474" s="249" t="s">
        <v>40</v>
      </c>
      <c r="F474" s="250" t="s">
        <v>534</v>
      </c>
      <c r="G474" s="248"/>
      <c r="H474" s="251">
        <v>4.5999999999999996</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181</v>
      </c>
      <c r="AU474" s="257" t="s">
        <v>87</v>
      </c>
      <c r="AV474" s="14" t="s">
        <v>87</v>
      </c>
      <c r="AW474" s="14" t="s">
        <v>38</v>
      </c>
      <c r="AX474" s="14" t="s">
        <v>77</v>
      </c>
      <c r="AY474" s="257" t="s">
        <v>167</v>
      </c>
    </row>
    <row r="475" s="14" customFormat="1">
      <c r="A475" s="14"/>
      <c r="B475" s="247"/>
      <c r="C475" s="248"/>
      <c r="D475" s="232" t="s">
        <v>181</v>
      </c>
      <c r="E475" s="249" t="s">
        <v>40</v>
      </c>
      <c r="F475" s="250" t="s">
        <v>535</v>
      </c>
      <c r="G475" s="248"/>
      <c r="H475" s="251">
        <v>3.6000000000000001</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181</v>
      </c>
      <c r="AU475" s="257" t="s">
        <v>87</v>
      </c>
      <c r="AV475" s="14" t="s">
        <v>87</v>
      </c>
      <c r="AW475" s="14" t="s">
        <v>38</v>
      </c>
      <c r="AX475" s="14" t="s">
        <v>77</v>
      </c>
      <c r="AY475" s="257" t="s">
        <v>167</v>
      </c>
    </row>
    <row r="476" s="14" customFormat="1">
      <c r="A476" s="14"/>
      <c r="B476" s="247"/>
      <c r="C476" s="248"/>
      <c r="D476" s="232" t="s">
        <v>181</v>
      </c>
      <c r="E476" s="249" t="s">
        <v>40</v>
      </c>
      <c r="F476" s="250" t="s">
        <v>536</v>
      </c>
      <c r="G476" s="248"/>
      <c r="H476" s="251">
        <v>0.59999999999999998</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181</v>
      </c>
      <c r="AU476" s="257" t="s">
        <v>87</v>
      </c>
      <c r="AV476" s="14" t="s">
        <v>87</v>
      </c>
      <c r="AW476" s="14" t="s">
        <v>38</v>
      </c>
      <c r="AX476" s="14" t="s">
        <v>77</v>
      </c>
      <c r="AY476" s="257" t="s">
        <v>167</v>
      </c>
    </row>
    <row r="477" s="15" customFormat="1">
      <c r="A477" s="15"/>
      <c r="B477" s="258"/>
      <c r="C477" s="259"/>
      <c r="D477" s="232" t="s">
        <v>181</v>
      </c>
      <c r="E477" s="260" t="s">
        <v>40</v>
      </c>
      <c r="F477" s="261" t="s">
        <v>184</v>
      </c>
      <c r="G477" s="259"/>
      <c r="H477" s="262">
        <v>18.399999999999999</v>
      </c>
      <c r="I477" s="263"/>
      <c r="J477" s="259"/>
      <c r="K477" s="259"/>
      <c r="L477" s="264"/>
      <c r="M477" s="265"/>
      <c r="N477" s="266"/>
      <c r="O477" s="266"/>
      <c r="P477" s="266"/>
      <c r="Q477" s="266"/>
      <c r="R477" s="266"/>
      <c r="S477" s="266"/>
      <c r="T477" s="267"/>
      <c r="U477" s="15"/>
      <c r="V477" s="15"/>
      <c r="W477" s="15"/>
      <c r="X477" s="15"/>
      <c r="Y477" s="15"/>
      <c r="Z477" s="15"/>
      <c r="AA477" s="15"/>
      <c r="AB477" s="15"/>
      <c r="AC477" s="15"/>
      <c r="AD477" s="15"/>
      <c r="AE477" s="15"/>
      <c r="AT477" s="268" t="s">
        <v>181</v>
      </c>
      <c r="AU477" s="268" t="s">
        <v>87</v>
      </c>
      <c r="AV477" s="15" t="s">
        <v>175</v>
      </c>
      <c r="AW477" s="15" t="s">
        <v>38</v>
      </c>
      <c r="AX477" s="15" t="s">
        <v>85</v>
      </c>
      <c r="AY477" s="268" t="s">
        <v>167</v>
      </c>
    </row>
    <row r="478" s="2" customFormat="1" ht="16.5" customHeight="1">
      <c r="A478" s="39"/>
      <c r="B478" s="40"/>
      <c r="C478" s="219" t="s">
        <v>537</v>
      </c>
      <c r="D478" s="219" t="s">
        <v>170</v>
      </c>
      <c r="E478" s="220" t="s">
        <v>538</v>
      </c>
      <c r="F478" s="221" t="s">
        <v>539</v>
      </c>
      <c r="G478" s="222" t="s">
        <v>291</v>
      </c>
      <c r="H478" s="223">
        <v>3</v>
      </c>
      <c r="I478" s="224"/>
      <c r="J478" s="225">
        <f>ROUND(I478*H478,2)</f>
        <v>0</v>
      </c>
      <c r="K478" s="221" t="s">
        <v>174</v>
      </c>
      <c r="L478" s="45"/>
      <c r="M478" s="226" t="s">
        <v>40</v>
      </c>
      <c r="N478" s="227" t="s">
        <v>48</v>
      </c>
      <c r="O478" s="85"/>
      <c r="P478" s="228">
        <f>O478*H478</f>
        <v>0</v>
      </c>
      <c r="Q478" s="228">
        <v>0</v>
      </c>
      <c r="R478" s="228">
        <f>Q478*H478</f>
        <v>0</v>
      </c>
      <c r="S478" s="228">
        <v>0.00087000000000000001</v>
      </c>
      <c r="T478" s="229">
        <f>S478*H478</f>
        <v>0.0026099999999999999</v>
      </c>
      <c r="U478" s="39"/>
      <c r="V478" s="39"/>
      <c r="W478" s="39"/>
      <c r="X478" s="39"/>
      <c r="Y478" s="39"/>
      <c r="Z478" s="39"/>
      <c r="AA478" s="39"/>
      <c r="AB478" s="39"/>
      <c r="AC478" s="39"/>
      <c r="AD478" s="39"/>
      <c r="AE478" s="39"/>
      <c r="AR478" s="230" t="s">
        <v>301</v>
      </c>
      <c r="AT478" s="230" t="s">
        <v>170</v>
      </c>
      <c r="AU478" s="230" t="s">
        <v>87</v>
      </c>
      <c r="AY478" s="18" t="s">
        <v>167</v>
      </c>
      <c r="BE478" s="231">
        <f>IF(N478="základní",J478,0)</f>
        <v>0</v>
      </c>
      <c r="BF478" s="231">
        <f>IF(N478="snížená",J478,0)</f>
        <v>0</v>
      </c>
      <c r="BG478" s="231">
        <f>IF(N478="zákl. přenesená",J478,0)</f>
        <v>0</v>
      </c>
      <c r="BH478" s="231">
        <f>IF(N478="sníž. přenesená",J478,0)</f>
        <v>0</v>
      </c>
      <c r="BI478" s="231">
        <f>IF(N478="nulová",J478,0)</f>
        <v>0</v>
      </c>
      <c r="BJ478" s="18" t="s">
        <v>85</v>
      </c>
      <c r="BK478" s="231">
        <f>ROUND(I478*H478,2)</f>
        <v>0</v>
      </c>
      <c r="BL478" s="18" t="s">
        <v>301</v>
      </c>
      <c r="BM478" s="230" t="s">
        <v>540</v>
      </c>
    </row>
    <row r="479" s="2" customFormat="1">
      <c r="A479" s="39"/>
      <c r="B479" s="40"/>
      <c r="C479" s="41"/>
      <c r="D479" s="232" t="s">
        <v>177</v>
      </c>
      <c r="E479" s="41"/>
      <c r="F479" s="233" t="s">
        <v>541</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177</v>
      </c>
      <c r="AU479" s="18" t="s">
        <v>87</v>
      </c>
    </row>
    <row r="480" s="2" customFormat="1" ht="24" customHeight="1">
      <c r="A480" s="39"/>
      <c r="B480" s="40"/>
      <c r="C480" s="219" t="s">
        <v>542</v>
      </c>
      <c r="D480" s="219" t="s">
        <v>170</v>
      </c>
      <c r="E480" s="220" t="s">
        <v>543</v>
      </c>
      <c r="F480" s="221" t="s">
        <v>544</v>
      </c>
      <c r="G480" s="222" t="s">
        <v>291</v>
      </c>
      <c r="H480" s="223">
        <v>3</v>
      </c>
      <c r="I480" s="224"/>
      <c r="J480" s="225">
        <f>ROUND(I480*H480,2)</f>
        <v>0</v>
      </c>
      <c r="K480" s="221" t="s">
        <v>174</v>
      </c>
      <c r="L480" s="45"/>
      <c r="M480" s="226" t="s">
        <v>40</v>
      </c>
      <c r="N480" s="227" t="s">
        <v>48</v>
      </c>
      <c r="O480" s="85"/>
      <c r="P480" s="228">
        <f>O480*H480</f>
        <v>0</v>
      </c>
      <c r="Q480" s="228">
        <v>4.0000000000000003E-05</v>
      </c>
      <c r="R480" s="228">
        <f>Q480*H480</f>
        <v>0.00012000000000000002</v>
      </c>
      <c r="S480" s="228">
        <v>0</v>
      </c>
      <c r="T480" s="229">
        <f>S480*H480</f>
        <v>0</v>
      </c>
      <c r="U480" s="39"/>
      <c r="V480" s="39"/>
      <c r="W480" s="39"/>
      <c r="X480" s="39"/>
      <c r="Y480" s="39"/>
      <c r="Z480" s="39"/>
      <c r="AA480" s="39"/>
      <c r="AB480" s="39"/>
      <c r="AC480" s="39"/>
      <c r="AD480" s="39"/>
      <c r="AE480" s="39"/>
      <c r="AR480" s="230" t="s">
        <v>301</v>
      </c>
      <c r="AT480" s="230" t="s">
        <v>170</v>
      </c>
      <c r="AU480" s="230" t="s">
        <v>87</v>
      </c>
      <c r="AY480" s="18" t="s">
        <v>167</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301</v>
      </c>
      <c r="BM480" s="230" t="s">
        <v>545</v>
      </c>
    </row>
    <row r="481" s="2" customFormat="1">
      <c r="A481" s="39"/>
      <c r="B481" s="40"/>
      <c r="C481" s="41"/>
      <c r="D481" s="232" t="s">
        <v>177</v>
      </c>
      <c r="E481" s="41"/>
      <c r="F481" s="233" t="s">
        <v>546</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177</v>
      </c>
      <c r="AU481" s="18" t="s">
        <v>87</v>
      </c>
    </row>
    <row r="482" s="2" customFormat="1">
      <c r="A482" s="39"/>
      <c r="B482" s="40"/>
      <c r="C482" s="41"/>
      <c r="D482" s="232" t="s">
        <v>179</v>
      </c>
      <c r="E482" s="41"/>
      <c r="F482" s="236" t="s">
        <v>547</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179</v>
      </c>
      <c r="AU482" s="18" t="s">
        <v>87</v>
      </c>
    </row>
    <row r="483" s="2" customFormat="1" ht="24" customHeight="1">
      <c r="A483" s="39"/>
      <c r="B483" s="40"/>
      <c r="C483" s="269" t="s">
        <v>548</v>
      </c>
      <c r="D483" s="269" t="s">
        <v>297</v>
      </c>
      <c r="E483" s="270" t="s">
        <v>549</v>
      </c>
      <c r="F483" s="271" t="s">
        <v>550</v>
      </c>
      <c r="G483" s="272" t="s">
        <v>187</v>
      </c>
      <c r="H483" s="273">
        <v>3</v>
      </c>
      <c r="I483" s="274"/>
      <c r="J483" s="275">
        <f>ROUND(I483*H483,2)</f>
        <v>0</v>
      </c>
      <c r="K483" s="271" t="s">
        <v>174</v>
      </c>
      <c r="L483" s="276"/>
      <c r="M483" s="277" t="s">
        <v>40</v>
      </c>
      <c r="N483" s="278" t="s">
        <v>48</v>
      </c>
      <c r="O483" s="85"/>
      <c r="P483" s="228">
        <f>O483*H483</f>
        <v>0</v>
      </c>
      <c r="Q483" s="228">
        <v>0.00042999999999999999</v>
      </c>
      <c r="R483" s="228">
        <f>Q483*H483</f>
        <v>0.0012899999999999999</v>
      </c>
      <c r="S483" s="228">
        <v>0</v>
      </c>
      <c r="T483" s="229">
        <f>S483*H483</f>
        <v>0</v>
      </c>
      <c r="U483" s="39"/>
      <c r="V483" s="39"/>
      <c r="W483" s="39"/>
      <c r="X483" s="39"/>
      <c r="Y483" s="39"/>
      <c r="Z483" s="39"/>
      <c r="AA483" s="39"/>
      <c r="AB483" s="39"/>
      <c r="AC483" s="39"/>
      <c r="AD483" s="39"/>
      <c r="AE483" s="39"/>
      <c r="AR483" s="230" t="s">
        <v>407</v>
      </c>
      <c r="AT483" s="230" t="s">
        <v>297</v>
      </c>
      <c r="AU483" s="230" t="s">
        <v>87</v>
      </c>
      <c r="AY483" s="18" t="s">
        <v>167</v>
      </c>
      <c r="BE483" s="231">
        <f>IF(N483="základní",J483,0)</f>
        <v>0</v>
      </c>
      <c r="BF483" s="231">
        <f>IF(N483="snížená",J483,0)</f>
        <v>0</v>
      </c>
      <c r="BG483" s="231">
        <f>IF(N483="zákl. přenesená",J483,0)</f>
        <v>0</v>
      </c>
      <c r="BH483" s="231">
        <f>IF(N483="sníž. přenesená",J483,0)</f>
        <v>0</v>
      </c>
      <c r="BI483" s="231">
        <f>IF(N483="nulová",J483,0)</f>
        <v>0</v>
      </c>
      <c r="BJ483" s="18" t="s">
        <v>85</v>
      </c>
      <c r="BK483" s="231">
        <f>ROUND(I483*H483,2)</f>
        <v>0</v>
      </c>
      <c r="BL483" s="18" t="s">
        <v>301</v>
      </c>
      <c r="BM483" s="230" t="s">
        <v>551</v>
      </c>
    </row>
    <row r="484" s="2" customFormat="1">
      <c r="A484" s="39"/>
      <c r="B484" s="40"/>
      <c r="C484" s="41"/>
      <c r="D484" s="232" t="s">
        <v>177</v>
      </c>
      <c r="E484" s="41"/>
      <c r="F484" s="233" t="s">
        <v>550</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177</v>
      </c>
      <c r="AU484" s="18" t="s">
        <v>87</v>
      </c>
    </row>
    <row r="485" s="2" customFormat="1" ht="24" customHeight="1">
      <c r="A485" s="39"/>
      <c r="B485" s="40"/>
      <c r="C485" s="219" t="s">
        <v>552</v>
      </c>
      <c r="D485" s="219" t="s">
        <v>170</v>
      </c>
      <c r="E485" s="220" t="s">
        <v>553</v>
      </c>
      <c r="F485" s="221" t="s">
        <v>554</v>
      </c>
      <c r="G485" s="222" t="s">
        <v>187</v>
      </c>
      <c r="H485" s="223">
        <v>18.399999999999999</v>
      </c>
      <c r="I485" s="224"/>
      <c r="J485" s="225">
        <f>ROUND(I485*H485,2)</f>
        <v>0</v>
      </c>
      <c r="K485" s="221" t="s">
        <v>174</v>
      </c>
      <c r="L485" s="45"/>
      <c r="M485" s="226" t="s">
        <v>40</v>
      </c>
      <c r="N485" s="227" t="s">
        <v>48</v>
      </c>
      <c r="O485" s="85"/>
      <c r="P485" s="228">
        <f>O485*H485</f>
        <v>0</v>
      </c>
      <c r="Q485" s="228">
        <v>0.00077999999999999999</v>
      </c>
      <c r="R485" s="228">
        <f>Q485*H485</f>
        <v>0.014351999999999998</v>
      </c>
      <c r="S485" s="228">
        <v>0</v>
      </c>
      <c r="T485" s="229">
        <f>S485*H485</f>
        <v>0</v>
      </c>
      <c r="U485" s="39"/>
      <c r="V485" s="39"/>
      <c r="W485" s="39"/>
      <c r="X485" s="39"/>
      <c r="Y485" s="39"/>
      <c r="Z485" s="39"/>
      <c r="AA485" s="39"/>
      <c r="AB485" s="39"/>
      <c r="AC485" s="39"/>
      <c r="AD485" s="39"/>
      <c r="AE485" s="39"/>
      <c r="AR485" s="230" t="s">
        <v>301</v>
      </c>
      <c r="AT485" s="230" t="s">
        <v>170</v>
      </c>
      <c r="AU485" s="230" t="s">
        <v>87</v>
      </c>
      <c r="AY485" s="18" t="s">
        <v>167</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301</v>
      </c>
      <c r="BM485" s="230" t="s">
        <v>555</v>
      </c>
    </row>
    <row r="486" s="2" customFormat="1">
      <c r="A486" s="39"/>
      <c r="B486" s="40"/>
      <c r="C486" s="41"/>
      <c r="D486" s="232" t="s">
        <v>177</v>
      </c>
      <c r="E486" s="41"/>
      <c r="F486" s="233" t="s">
        <v>556</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177</v>
      </c>
      <c r="AU486" s="18" t="s">
        <v>87</v>
      </c>
    </row>
    <row r="487" s="2" customFormat="1">
      <c r="A487" s="39"/>
      <c r="B487" s="40"/>
      <c r="C487" s="41"/>
      <c r="D487" s="232" t="s">
        <v>179</v>
      </c>
      <c r="E487" s="41"/>
      <c r="F487" s="236" t="s">
        <v>557</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179</v>
      </c>
      <c r="AU487" s="18" t="s">
        <v>87</v>
      </c>
    </row>
    <row r="488" s="13" customFormat="1">
      <c r="A488" s="13"/>
      <c r="B488" s="237"/>
      <c r="C488" s="238"/>
      <c r="D488" s="232" t="s">
        <v>181</v>
      </c>
      <c r="E488" s="239" t="s">
        <v>40</v>
      </c>
      <c r="F488" s="240" t="s">
        <v>509</v>
      </c>
      <c r="G488" s="238"/>
      <c r="H488" s="239" t="s">
        <v>40</v>
      </c>
      <c r="I488" s="241"/>
      <c r="J488" s="238"/>
      <c r="K488" s="238"/>
      <c r="L488" s="242"/>
      <c r="M488" s="243"/>
      <c r="N488" s="244"/>
      <c r="O488" s="244"/>
      <c r="P488" s="244"/>
      <c r="Q488" s="244"/>
      <c r="R488" s="244"/>
      <c r="S488" s="244"/>
      <c r="T488" s="245"/>
      <c r="U488" s="13"/>
      <c r="V488" s="13"/>
      <c r="W488" s="13"/>
      <c r="X488" s="13"/>
      <c r="Y488" s="13"/>
      <c r="Z488" s="13"/>
      <c r="AA488" s="13"/>
      <c r="AB488" s="13"/>
      <c r="AC488" s="13"/>
      <c r="AD488" s="13"/>
      <c r="AE488" s="13"/>
      <c r="AT488" s="246" t="s">
        <v>181</v>
      </c>
      <c r="AU488" s="246" t="s">
        <v>87</v>
      </c>
      <c r="AV488" s="13" t="s">
        <v>85</v>
      </c>
      <c r="AW488" s="13" t="s">
        <v>38</v>
      </c>
      <c r="AX488" s="13" t="s">
        <v>77</v>
      </c>
      <c r="AY488" s="246" t="s">
        <v>167</v>
      </c>
    </row>
    <row r="489" s="14" customFormat="1">
      <c r="A489" s="14"/>
      <c r="B489" s="247"/>
      <c r="C489" s="248"/>
      <c r="D489" s="232" t="s">
        <v>181</v>
      </c>
      <c r="E489" s="249" t="s">
        <v>40</v>
      </c>
      <c r="F489" s="250" t="s">
        <v>532</v>
      </c>
      <c r="G489" s="248"/>
      <c r="H489" s="251">
        <v>9.5999999999999996</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181</v>
      </c>
      <c r="AU489" s="257" t="s">
        <v>87</v>
      </c>
      <c r="AV489" s="14" t="s">
        <v>87</v>
      </c>
      <c r="AW489" s="14" t="s">
        <v>38</v>
      </c>
      <c r="AX489" s="14" t="s">
        <v>77</v>
      </c>
      <c r="AY489" s="257" t="s">
        <v>167</v>
      </c>
    </row>
    <row r="490" s="13" customFormat="1">
      <c r="A490" s="13"/>
      <c r="B490" s="237"/>
      <c r="C490" s="238"/>
      <c r="D490" s="232" t="s">
        <v>181</v>
      </c>
      <c r="E490" s="239" t="s">
        <v>40</v>
      </c>
      <c r="F490" s="240" t="s">
        <v>533</v>
      </c>
      <c r="G490" s="238"/>
      <c r="H490" s="239" t="s">
        <v>40</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181</v>
      </c>
      <c r="AU490" s="246" t="s">
        <v>87</v>
      </c>
      <c r="AV490" s="13" t="s">
        <v>85</v>
      </c>
      <c r="AW490" s="13" t="s">
        <v>38</v>
      </c>
      <c r="AX490" s="13" t="s">
        <v>77</v>
      </c>
      <c r="AY490" s="246" t="s">
        <v>167</v>
      </c>
    </row>
    <row r="491" s="14" customFormat="1">
      <c r="A491" s="14"/>
      <c r="B491" s="247"/>
      <c r="C491" s="248"/>
      <c r="D491" s="232" t="s">
        <v>181</v>
      </c>
      <c r="E491" s="249" t="s">
        <v>40</v>
      </c>
      <c r="F491" s="250" t="s">
        <v>534</v>
      </c>
      <c r="G491" s="248"/>
      <c r="H491" s="251">
        <v>4.5999999999999996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181</v>
      </c>
      <c r="AU491" s="257" t="s">
        <v>87</v>
      </c>
      <c r="AV491" s="14" t="s">
        <v>87</v>
      </c>
      <c r="AW491" s="14" t="s">
        <v>38</v>
      </c>
      <c r="AX491" s="14" t="s">
        <v>77</v>
      </c>
      <c r="AY491" s="257" t="s">
        <v>167</v>
      </c>
    </row>
    <row r="492" s="14" customFormat="1">
      <c r="A492" s="14"/>
      <c r="B492" s="247"/>
      <c r="C492" s="248"/>
      <c r="D492" s="232" t="s">
        <v>181</v>
      </c>
      <c r="E492" s="249" t="s">
        <v>40</v>
      </c>
      <c r="F492" s="250" t="s">
        <v>535</v>
      </c>
      <c r="G492" s="248"/>
      <c r="H492" s="251">
        <v>3.6000000000000001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181</v>
      </c>
      <c r="AU492" s="257" t="s">
        <v>87</v>
      </c>
      <c r="AV492" s="14" t="s">
        <v>87</v>
      </c>
      <c r="AW492" s="14" t="s">
        <v>38</v>
      </c>
      <c r="AX492" s="14" t="s">
        <v>77</v>
      </c>
      <c r="AY492" s="257" t="s">
        <v>167</v>
      </c>
    </row>
    <row r="493" s="14" customFormat="1">
      <c r="A493" s="14"/>
      <c r="B493" s="247"/>
      <c r="C493" s="248"/>
      <c r="D493" s="232" t="s">
        <v>181</v>
      </c>
      <c r="E493" s="249" t="s">
        <v>40</v>
      </c>
      <c r="F493" s="250" t="s">
        <v>536</v>
      </c>
      <c r="G493" s="248"/>
      <c r="H493" s="251">
        <v>0.59999999999999998</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181</v>
      </c>
      <c r="AU493" s="257" t="s">
        <v>87</v>
      </c>
      <c r="AV493" s="14" t="s">
        <v>87</v>
      </c>
      <c r="AW493" s="14" t="s">
        <v>38</v>
      </c>
      <c r="AX493" s="14" t="s">
        <v>77</v>
      </c>
      <c r="AY493" s="257" t="s">
        <v>167</v>
      </c>
    </row>
    <row r="494" s="15" customFormat="1">
      <c r="A494" s="15"/>
      <c r="B494" s="258"/>
      <c r="C494" s="259"/>
      <c r="D494" s="232" t="s">
        <v>181</v>
      </c>
      <c r="E494" s="260" t="s">
        <v>40</v>
      </c>
      <c r="F494" s="261" t="s">
        <v>184</v>
      </c>
      <c r="G494" s="259"/>
      <c r="H494" s="262">
        <v>18.399999999999999</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181</v>
      </c>
      <c r="AU494" s="268" t="s">
        <v>87</v>
      </c>
      <c r="AV494" s="15" t="s">
        <v>175</v>
      </c>
      <c r="AW494" s="15" t="s">
        <v>38</v>
      </c>
      <c r="AX494" s="15" t="s">
        <v>85</v>
      </c>
      <c r="AY494" s="268" t="s">
        <v>167</v>
      </c>
    </row>
    <row r="495" s="2" customFormat="1" ht="24" customHeight="1">
      <c r="A495" s="39"/>
      <c r="B495" s="40"/>
      <c r="C495" s="219" t="s">
        <v>558</v>
      </c>
      <c r="D495" s="219" t="s">
        <v>170</v>
      </c>
      <c r="E495" s="220" t="s">
        <v>559</v>
      </c>
      <c r="F495" s="221" t="s">
        <v>560</v>
      </c>
      <c r="G495" s="222" t="s">
        <v>561</v>
      </c>
      <c r="H495" s="223">
        <v>1</v>
      </c>
      <c r="I495" s="224"/>
      <c r="J495" s="225">
        <f>ROUND(I495*H495,2)</f>
        <v>0</v>
      </c>
      <c r="K495" s="221" t="s">
        <v>174</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301</v>
      </c>
      <c r="AT495" s="230" t="s">
        <v>170</v>
      </c>
      <c r="AU495" s="230" t="s">
        <v>87</v>
      </c>
      <c r="AY495" s="18" t="s">
        <v>167</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301</v>
      </c>
      <c r="BM495" s="230" t="s">
        <v>562</v>
      </c>
    </row>
    <row r="496" s="2" customFormat="1">
      <c r="A496" s="39"/>
      <c r="B496" s="40"/>
      <c r="C496" s="41"/>
      <c r="D496" s="232" t="s">
        <v>177</v>
      </c>
      <c r="E496" s="41"/>
      <c r="F496" s="233" t="s">
        <v>563</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177</v>
      </c>
      <c r="AU496" s="18" t="s">
        <v>87</v>
      </c>
    </row>
    <row r="497" s="2" customFormat="1">
      <c r="A497" s="39"/>
      <c r="B497" s="40"/>
      <c r="C497" s="41"/>
      <c r="D497" s="232" t="s">
        <v>179</v>
      </c>
      <c r="E497" s="41"/>
      <c r="F497" s="236" t="s">
        <v>564</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179</v>
      </c>
      <c r="AU497" s="18" t="s">
        <v>87</v>
      </c>
    </row>
    <row r="498" s="2" customFormat="1" ht="36" customHeight="1">
      <c r="A498" s="39"/>
      <c r="B498" s="40"/>
      <c r="C498" s="219" t="s">
        <v>565</v>
      </c>
      <c r="D498" s="219" t="s">
        <v>170</v>
      </c>
      <c r="E498" s="220" t="s">
        <v>566</v>
      </c>
      <c r="F498" s="221" t="s">
        <v>567</v>
      </c>
      <c r="G498" s="222" t="s">
        <v>187</v>
      </c>
      <c r="H498" s="223">
        <v>18.399999999999999</v>
      </c>
      <c r="I498" s="224"/>
      <c r="J498" s="225">
        <f>ROUND(I498*H498,2)</f>
        <v>0</v>
      </c>
      <c r="K498" s="221" t="s">
        <v>174</v>
      </c>
      <c r="L498" s="45"/>
      <c r="M498" s="226" t="s">
        <v>40</v>
      </c>
      <c r="N498" s="227" t="s">
        <v>48</v>
      </c>
      <c r="O498" s="85"/>
      <c r="P498" s="228">
        <f>O498*H498</f>
        <v>0</v>
      </c>
      <c r="Q498" s="228">
        <v>0.00024000000000000001</v>
      </c>
      <c r="R498" s="228">
        <f>Q498*H498</f>
        <v>0.0044159999999999998</v>
      </c>
      <c r="S498" s="228">
        <v>0</v>
      </c>
      <c r="T498" s="229">
        <f>S498*H498</f>
        <v>0</v>
      </c>
      <c r="U498" s="39"/>
      <c r="V498" s="39"/>
      <c r="W498" s="39"/>
      <c r="X498" s="39"/>
      <c r="Y498" s="39"/>
      <c r="Z498" s="39"/>
      <c r="AA498" s="39"/>
      <c r="AB498" s="39"/>
      <c r="AC498" s="39"/>
      <c r="AD498" s="39"/>
      <c r="AE498" s="39"/>
      <c r="AR498" s="230" t="s">
        <v>301</v>
      </c>
      <c r="AT498" s="230" t="s">
        <v>170</v>
      </c>
      <c r="AU498" s="230" t="s">
        <v>87</v>
      </c>
      <c r="AY498" s="18" t="s">
        <v>167</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301</v>
      </c>
      <c r="BM498" s="230" t="s">
        <v>568</v>
      </c>
    </row>
    <row r="499" s="2" customFormat="1">
      <c r="A499" s="39"/>
      <c r="B499" s="40"/>
      <c r="C499" s="41"/>
      <c r="D499" s="232" t="s">
        <v>177</v>
      </c>
      <c r="E499" s="41"/>
      <c r="F499" s="233" t="s">
        <v>569</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177</v>
      </c>
      <c r="AU499" s="18" t="s">
        <v>87</v>
      </c>
    </row>
    <row r="500" s="2" customFormat="1">
      <c r="A500" s="39"/>
      <c r="B500" s="40"/>
      <c r="C500" s="41"/>
      <c r="D500" s="232" t="s">
        <v>179</v>
      </c>
      <c r="E500" s="41"/>
      <c r="F500" s="236" t="s">
        <v>570</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179</v>
      </c>
      <c r="AU500" s="18" t="s">
        <v>87</v>
      </c>
    </row>
    <row r="501" s="13" customFormat="1">
      <c r="A501" s="13"/>
      <c r="B501" s="237"/>
      <c r="C501" s="238"/>
      <c r="D501" s="232" t="s">
        <v>181</v>
      </c>
      <c r="E501" s="239" t="s">
        <v>40</v>
      </c>
      <c r="F501" s="240" t="s">
        <v>509</v>
      </c>
      <c r="G501" s="238"/>
      <c r="H501" s="239" t="s">
        <v>40</v>
      </c>
      <c r="I501" s="241"/>
      <c r="J501" s="238"/>
      <c r="K501" s="238"/>
      <c r="L501" s="242"/>
      <c r="M501" s="243"/>
      <c r="N501" s="244"/>
      <c r="O501" s="244"/>
      <c r="P501" s="244"/>
      <c r="Q501" s="244"/>
      <c r="R501" s="244"/>
      <c r="S501" s="244"/>
      <c r="T501" s="245"/>
      <c r="U501" s="13"/>
      <c r="V501" s="13"/>
      <c r="W501" s="13"/>
      <c r="X501" s="13"/>
      <c r="Y501" s="13"/>
      <c r="Z501" s="13"/>
      <c r="AA501" s="13"/>
      <c r="AB501" s="13"/>
      <c r="AC501" s="13"/>
      <c r="AD501" s="13"/>
      <c r="AE501" s="13"/>
      <c r="AT501" s="246" t="s">
        <v>181</v>
      </c>
      <c r="AU501" s="246" t="s">
        <v>87</v>
      </c>
      <c r="AV501" s="13" t="s">
        <v>85</v>
      </c>
      <c r="AW501" s="13" t="s">
        <v>38</v>
      </c>
      <c r="AX501" s="13" t="s">
        <v>77</v>
      </c>
      <c r="AY501" s="246" t="s">
        <v>167</v>
      </c>
    </row>
    <row r="502" s="14" customFormat="1">
      <c r="A502" s="14"/>
      <c r="B502" s="247"/>
      <c r="C502" s="248"/>
      <c r="D502" s="232" t="s">
        <v>181</v>
      </c>
      <c r="E502" s="249" t="s">
        <v>40</v>
      </c>
      <c r="F502" s="250" t="s">
        <v>532</v>
      </c>
      <c r="G502" s="248"/>
      <c r="H502" s="251">
        <v>9.5999999999999996</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181</v>
      </c>
      <c r="AU502" s="257" t="s">
        <v>87</v>
      </c>
      <c r="AV502" s="14" t="s">
        <v>87</v>
      </c>
      <c r="AW502" s="14" t="s">
        <v>38</v>
      </c>
      <c r="AX502" s="14" t="s">
        <v>77</v>
      </c>
      <c r="AY502" s="257" t="s">
        <v>167</v>
      </c>
    </row>
    <row r="503" s="13" customFormat="1">
      <c r="A503" s="13"/>
      <c r="B503" s="237"/>
      <c r="C503" s="238"/>
      <c r="D503" s="232" t="s">
        <v>181</v>
      </c>
      <c r="E503" s="239" t="s">
        <v>40</v>
      </c>
      <c r="F503" s="240" t="s">
        <v>533</v>
      </c>
      <c r="G503" s="238"/>
      <c r="H503" s="239" t="s">
        <v>40</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181</v>
      </c>
      <c r="AU503" s="246" t="s">
        <v>87</v>
      </c>
      <c r="AV503" s="13" t="s">
        <v>85</v>
      </c>
      <c r="AW503" s="13" t="s">
        <v>38</v>
      </c>
      <c r="AX503" s="13" t="s">
        <v>77</v>
      </c>
      <c r="AY503" s="246" t="s">
        <v>167</v>
      </c>
    </row>
    <row r="504" s="14" customFormat="1">
      <c r="A504" s="14"/>
      <c r="B504" s="247"/>
      <c r="C504" s="248"/>
      <c r="D504" s="232" t="s">
        <v>181</v>
      </c>
      <c r="E504" s="249" t="s">
        <v>40</v>
      </c>
      <c r="F504" s="250" t="s">
        <v>534</v>
      </c>
      <c r="G504" s="248"/>
      <c r="H504" s="251">
        <v>4.5999999999999996</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181</v>
      </c>
      <c r="AU504" s="257" t="s">
        <v>87</v>
      </c>
      <c r="AV504" s="14" t="s">
        <v>87</v>
      </c>
      <c r="AW504" s="14" t="s">
        <v>38</v>
      </c>
      <c r="AX504" s="14" t="s">
        <v>77</v>
      </c>
      <c r="AY504" s="257" t="s">
        <v>167</v>
      </c>
    </row>
    <row r="505" s="14" customFormat="1">
      <c r="A505" s="14"/>
      <c r="B505" s="247"/>
      <c r="C505" s="248"/>
      <c r="D505" s="232" t="s">
        <v>181</v>
      </c>
      <c r="E505" s="249" t="s">
        <v>40</v>
      </c>
      <c r="F505" s="250" t="s">
        <v>535</v>
      </c>
      <c r="G505" s="248"/>
      <c r="H505" s="251">
        <v>3.6000000000000001</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181</v>
      </c>
      <c r="AU505" s="257" t="s">
        <v>87</v>
      </c>
      <c r="AV505" s="14" t="s">
        <v>87</v>
      </c>
      <c r="AW505" s="14" t="s">
        <v>38</v>
      </c>
      <c r="AX505" s="14" t="s">
        <v>77</v>
      </c>
      <c r="AY505" s="257" t="s">
        <v>167</v>
      </c>
    </row>
    <row r="506" s="14" customFormat="1">
      <c r="A506" s="14"/>
      <c r="B506" s="247"/>
      <c r="C506" s="248"/>
      <c r="D506" s="232" t="s">
        <v>181</v>
      </c>
      <c r="E506" s="249" t="s">
        <v>40</v>
      </c>
      <c r="F506" s="250" t="s">
        <v>536</v>
      </c>
      <c r="G506" s="248"/>
      <c r="H506" s="251">
        <v>0.59999999999999998</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181</v>
      </c>
      <c r="AU506" s="257" t="s">
        <v>87</v>
      </c>
      <c r="AV506" s="14" t="s">
        <v>87</v>
      </c>
      <c r="AW506" s="14" t="s">
        <v>38</v>
      </c>
      <c r="AX506" s="14" t="s">
        <v>77</v>
      </c>
      <c r="AY506" s="257" t="s">
        <v>167</v>
      </c>
    </row>
    <row r="507" s="15" customFormat="1">
      <c r="A507" s="15"/>
      <c r="B507" s="258"/>
      <c r="C507" s="259"/>
      <c r="D507" s="232" t="s">
        <v>181</v>
      </c>
      <c r="E507" s="260" t="s">
        <v>40</v>
      </c>
      <c r="F507" s="261" t="s">
        <v>184</v>
      </c>
      <c r="G507" s="259"/>
      <c r="H507" s="262">
        <v>18.399999999999999</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181</v>
      </c>
      <c r="AU507" s="268" t="s">
        <v>87</v>
      </c>
      <c r="AV507" s="15" t="s">
        <v>175</v>
      </c>
      <c r="AW507" s="15" t="s">
        <v>38</v>
      </c>
      <c r="AX507" s="15" t="s">
        <v>85</v>
      </c>
      <c r="AY507" s="268" t="s">
        <v>167</v>
      </c>
    </row>
    <row r="508" s="2" customFormat="1" ht="16.5" customHeight="1">
      <c r="A508" s="39"/>
      <c r="B508" s="40"/>
      <c r="C508" s="219" t="s">
        <v>571</v>
      </c>
      <c r="D508" s="219" t="s">
        <v>170</v>
      </c>
      <c r="E508" s="220" t="s">
        <v>572</v>
      </c>
      <c r="F508" s="221" t="s">
        <v>573</v>
      </c>
      <c r="G508" s="222" t="s">
        <v>291</v>
      </c>
      <c r="H508" s="223">
        <v>7</v>
      </c>
      <c r="I508" s="224"/>
      <c r="J508" s="225">
        <f>ROUND(I508*H508,2)</f>
        <v>0</v>
      </c>
      <c r="K508" s="221" t="s">
        <v>174</v>
      </c>
      <c r="L508" s="45"/>
      <c r="M508" s="226" t="s">
        <v>40</v>
      </c>
      <c r="N508" s="227" t="s">
        <v>48</v>
      </c>
      <c r="O508" s="85"/>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301</v>
      </c>
      <c r="AT508" s="230" t="s">
        <v>170</v>
      </c>
      <c r="AU508" s="230" t="s">
        <v>87</v>
      </c>
      <c r="AY508" s="18" t="s">
        <v>167</v>
      </c>
      <c r="BE508" s="231">
        <f>IF(N508="základní",J508,0)</f>
        <v>0</v>
      </c>
      <c r="BF508" s="231">
        <f>IF(N508="snížená",J508,0)</f>
        <v>0</v>
      </c>
      <c r="BG508" s="231">
        <f>IF(N508="zákl. přenesená",J508,0)</f>
        <v>0</v>
      </c>
      <c r="BH508" s="231">
        <f>IF(N508="sníž. přenesená",J508,0)</f>
        <v>0</v>
      </c>
      <c r="BI508" s="231">
        <f>IF(N508="nulová",J508,0)</f>
        <v>0</v>
      </c>
      <c r="BJ508" s="18" t="s">
        <v>85</v>
      </c>
      <c r="BK508" s="231">
        <f>ROUND(I508*H508,2)</f>
        <v>0</v>
      </c>
      <c r="BL508" s="18" t="s">
        <v>301</v>
      </c>
      <c r="BM508" s="230" t="s">
        <v>574</v>
      </c>
    </row>
    <row r="509" s="2" customFormat="1">
      <c r="A509" s="39"/>
      <c r="B509" s="40"/>
      <c r="C509" s="41"/>
      <c r="D509" s="232" t="s">
        <v>177</v>
      </c>
      <c r="E509" s="41"/>
      <c r="F509" s="233" t="s">
        <v>575</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177</v>
      </c>
      <c r="AU509" s="18" t="s">
        <v>87</v>
      </c>
    </row>
    <row r="510" s="2" customFormat="1">
      <c r="A510" s="39"/>
      <c r="B510" s="40"/>
      <c r="C510" s="41"/>
      <c r="D510" s="232" t="s">
        <v>179</v>
      </c>
      <c r="E510" s="41"/>
      <c r="F510" s="236" t="s">
        <v>576</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179</v>
      </c>
      <c r="AU510" s="18" t="s">
        <v>87</v>
      </c>
    </row>
    <row r="511" s="2" customFormat="1" ht="24" customHeight="1">
      <c r="A511" s="39"/>
      <c r="B511" s="40"/>
      <c r="C511" s="219" t="s">
        <v>577</v>
      </c>
      <c r="D511" s="219" t="s">
        <v>170</v>
      </c>
      <c r="E511" s="220" t="s">
        <v>578</v>
      </c>
      <c r="F511" s="221" t="s">
        <v>579</v>
      </c>
      <c r="G511" s="222" t="s">
        <v>291</v>
      </c>
      <c r="H511" s="223">
        <v>2</v>
      </c>
      <c r="I511" s="224"/>
      <c r="J511" s="225">
        <f>ROUND(I511*H511,2)</f>
        <v>0</v>
      </c>
      <c r="K511" s="221" t="s">
        <v>174</v>
      </c>
      <c r="L511" s="45"/>
      <c r="M511" s="226" t="s">
        <v>40</v>
      </c>
      <c r="N511" s="227" t="s">
        <v>48</v>
      </c>
      <c r="O511" s="85"/>
      <c r="P511" s="228">
        <f>O511*H511</f>
        <v>0</v>
      </c>
      <c r="Q511" s="228">
        <v>0</v>
      </c>
      <c r="R511" s="228">
        <f>Q511*H511</f>
        <v>0</v>
      </c>
      <c r="S511" s="228">
        <v>0</v>
      </c>
      <c r="T511" s="229">
        <f>S511*H511</f>
        <v>0</v>
      </c>
      <c r="U511" s="39"/>
      <c r="V511" s="39"/>
      <c r="W511" s="39"/>
      <c r="X511" s="39"/>
      <c r="Y511" s="39"/>
      <c r="Z511" s="39"/>
      <c r="AA511" s="39"/>
      <c r="AB511" s="39"/>
      <c r="AC511" s="39"/>
      <c r="AD511" s="39"/>
      <c r="AE511" s="39"/>
      <c r="AR511" s="230" t="s">
        <v>301</v>
      </c>
      <c r="AT511" s="230" t="s">
        <v>170</v>
      </c>
      <c r="AU511" s="230" t="s">
        <v>87</v>
      </c>
      <c r="AY511" s="18" t="s">
        <v>167</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301</v>
      </c>
      <c r="BM511" s="230" t="s">
        <v>580</v>
      </c>
    </row>
    <row r="512" s="2" customFormat="1">
      <c r="A512" s="39"/>
      <c r="B512" s="40"/>
      <c r="C512" s="41"/>
      <c r="D512" s="232" t="s">
        <v>177</v>
      </c>
      <c r="E512" s="41"/>
      <c r="F512" s="233" t="s">
        <v>581</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177</v>
      </c>
      <c r="AU512" s="18" t="s">
        <v>87</v>
      </c>
    </row>
    <row r="513" s="2" customFormat="1">
      <c r="A513" s="39"/>
      <c r="B513" s="40"/>
      <c r="C513" s="41"/>
      <c r="D513" s="232" t="s">
        <v>179</v>
      </c>
      <c r="E513" s="41"/>
      <c r="F513" s="236" t="s">
        <v>582</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179</v>
      </c>
      <c r="AU513" s="18" t="s">
        <v>87</v>
      </c>
    </row>
    <row r="514" s="2" customFormat="1" ht="16.5" customHeight="1">
      <c r="A514" s="39"/>
      <c r="B514" s="40"/>
      <c r="C514" s="219" t="s">
        <v>583</v>
      </c>
      <c r="D514" s="219" t="s">
        <v>170</v>
      </c>
      <c r="E514" s="220" t="s">
        <v>584</v>
      </c>
      <c r="F514" s="221" t="s">
        <v>585</v>
      </c>
      <c r="G514" s="222" t="s">
        <v>291</v>
      </c>
      <c r="H514" s="223">
        <v>3</v>
      </c>
      <c r="I514" s="224"/>
      <c r="J514" s="225">
        <f>ROUND(I514*H514,2)</f>
        <v>0</v>
      </c>
      <c r="K514" s="221" t="s">
        <v>174</v>
      </c>
      <c r="L514" s="45"/>
      <c r="M514" s="226" t="s">
        <v>40</v>
      </c>
      <c r="N514" s="227" t="s">
        <v>48</v>
      </c>
      <c r="O514" s="85"/>
      <c r="P514" s="228">
        <f>O514*H514</f>
        <v>0</v>
      </c>
      <c r="Q514" s="228">
        <v>0.0013600000000000001</v>
      </c>
      <c r="R514" s="228">
        <f>Q514*H514</f>
        <v>0.0040800000000000003</v>
      </c>
      <c r="S514" s="228">
        <v>0</v>
      </c>
      <c r="T514" s="229">
        <f>S514*H514</f>
        <v>0</v>
      </c>
      <c r="U514" s="39"/>
      <c r="V514" s="39"/>
      <c r="W514" s="39"/>
      <c r="X514" s="39"/>
      <c r="Y514" s="39"/>
      <c r="Z514" s="39"/>
      <c r="AA514" s="39"/>
      <c r="AB514" s="39"/>
      <c r="AC514" s="39"/>
      <c r="AD514" s="39"/>
      <c r="AE514" s="39"/>
      <c r="AR514" s="230" t="s">
        <v>301</v>
      </c>
      <c r="AT514" s="230" t="s">
        <v>170</v>
      </c>
      <c r="AU514" s="230" t="s">
        <v>87</v>
      </c>
      <c r="AY514" s="18" t="s">
        <v>167</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301</v>
      </c>
      <c r="BM514" s="230" t="s">
        <v>586</v>
      </c>
    </row>
    <row r="515" s="2" customFormat="1">
      <c r="A515" s="39"/>
      <c r="B515" s="40"/>
      <c r="C515" s="41"/>
      <c r="D515" s="232" t="s">
        <v>177</v>
      </c>
      <c r="E515" s="41"/>
      <c r="F515" s="233" t="s">
        <v>587</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177</v>
      </c>
      <c r="AU515" s="18" t="s">
        <v>87</v>
      </c>
    </row>
    <row r="516" s="2" customFormat="1" ht="24" customHeight="1">
      <c r="A516" s="39"/>
      <c r="B516" s="40"/>
      <c r="C516" s="219" t="s">
        <v>588</v>
      </c>
      <c r="D516" s="219" t="s">
        <v>170</v>
      </c>
      <c r="E516" s="220" t="s">
        <v>589</v>
      </c>
      <c r="F516" s="221" t="s">
        <v>590</v>
      </c>
      <c r="G516" s="222" t="s">
        <v>187</v>
      </c>
      <c r="H516" s="223">
        <v>18.399999999999999</v>
      </c>
      <c r="I516" s="224"/>
      <c r="J516" s="225">
        <f>ROUND(I516*H516,2)</f>
        <v>0</v>
      </c>
      <c r="K516" s="221" t="s">
        <v>174</v>
      </c>
      <c r="L516" s="45"/>
      <c r="M516" s="226" t="s">
        <v>40</v>
      </c>
      <c r="N516" s="227" t="s">
        <v>48</v>
      </c>
      <c r="O516" s="85"/>
      <c r="P516" s="228">
        <f>O516*H516</f>
        <v>0</v>
      </c>
      <c r="Q516" s="228">
        <v>0.00040000000000000002</v>
      </c>
      <c r="R516" s="228">
        <f>Q516*H516</f>
        <v>0.0073599999999999994</v>
      </c>
      <c r="S516" s="228">
        <v>0</v>
      </c>
      <c r="T516" s="229">
        <f>S516*H516</f>
        <v>0</v>
      </c>
      <c r="U516" s="39"/>
      <c r="V516" s="39"/>
      <c r="W516" s="39"/>
      <c r="X516" s="39"/>
      <c r="Y516" s="39"/>
      <c r="Z516" s="39"/>
      <c r="AA516" s="39"/>
      <c r="AB516" s="39"/>
      <c r="AC516" s="39"/>
      <c r="AD516" s="39"/>
      <c r="AE516" s="39"/>
      <c r="AR516" s="230" t="s">
        <v>301</v>
      </c>
      <c r="AT516" s="230" t="s">
        <v>170</v>
      </c>
      <c r="AU516" s="230" t="s">
        <v>87</v>
      </c>
      <c r="AY516" s="18" t="s">
        <v>167</v>
      </c>
      <c r="BE516" s="231">
        <f>IF(N516="základní",J516,0)</f>
        <v>0</v>
      </c>
      <c r="BF516" s="231">
        <f>IF(N516="snížená",J516,0)</f>
        <v>0</v>
      </c>
      <c r="BG516" s="231">
        <f>IF(N516="zákl. přenesená",J516,0)</f>
        <v>0</v>
      </c>
      <c r="BH516" s="231">
        <f>IF(N516="sníž. přenesená",J516,0)</f>
        <v>0</v>
      </c>
      <c r="BI516" s="231">
        <f>IF(N516="nulová",J516,0)</f>
        <v>0</v>
      </c>
      <c r="BJ516" s="18" t="s">
        <v>85</v>
      </c>
      <c r="BK516" s="231">
        <f>ROUND(I516*H516,2)</f>
        <v>0</v>
      </c>
      <c r="BL516" s="18" t="s">
        <v>301</v>
      </c>
      <c r="BM516" s="230" t="s">
        <v>591</v>
      </c>
    </row>
    <row r="517" s="2" customFormat="1">
      <c r="A517" s="39"/>
      <c r="B517" s="40"/>
      <c r="C517" s="41"/>
      <c r="D517" s="232" t="s">
        <v>177</v>
      </c>
      <c r="E517" s="41"/>
      <c r="F517" s="233" t="s">
        <v>592</v>
      </c>
      <c r="G517" s="41"/>
      <c r="H517" s="41"/>
      <c r="I517" s="137"/>
      <c r="J517" s="41"/>
      <c r="K517" s="41"/>
      <c r="L517" s="45"/>
      <c r="M517" s="234"/>
      <c r="N517" s="235"/>
      <c r="O517" s="85"/>
      <c r="P517" s="85"/>
      <c r="Q517" s="85"/>
      <c r="R517" s="85"/>
      <c r="S517" s="85"/>
      <c r="T517" s="86"/>
      <c r="U517" s="39"/>
      <c r="V517" s="39"/>
      <c r="W517" s="39"/>
      <c r="X517" s="39"/>
      <c r="Y517" s="39"/>
      <c r="Z517" s="39"/>
      <c r="AA517" s="39"/>
      <c r="AB517" s="39"/>
      <c r="AC517" s="39"/>
      <c r="AD517" s="39"/>
      <c r="AE517" s="39"/>
      <c r="AT517" s="18" t="s">
        <v>177</v>
      </c>
      <c r="AU517" s="18" t="s">
        <v>87</v>
      </c>
    </row>
    <row r="518" s="2" customFormat="1">
      <c r="A518" s="39"/>
      <c r="B518" s="40"/>
      <c r="C518" s="41"/>
      <c r="D518" s="232" t="s">
        <v>179</v>
      </c>
      <c r="E518" s="41"/>
      <c r="F518" s="236" t="s">
        <v>593</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179</v>
      </c>
      <c r="AU518" s="18" t="s">
        <v>87</v>
      </c>
    </row>
    <row r="519" s="13" customFormat="1">
      <c r="A519" s="13"/>
      <c r="B519" s="237"/>
      <c r="C519" s="238"/>
      <c r="D519" s="232" t="s">
        <v>181</v>
      </c>
      <c r="E519" s="239" t="s">
        <v>40</v>
      </c>
      <c r="F519" s="240" t="s">
        <v>509</v>
      </c>
      <c r="G519" s="238"/>
      <c r="H519" s="239" t="s">
        <v>40</v>
      </c>
      <c r="I519" s="241"/>
      <c r="J519" s="238"/>
      <c r="K519" s="238"/>
      <c r="L519" s="242"/>
      <c r="M519" s="243"/>
      <c r="N519" s="244"/>
      <c r="O519" s="244"/>
      <c r="P519" s="244"/>
      <c r="Q519" s="244"/>
      <c r="R519" s="244"/>
      <c r="S519" s="244"/>
      <c r="T519" s="245"/>
      <c r="U519" s="13"/>
      <c r="V519" s="13"/>
      <c r="W519" s="13"/>
      <c r="X519" s="13"/>
      <c r="Y519" s="13"/>
      <c r="Z519" s="13"/>
      <c r="AA519" s="13"/>
      <c r="AB519" s="13"/>
      <c r="AC519" s="13"/>
      <c r="AD519" s="13"/>
      <c r="AE519" s="13"/>
      <c r="AT519" s="246" t="s">
        <v>181</v>
      </c>
      <c r="AU519" s="246" t="s">
        <v>87</v>
      </c>
      <c r="AV519" s="13" t="s">
        <v>85</v>
      </c>
      <c r="AW519" s="13" t="s">
        <v>38</v>
      </c>
      <c r="AX519" s="13" t="s">
        <v>77</v>
      </c>
      <c r="AY519" s="246" t="s">
        <v>167</v>
      </c>
    </row>
    <row r="520" s="14" customFormat="1">
      <c r="A520" s="14"/>
      <c r="B520" s="247"/>
      <c r="C520" s="248"/>
      <c r="D520" s="232" t="s">
        <v>181</v>
      </c>
      <c r="E520" s="249" t="s">
        <v>40</v>
      </c>
      <c r="F520" s="250" t="s">
        <v>532</v>
      </c>
      <c r="G520" s="248"/>
      <c r="H520" s="251">
        <v>9.5999999999999996</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181</v>
      </c>
      <c r="AU520" s="257" t="s">
        <v>87</v>
      </c>
      <c r="AV520" s="14" t="s">
        <v>87</v>
      </c>
      <c r="AW520" s="14" t="s">
        <v>38</v>
      </c>
      <c r="AX520" s="14" t="s">
        <v>77</v>
      </c>
      <c r="AY520" s="257" t="s">
        <v>167</v>
      </c>
    </row>
    <row r="521" s="13" customFormat="1">
      <c r="A521" s="13"/>
      <c r="B521" s="237"/>
      <c r="C521" s="238"/>
      <c r="D521" s="232" t="s">
        <v>181</v>
      </c>
      <c r="E521" s="239" t="s">
        <v>40</v>
      </c>
      <c r="F521" s="240" t="s">
        <v>533</v>
      </c>
      <c r="G521" s="238"/>
      <c r="H521" s="239" t="s">
        <v>40</v>
      </c>
      <c r="I521" s="241"/>
      <c r="J521" s="238"/>
      <c r="K521" s="238"/>
      <c r="L521" s="242"/>
      <c r="M521" s="243"/>
      <c r="N521" s="244"/>
      <c r="O521" s="244"/>
      <c r="P521" s="244"/>
      <c r="Q521" s="244"/>
      <c r="R521" s="244"/>
      <c r="S521" s="244"/>
      <c r="T521" s="245"/>
      <c r="U521" s="13"/>
      <c r="V521" s="13"/>
      <c r="W521" s="13"/>
      <c r="X521" s="13"/>
      <c r="Y521" s="13"/>
      <c r="Z521" s="13"/>
      <c r="AA521" s="13"/>
      <c r="AB521" s="13"/>
      <c r="AC521" s="13"/>
      <c r="AD521" s="13"/>
      <c r="AE521" s="13"/>
      <c r="AT521" s="246" t="s">
        <v>181</v>
      </c>
      <c r="AU521" s="246" t="s">
        <v>87</v>
      </c>
      <c r="AV521" s="13" t="s">
        <v>85</v>
      </c>
      <c r="AW521" s="13" t="s">
        <v>38</v>
      </c>
      <c r="AX521" s="13" t="s">
        <v>77</v>
      </c>
      <c r="AY521" s="246" t="s">
        <v>167</v>
      </c>
    </row>
    <row r="522" s="14" customFormat="1">
      <c r="A522" s="14"/>
      <c r="B522" s="247"/>
      <c r="C522" s="248"/>
      <c r="D522" s="232" t="s">
        <v>181</v>
      </c>
      <c r="E522" s="249" t="s">
        <v>40</v>
      </c>
      <c r="F522" s="250" t="s">
        <v>534</v>
      </c>
      <c r="G522" s="248"/>
      <c r="H522" s="251">
        <v>4.5999999999999996</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181</v>
      </c>
      <c r="AU522" s="257" t="s">
        <v>87</v>
      </c>
      <c r="AV522" s="14" t="s">
        <v>87</v>
      </c>
      <c r="AW522" s="14" t="s">
        <v>38</v>
      </c>
      <c r="AX522" s="14" t="s">
        <v>77</v>
      </c>
      <c r="AY522" s="257" t="s">
        <v>167</v>
      </c>
    </row>
    <row r="523" s="14" customFormat="1">
      <c r="A523" s="14"/>
      <c r="B523" s="247"/>
      <c r="C523" s="248"/>
      <c r="D523" s="232" t="s">
        <v>181</v>
      </c>
      <c r="E523" s="249" t="s">
        <v>40</v>
      </c>
      <c r="F523" s="250" t="s">
        <v>535</v>
      </c>
      <c r="G523" s="248"/>
      <c r="H523" s="251">
        <v>3.6000000000000001</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181</v>
      </c>
      <c r="AU523" s="257" t="s">
        <v>87</v>
      </c>
      <c r="AV523" s="14" t="s">
        <v>87</v>
      </c>
      <c r="AW523" s="14" t="s">
        <v>38</v>
      </c>
      <c r="AX523" s="14" t="s">
        <v>77</v>
      </c>
      <c r="AY523" s="257" t="s">
        <v>167</v>
      </c>
    </row>
    <row r="524" s="14" customFormat="1">
      <c r="A524" s="14"/>
      <c r="B524" s="247"/>
      <c r="C524" s="248"/>
      <c r="D524" s="232" t="s">
        <v>181</v>
      </c>
      <c r="E524" s="249" t="s">
        <v>40</v>
      </c>
      <c r="F524" s="250" t="s">
        <v>536</v>
      </c>
      <c r="G524" s="248"/>
      <c r="H524" s="251">
        <v>0.59999999999999998</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181</v>
      </c>
      <c r="AU524" s="257" t="s">
        <v>87</v>
      </c>
      <c r="AV524" s="14" t="s">
        <v>87</v>
      </c>
      <c r="AW524" s="14" t="s">
        <v>38</v>
      </c>
      <c r="AX524" s="14" t="s">
        <v>77</v>
      </c>
      <c r="AY524" s="257" t="s">
        <v>167</v>
      </c>
    </row>
    <row r="525" s="15" customFormat="1">
      <c r="A525" s="15"/>
      <c r="B525" s="258"/>
      <c r="C525" s="259"/>
      <c r="D525" s="232" t="s">
        <v>181</v>
      </c>
      <c r="E525" s="260" t="s">
        <v>40</v>
      </c>
      <c r="F525" s="261" t="s">
        <v>184</v>
      </c>
      <c r="G525" s="259"/>
      <c r="H525" s="262">
        <v>18.399999999999999</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181</v>
      </c>
      <c r="AU525" s="268" t="s">
        <v>87</v>
      </c>
      <c r="AV525" s="15" t="s">
        <v>175</v>
      </c>
      <c r="AW525" s="15" t="s">
        <v>38</v>
      </c>
      <c r="AX525" s="15" t="s">
        <v>85</v>
      </c>
      <c r="AY525" s="268" t="s">
        <v>167</v>
      </c>
    </row>
    <row r="526" s="2" customFormat="1" ht="16.5" customHeight="1">
      <c r="A526" s="39"/>
      <c r="B526" s="40"/>
      <c r="C526" s="219" t="s">
        <v>594</v>
      </c>
      <c r="D526" s="219" t="s">
        <v>170</v>
      </c>
      <c r="E526" s="220" t="s">
        <v>595</v>
      </c>
      <c r="F526" s="221" t="s">
        <v>596</v>
      </c>
      <c r="G526" s="222" t="s">
        <v>187</v>
      </c>
      <c r="H526" s="223">
        <v>18.399999999999999</v>
      </c>
      <c r="I526" s="224"/>
      <c r="J526" s="225">
        <f>ROUND(I526*H526,2)</f>
        <v>0</v>
      </c>
      <c r="K526" s="221" t="s">
        <v>174</v>
      </c>
      <c r="L526" s="45"/>
      <c r="M526" s="226" t="s">
        <v>40</v>
      </c>
      <c r="N526" s="227" t="s">
        <v>48</v>
      </c>
      <c r="O526" s="85"/>
      <c r="P526" s="228">
        <f>O526*H526</f>
        <v>0</v>
      </c>
      <c r="Q526" s="228">
        <v>1.0000000000000001E-05</v>
      </c>
      <c r="R526" s="228">
        <f>Q526*H526</f>
        <v>0.000184</v>
      </c>
      <c r="S526" s="228">
        <v>0</v>
      </c>
      <c r="T526" s="229">
        <f>S526*H526</f>
        <v>0</v>
      </c>
      <c r="U526" s="39"/>
      <c r="V526" s="39"/>
      <c r="W526" s="39"/>
      <c r="X526" s="39"/>
      <c r="Y526" s="39"/>
      <c r="Z526" s="39"/>
      <c r="AA526" s="39"/>
      <c r="AB526" s="39"/>
      <c r="AC526" s="39"/>
      <c r="AD526" s="39"/>
      <c r="AE526" s="39"/>
      <c r="AR526" s="230" t="s">
        <v>301</v>
      </c>
      <c r="AT526" s="230" t="s">
        <v>170</v>
      </c>
      <c r="AU526" s="230" t="s">
        <v>87</v>
      </c>
      <c r="AY526" s="18" t="s">
        <v>167</v>
      </c>
      <c r="BE526" s="231">
        <f>IF(N526="základní",J526,0)</f>
        <v>0</v>
      </c>
      <c r="BF526" s="231">
        <f>IF(N526="snížená",J526,0)</f>
        <v>0</v>
      </c>
      <c r="BG526" s="231">
        <f>IF(N526="zákl. přenesená",J526,0)</f>
        <v>0</v>
      </c>
      <c r="BH526" s="231">
        <f>IF(N526="sníž. přenesená",J526,0)</f>
        <v>0</v>
      </c>
      <c r="BI526" s="231">
        <f>IF(N526="nulová",J526,0)</f>
        <v>0</v>
      </c>
      <c r="BJ526" s="18" t="s">
        <v>85</v>
      </c>
      <c r="BK526" s="231">
        <f>ROUND(I526*H526,2)</f>
        <v>0</v>
      </c>
      <c r="BL526" s="18" t="s">
        <v>301</v>
      </c>
      <c r="BM526" s="230" t="s">
        <v>597</v>
      </c>
    </row>
    <row r="527" s="2" customFormat="1">
      <c r="A527" s="39"/>
      <c r="B527" s="40"/>
      <c r="C527" s="41"/>
      <c r="D527" s="232" t="s">
        <v>177</v>
      </c>
      <c r="E527" s="41"/>
      <c r="F527" s="233" t="s">
        <v>598</v>
      </c>
      <c r="G527" s="41"/>
      <c r="H527" s="41"/>
      <c r="I527" s="137"/>
      <c r="J527" s="41"/>
      <c r="K527" s="41"/>
      <c r="L527" s="45"/>
      <c r="M527" s="234"/>
      <c r="N527" s="235"/>
      <c r="O527" s="85"/>
      <c r="P527" s="85"/>
      <c r="Q527" s="85"/>
      <c r="R527" s="85"/>
      <c r="S527" s="85"/>
      <c r="T527" s="86"/>
      <c r="U527" s="39"/>
      <c r="V527" s="39"/>
      <c r="W527" s="39"/>
      <c r="X527" s="39"/>
      <c r="Y527" s="39"/>
      <c r="Z527" s="39"/>
      <c r="AA527" s="39"/>
      <c r="AB527" s="39"/>
      <c r="AC527" s="39"/>
      <c r="AD527" s="39"/>
      <c r="AE527" s="39"/>
      <c r="AT527" s="18" t="s">
        <v>177</v>
      </c>
      <c r="AU527" s="18" t="s">
        <v>87</v>
      </c>
    </row>
    <row r="528" s="2" customFormat="1">
      <c r="A528" s="39"/>
      <c r="B528" s="40"/>
      <c r="C528" s="41"/>
      <c r="D528" s="232" t="s">
        <v>179</v>
      </c>
      <c r="E528" s="41"/>
      <c r="F528" s="236" t="s">
        <v>593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179</v>
      </c>
      <c r="AU528" s="18" t="s">
        <v>87</v>
      </c>
    </row>
    <row r="529" s="13" customFormat="1">
      <c r="A529" s="13"/>
      <c r="B529" s="237"/>
      <c r="C529" s="238"/>
      <c r="D529" s="232" t="s">
        <v>181</v>
      </c>
      <c r="E529" s="239" t="s">
        <v>40</v>
      </c>
      <c r="F529" s="240" t="s">
        <v>509</v>
      </c>
      <c r="G529" s="238"/>
      <c r="H529" s="239" t="s">
        <v>40</v>
      </c>
      <c r="I529" s="241"/>
      <c r="J529" s="238"/>
      <c r="K529" s="238"/>
      <c r="L529" s="242"/>
      <c r="M529" s="243"/>
      <c r="N529" s="244"/>
      <c r="O529" s="244"/>
      <c r="P529" s="244"/>
      <c r="Q529" s="244"/>
      <c r="R529" s="244"/>
      <c r="S529" s="244"/>
      <c r="T529" s="245"/>
      <c r="U529" s="13"/>
      <c r="V529" s="13"/>
      <c r="W529" s="13"/>
      <c r="X529" s="13"/>
      <c r="Y529" s="13"/>
      <c r="Z529" s="13"/>
      <c r="AA529" s="13"/>
      <c r="AB529" s="13"/>
      <c r="AC529" s="13"/>
      <c r="AD529" s="13"/>
      <c r="AE529" s="13"/>
      <c r="AT529" s="246" t="s">
        <v>181</v>
      </c>
      <c r="AU529" s="246" t="s">
        <v>87</v>
      </c>
      <c r="AV529" s="13" t="s">
        <v>85</v>
      </c>
      <c r="AW529" s="13" t="s">
        <v>38</v>
      </c>
      <c r="AX529" s="13" t="s">
        <v>77</v>
      </c>
      <c r="AY529" s="246" t="s">
        <v>167</v>
      </c>
    </row>
    <row r="530" s="14" customFormat="1">
      <c r="A530" s="14"/>
      <c r="B530" s="247"/>
      <c r="C530" s="248"/>
      <c r="D530" s="232" t="s">
        <v>181</v>
      </c>
      <c r="E530" s="249" t="s">
        <v>40</v>
      </c>
      <c r="F530" s="250" t="s">
        <v>532</v>
      </c>
      <c r="G530" s="248"/>
      <c r="H530" s="251">
        <v>9.5999999999999996</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181</v>
      </c>
      <c r="AU530" s="257" t="s">
        <v>87</v>
      </c>
      <c r="AV530" s="14" t="s">
        <v>87</v>
      </c>
      <c r="AW530" s="14" t="s">
        <v>38</v>
      </c>
      <c r="AX530" s="14" t="s">
        <v>77</v>
      </c>
      <c r="AY530" s="257" t="s">
        <v>167</v>
      </c>
    </row>
    <row r="531" s="13" customFormat="1">
      <c r="A531" s="13"/>
      <c r="B531" s="237"/>
      <c r="C531" s="238"/>
      <c r="D531" s="232" t="s">
        <v>181</v>
      </c>
      <c r="E531" s="239" t="s">
        <v>40</v>
      </c>
      <c r="F531" s="240" t="s">
        <v>533</v>
      </c>
      <c r="G531" s="238"/>
      <c r="H531" s="239" t="s">
        <v>40</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181</v>
      </c>
      <c r="AU531" s="246" t="s">
        <v>87</v>
      </c>
      <c r="AV531" s="13" t="s">
        <v>85</v>
      </c>
      <c r="AW531" s="13" t="s">
        <v>38</v>
      </c>
      <c r="AX531" s="13" t="s">
        <v>77</v>
      </c>
      <c r="AY531" s="246" t="s">
        <v>167</v>
      </c>
    </row>
    <row r="532" s="14" customFormat="1">
      <c r="A532" s="14"/>
      <c r="B532" s="247"/>
      <c r="C532" s="248"/>
      <c r="D532" s="232" t="s">
        <v>181</v>
      </c>
      <c r="E532" s="249" t="s">
        <v>40</v>
      </c>
      <c r="F532" s="250" t="s">
        <v>534</v>
      </c>
      <c r="G532" s="248"/>
      <c r="H532" s="251">
        <v>4.5999999999999996</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181</v>
      </c>
      <c r="AU532" s="257" t="s">
        <v>87</v>
      </c>
      <c r="AV532" s="14" t="s">
        <v>87</v>
      </c>
      <c r="AW532" s="14" t="s">
        <v>38</v>
      </c>
      <c r="AX532" s="14" t="s">
        <v>77</v>
      </c>
      <c r="AY532" s="257" t="s">
        <v>167</v>
      </c>
    </row>
    <row r="533" s="14" customFormat="1">
      <c r="A533" s="14"/>
      <c r="B533" s="247"/>
      <c r="C533" s="248"/>
      <c r="D533" s="232" t="s">
        <v>181</v>
      </c>
      <c r="E533" s="249" t="s">
        <v>40</v>
      </c>
      <c r="F533" s="250" t="s">
        <v>535</v>
      </c>
      <c r="G533" s="248"/>
      <c r="H533" s="251">
        <v>3.6000000000000001</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181</v>
      </c>
      <c r="AU533" s="257" t="s">
        <v>87</v>
      </c>
      <c r="AV533" s="14" t="s">
        <v>87</v>
      </c>
      <c r="AW533" s="14" t="s">
        <v>38</v>
      </c>
      <c r="AX533" s="14" t="s">
        <v>77</v>
      </c>
      <c r="AY533" s="257" t="s">
        <v>167</v>
      </c>
    </row>
    <row r="534" s="14" customFormat="1">
      <c r="A534" s="14"/>
      <c r="B534" s="247"/>
      <c r="C534" s="248"/>
      <c r="D534" s="232" t="s">
        <v>181</v>
      </c>
      <c r="E534" s="249" t="s">
        <v>40</v>
      </c>
      <c r="F534" s="250" t="s">
        <v>536</v>
      </c>
      <c r="G534" s="248"/>
      <c r="H534" s="251">
        <v>0.59999999999999998</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181</v>
      </c>
      <c r="AU534" s="257" t="s">
        <v>87</v>
      </c>
      <c r="AV534" s="14" t="s">
        <v>87</v>
      </c>
      <c r="AW534" s="14" t="s">
        <v>38</v>
      </c>
      <c r="AX534" s="14" t="s">
        <v>77</v>
      </c>
      <c r="AY534" s="257" t="s">
        <v>167</v>
      </c>
    </row>
    <row r="535" s="15" customFormat="1">
      <c r="A535" s="15"/>
      <c r="B535" s="258"/>
      <c r="C535" s="259"/>
      <c r="D535" s="232" t="s">
        <v>181</v>
      </c>
      <c r="E535" s="260" t="s">
        <v>40</v>
      </c>
      <c r="F535" s="261" t="s">
        <v>184</v>
      </c>
      <c r="G535" s="259"/>
      <c r="H535" s="262">
        <v>18.399999999999999</v>
      </c>
      <c r="I535" s="263"/>
      <c r="J535" s="259"/>
      <c r="K535" s="259"/>
      <c r="L535" s="264"/>
      <c r="M535" s="265"/>
      <c r="N535" s="266"/>
      <c r="O535" s="266"/>
      <c r="P535" s="266"/>
      <c r="Q535" s="266"/>
      <c r="R535" s="266"/>
      <c r="S535" s="266"/>
      <c r="T535" s="267"/>
      <c r="U535" s="15"/>
      <c r="V535" s="15"/>
      <c r="W535" s="15"/>
      <c r="X535" s="15"/>
      <c r="Y535" s="15"/>
      <c r="Z535" s="15"/>
      <c r="AA535" s="15"/>
      <c r="AB535" s="15"/>
      <c r="AC535" s="15"/>
      <c r="AD535" s="15"/>
      <c r="AE535" s="15"/>
      <c r="AT535" s="268" t="s">
        <v>181</v>
      </c>
      <c r="AU535" s="268" t="s">
        <v>87</v>
      </c>
      <c r="AV535" s="15" t="s">
        <v>175</v>
      </c>
      <c r="AW535" s="15" t="s">
        <v>38</v>
      </c>
      <c r="AX535" s="15" t="s">
        <v>85</v>
      </c>
      <c r="AY535" s="268" t="s">
        <v>167</v>
      </c>
    </row>
    <row r="536" s="2" customFormat="1" ht="24" customHeight="1">
      <c r="A536" s="39"/>
      <c r="B536" s="40"/>
      <c r="C536" s="219" t="s">
        <v>599</v>
      </c>
      <c r="D536" s="219" t="s">
        <v>170</v>
      </c>
      <c r="E536" s="220" t="s">
        <v>600</v>
      </c>
      <c r="F536" s="221" t="s">
        <v>601</v>
      </c>
      <c r="G536" s="222" t="s">
        <v>398</v>
      </c>
      <c r="H536" s="223">
        <v>9.0239999999999991</v>
      </c>
      <c r="I536" s="224"/>
      <c r="J536" s="225">
        <f>ROUND(I536*H536,2)</f>
        <v>0</v>
      </c>
      <c r="K536" s="221" t="s">
        <v>174</v>
      </c>
      <c r="L536" s="45"/>
      <c r="M536" s="226" t="s">
        <v>40</v>
      </c>
      <c r="N536" s="227" t="s">
        <v>48</v>
      </c>
      <c r="O536" s="85"/>
      <c r="P536" s="228">
        <f>O536*H536</f>
        <v>0</v>
      </c>
      <c r="Q536" s="228">
        <v>0</v>
      </c>
      <c r="R536" s="228">
        <f>Q536*H536</f>
        <v>0</v>
      </c>
      <c r="S536" s="228">
        <v>0</v>
      </c>
      <c r="T536" s="229">
        <f>S536*H536</f>
        <v>0</v>
      </c>
      <c r="U536" s="39"/>
      <c r="V536" s="39"/>
      <c r="W536" s="39"/>
      <c r="X536" s="39"/>
      <c r="Y536" s="39"/>
      <c r="Z536" s="39"/>
      <c r="AA536" s="39"/>
      <c r="AB536" s="39"/>
      <c r="AC536" s="39"/>
      <c r="AD536" s="39"/>
      <c r="AE536" s="39"/>
      <c r="AR536" s="230" t="s">
        <v>301</v>
      </c>
      <c r="AT536" s="230" t="s">
        <v>170</v>
      </c>
      <c r="AU536" s="230" t="s">
        <v>87</v>
      </c>
      <c r="AY536" s="18" t="s">
        <v>167</v>
      </c>
      <c r="BE536" s="231">
        <f>IF(N536="základní",J536,0)</f>
        <v>0</v>
      </c>
      <c r="BF536" s="231">
        <f>IF(N536="snížená",J536,0)</f>
        <v>0</v>
      </c>
      <c r="BG536" s="231">
        <f>IF(N536="zákl. přenesená",J536,0)</f>
        <v>0</v>
      </c>
      <c r="BH536" s="231">
        <f>IF(N536="sníž. přenesená",J536,0)</f>
        <v>0</v>
      </c>
      <c r="BI536" s="231">
        <f>IF(N536="nulová",J536,0)</f>
        <v>0</v>
      </c>
      <c r="BJ536" s="18" t="s">
        <v>85</v>
      </c>
      <c r="BK536" s="231">
        <f>ROUND(I536*H536,2)</f>
        <v>0</v>
      </c>
      <c r="BL536" s="18" t="s">
        <v>301</v>
      </c>
      <c r="BM536" s="230" t="s">
        <v>602</v>
      </c>
    </row>
    <row r="537" s="2" customFormat="1">
      <c r="A537" s="39"/>
      <c r="B537" s="40"/>
      <c r="C537" s="41"/>
      <c r="D537" s="232" t="s">
        <v>177</v>
      </c>
      <c r="E537" s="41"/>
      <c r="F537" s="233" t="s">
        <v>603</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177</v>
      </c>
      <c r="AU537" s="18" t="s">
        <v>87</v>
      </c>
    </row>
    <row r="538" s="2" customFormat="1" ht="24" customHeight="1">
      <c r="A538" s="39"/>
      <c r="B538" s="40"/>
      <c r="C538" s="219" t="s">
        <v>604</v>
      </c>
      <c r="D538" s="219" t="s">
        <v>170</v>
      </c>
      <c r="E538" s="220" t="s">
        <v>605</v>
      </c>
      <c r="F538" s="221" t="s">
        <v>606</v>
      </c>
      <c r="G538" s="222" t="s">
        <v>398</v>
      </c>
      <c r="H538" s="223">
        <v>0.032000000000000001</v>
      </c>
      <c r="I538" s="224"/>
      <c r="J538" s="225">
        <f>ROUND(I538*H538,2)</f>
        <v>0</v>
      </c>
      <c r="K538" s="221" t="s">
        <v>174</v>
      </c>
      <c r="L538" s="45"/>
      <c r="M538" s="226" t="s">
        <v>40</v>
      </c>
      <c r="N538" s="227" t="s">
        <v>48</v>
      </c>
      <c r="O538" s="85"/>
      <c r="P538" s="228">
        <f>O538*H538</f>
        <v>0</v>
      </c>
      <c r="Q538" s="228">
        <v>0</v>
      </c>
      <c r="R538" s="228">
        <f>Q538*H538</f>
        <v>0</v>
      </c>
      <c r="S538" s="228">
        <v>0</v>
      </c>
      <c r="T538" s="229">
        <f>S538*H538</f>
        <v>0</v>
      </c>
      <c r="U538" s="39"/>
      <c r="V538" s="39"/>
      <c r="W538" s="39"/>
      <c r="X538" s="39"/>
      <c r="Y538" s="39"/>
      <c r="Z538" s="39"/>
      <c r="AA538" s="39"/>
      <c r="AB538" s="39"/>
      <c r="AC538" s="39"/>
      <c r="AD538" s="39"/>
      <c r="AE538" s="39"/>
      <c r="AR538" s="230" t="s">
        <v>301</v>
      </c>
      <c r="AT538" s="230" t="s">
        <v>170</v>
      </c>
      <c r="AU538" s="230" t="s">
        <v>87</v>
      </c>
      <c r="AY538" s="18" t="s">
        <v>167</v>
      </c>
      <c r="BE538" s="231">
        <f>IF(N538="základní",J538,0)</f>
        <v>0</v>
      </c>
      <c r="BF538" s="231">
        <f>IF(N538="snížená",J538,0)</f>
        <v>0</v>
      </c>
      <c r="BG538" s="231">
        <f>IF(N538="zákl. přenesená",J538,0)</f>
        <v>0</v>
      </c>
      <c r="BH538" s="231">
        <f>IF(N538="sníž. přenesená",J538,0)</f>
        <v>0</v>
      </c>
      <c r="BI538" s="231">
        <f>IF(N538="nulová",J538,0)</f>
        <v>0</v>
      </c>
      <c r="BJ538" s="18" t="s">
        <v>85</v>
      </c>
      <c r="BK538" s="231">
        <f>ROUND(I538*H538,2)</f>
        <v>0</v>
      </c>
      <c r="BL538" s="18" t="s">
        <v>301</v>
      </c>
      <c r="BM538" s="230" t="s">
        <v>607</v>
      </c>
    </row>
    <row r="539" s="2" customFormat="1">
      <c r="A539" s="39"/>
      <c r="B539" s="40"/>
      <c r="C539" s="41"/>
      <c r="D539" s="232" t="s">
        <v>177</v>
      </c>
      <c r="E539" s="41"/>
      <c r="F539" s="233" t="s">
        <v>608</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177</v>
      </c>
      <c r="AU539" s="18" t="s">
        <v>87</v>
      </c>
    </row>
    <row r="540" s="2" customFormat="1">
      <c r="A540" s="39"/>
      <c r="B540" s="40"/>
      <c r="C540" s="41"/>
      <c r="D540" s="232" t="s">
        <v>179</v>
      </c>
      <c r="E540" s="41"/>
      <c r="F540" s="236" t="s">
        <v>609</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179</v>
      </c>
      <c r="AU540" s="18" t="s">
        <v>87</v>
      </c>
    </row>
    <row r="541" s="2" customFormat="1" ht="24" customHeight="1">
      <c r="A541" s="39"/>
      <c r="B541" s="40"/>
      <c r="C541" s="219" t="s">
        <v>610</v>
      </c>
      <c r="D541" s="219" t="s">
        <v>170</v>
      </c>
      <c r="E541" s="220" t="s">
        <v>611</v>
      </c>
      <c r="F541" s="221" t="s">
        <v>612</v>
      </c>
      <c r="G541" s="222" t="s">
        <v>398</v>
      </c>
      <c r="H541" s="223">
        <v>0.032000000000000001</v>
      </c>
      <c r="I541" s="224"/>
      <c r="J541" s="225">
        <f>ROUND(I541*H541,2)</f>
        <v>0</v>
      </c>
      <c r="K541" s="221" t="s">
        <v>174</v>
      </c>
      <c r="L541" s="45"/>
      <c r="M541" s="226" t="s">
        <v>40</v>
      </c>
      <c r="N541" s="227" t="s">
        <v>48</v>
      </c>
      <c r="O541" s="85"/>
      <c r="P541" s="228">
        <f>O541*H541</f>
        <v>0</v>
      </c>
      <c r="Q541" s="228">
        <v>0</v>
      </c>
      <c r="R541" s="228">
        <f>Q541*H541</f>
        <v>0</v>
      </c>
      <c r="S541" s="228">
        <v>0</v>
      </c>
      <c r="T541" s="229">
        <f>S541*H541</f>
        <v>0</v>
      </c>
      <c r="U541" s="39"/>
      <c r="V541" s="39"/>
      <c r="W541" s="39"/>
      <c r="X541" s="39"/>
      <c r="Y541" s="39"/>
      <c r="Z541" s="39"/>
      <c r="AA541" s="39"/>
      <c r="AB541" s="39"/>
      <c r="AC541" s="39"/>
      <c r="AD541" s="39"/>
      <c r="AE541" s="39"/>
      <c r="AR541" s="230" t="s">
        <v>301</v>
      </c>
      <c r="AT541" s="230" t="s">
        <v>170</v>
      </c>
      <c r="AU541" s="230" t="s">
        <v>87</v>
      </c>
      <c r="AY541" s="18" t="s">
        <v>167</v>
      </c>
      <c r="BE541" s="231">
        <f>IF(N541="základní",J541,0)</f>
        <v>0</v>
      </c>
      <c r="BF541" s="231">
        <f>IF(N541="snížená",J541,0)</f>
        <v>0</v>
      </c>
      <c r="BG541" s="231">
        <f>IF(N541="zákl. přenesená",J541,0)</f>
        <v>0</v>
      </c>
      <c r="BH541" s="231">
        <f>IF(N541="sníž. přenesená",J541,0)</f>
        <v>0</v>
      </c>
      <c r="BI541" s="231">
        <f>IF(N541="nulová",J541,0)</f>
        <v>0</v>
      </c>
      <c r="BJ541" s="18" t="s">
        <v>85</v>
      </c>
      <c r="BK541" s="231">
        <f>ROUND(I541*H541,2)</f>
        <v>0</v>
      </c>
      <c r="BL541" s="18" t="s">
        <v>301</v>
      </c>
      <c r="BM541" s="230" t="s">
        <v>613</v>
      </c>
    </row>
    <row r="542" s="2" customFormat="1">
      <c r="A542" s="39"/>
      <c r="B542" s="40"/>
      <c r="C542" s="41"/>
      <c r="D542" s="232" t="s">
        <v>177</v>
      </c>
      <c r="E542" s="41"/>
      <c r="F542" s="233" t="s">
        <v>614</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177</v>
      </c>
      <c r="AU542" s="18" t="s">
        <v>87</v>
      </c>
    </row>
    <row r="543" s="2" customFormat="1">
      <c r="A543" s="39"/>
      <c r="B543" s="40"/>
      <c r="C543" s="41"/>
      <c r="D543" s="232" t="s">
        <v>179</v>
      </c>
      <c r="E543" s="41"/>
      <c r="F543" s="236" t="s">
        <v>609</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179</v>
      </c>
      <c r="AU543" s="18" t="s">
        <v>87</v>
      </c>
    </row>
    <row r="544" s="12" customFormat="1" ht="22.8" customHeight="1">
      <c r="A544" s="12"/>
      <c r="B544" s="203"/>
      <c r="C544" s="204"/>
      <c r="D544" s="205" t="s">
        <v>76</v>
      </c>
      <c r="E544" s="217" t="s">
        <v>615</v>
      </c>
      <c r="F544" s="217" t="s">
        <v>616</v>
      </c>
      <c r="G544" s="204"/>
      <c r="H544" s="204"/>
      <c r="I544" s="207"/>
      <c r="J544" s="218">
        <f>BK544</f>
        <v>0</v>
      </c>
      <c r="K544" s="204"/>
      <c r="L544" s="209"/>
      <c r="M544" s="210"/>
      <c r="N544" s="211"/>
      <c r="O544" s="211"/>
      <c r="P544" s="212">
        <f>SUM(P545:P591)</f>
        <v>0</v>
      </c>
      <c r="Q544" s="211"/>
      <c r="R544" s="212">
        <f>SUM(R545:R591)</f>
        <v>0.11957000000000002</v>
      </c>
      <c r="S544" s="211"/>
      <c r="T544" s="213">
        <f>SUM(T545:T591)</f>
        <v>0.038790000000000005</v>
      </c>
      <c r="U544" s="12"/>
      <c r="V544" s="12"/>
      <c r="W544" s="12"/>
      <c r="X544" s="12"/>
      <c r="Y544" s="12"/>
      <c r="Z544" s="12"/>
      <c r="AA544" s="12"/>
      <c r="AB544" s="12"/>
      <c r="AC544" s="12"/>
      <c r="AD544" s="12"/>
      <c r="AE544" s="12"/>
      <c r="AR544" s="214" t="s">
        <v>87</v>
      </c>
      <c r="AT544" s="215" t="s">
        <v>76</v>
      </c>
      <c r="AU544" s="215" t="s">
        <v>85</v>
      </c>
      <c r="AY544" s="214" t="s">
        <v>167</v>
      </c>
      <c r="BK544" s="216">
        <f>SUM(BK545:BK591)</f>
        <v>0</v>
      </c>
    </row>
    <row r="545" s="2" customFormat="1" ht="16.5" customHeight="1">
      <c r="A545" s="39"/>
      <c r="B545" s="40"/>
      <c r="C545" s="219" t="s">
        <v>617</v>
      </c>
      <c r="D545" s="219" t="s">
        <v>170</v>
      </c>
      <c r="E545" s="220" t="s">
        <v>618</v>
      </c>
      <c r="F545" s="221" t="s">
        <v>619</v>
      </c>
      <c r="G545" s="222" t="s">
        <v>561</v>
      </c>
      <c r="H545" s="223">
        <v>1</v>
      </c>
      <c r="I545" s="224"/>
      <c r="J545" s="225">
        <f>ROUND(I545*H545,2)</f>
        <v>0</v>
      </c>
      <c r="K545" s="221" t="s">
        <v>174</v>
      </c>
      <c r="L545" s="45"/>
      <c r="M545" s="226" t="s">
        <v>40</v>
      </c>
      <c r="N545" s="227" t="s">
        <v>48</v>
      </c>
      <c r="O545" s="85"/>
      <c r="P545" s="228">
        <f>O545*H545</f>
        <v>0</v>
      </c>
      <c r="Q545" s="228">
        <v>0</v>
      </c>
      <c r="R545" s="228">
        <f>Q545*H545</f>
        <v>0</v>
      </c>
      <c r="S545" s="228">
        <v>0.01933</v>
      </c>
      <c r="T545" s="229">
        <f>S545*H545</f>
        <v>0.01933</v>
      </c>
      <c r="U545" s="39"/>
      <c r="V545" s="39"/>
      <c r="W545" s="39"/>
      <c r="X545" s="39"/>
      <c r="Y545" s="39"/>
      <c r="Z545" s="39"/>
      <c r="AA545" s="39"/>
      <c r="AB545" s="39"/>
      <c r="AC545" s="39"/>
      <c r="AD545" s="39"/>
      <c r="AE545" s="39"/>
      <c r="AR545" s="230" t="s">
        <v>301</v>
      </c>
      <c r="AT545" s="230" t="s">
        <v>170</v>
      </c>
      <c r="AU545" s="230" t="s">
        <v>87</v>
      </c>
      <c r="AY545" s="18" t="s">
        <v>167</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301</v>
      </c>
      <c r="BM545" s="230" t="s">
        <v>620</v>
      </c>
    </row>
    <row r="546" s="2" customFormat="1">
      <c r="A546" s="39"/>
      <c r="B546" s="40"/>
      <c r="C546" s="41"/>
      <c r="D546" s="232" t="s">
        <v>177</v>
      </c>
      <c r="E546" s="41"/>
      <c r="F546" s="233" t="s">
        <v>621</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177</v>
      </c>
      <c r="AU546" s="18" t="s">
        <v>87</v>
      </c>
    </row>
    <row r="547" s="2" customFormat="1" ht="24" customHeight="1">
      <c r="A547" s="39"/>
      <c r="B547" s="40"/>
      <c r="C547" s="219" t="s">
        <v>622</v>
      </c>
      <c r="D547" s="219" t="s">
        <v>170</v>
      </c>
      <c r="E547" s="220" t="s">
        <v>623</v>
      </c>
      <c r="F547" s="221" t="s">
        <v>624</v>
      </c>
      <c r="G547" s="222" t="s">
        <v>561</v>
      </c>
      <c r="H547" s="223">
        <v>1</v>
      </c>
      <c r="I547" s="224"/>
      <c r="J547" s="225">
        <f>ROUND(I547*H547,2)</f>
        <v>0</v>
      </c>
      <c r="K547" s="221" t="s">
        <v>174</v>
      </c>
      <c r="L547" s="45"/>
      <c r="M547" s="226" t="s">
        <v>40</v>
      </c>
      <c r="N547" s="227" t="s">
        <v>48</v>
      </c>
      <c r="O547" s="85"/>
      <c r="P547" s="228">
        <f>O547*H547</f>
        <v>0</v>
      </c>
      <c r="Q547" s="228">
        <v>0.023199999999999998</v>
      </c>
      <c r="R547" s="228">
        <f>Q547*H547</f>
        <v>0.023199999999999998</v>
      </c>
      <c r="S547" s="228">
        <v>0</v>
      </c>
      <c r="T547" s="229">
        <f>S547*H547</f>
        <v>0</v>
      </c>
      <c r="U547" s="39"/>
      <c r="V547" s="39"/>
      <c r="W547" s="39"/>
      <c r="X547" s="39"/>
      <c r="Y547" s="39"/>
      <c r="Z547" s="39"/>
      <c r="AA547" s="39"/>
      <c r="AB547" s="39"/>
      <c r="AC547" s="39"/>
      <c r="AD547" s="39"/>
      <c r="AE547" s="39"/>
      <c r="AR547" s="230" t="s">
        <v>301</v>
      </c>
      <c r="AT547" s="230" t="s">
        <v>170</v>
      </c>
      <c r="AU547" s="230" t="s">
        <v>87</v>
      </c>
      <c r="AY547" s="18" t="s">
        <v>167</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301</v>
      </c>
      <c r="BM547" s="230" t="s">
        <v>625</v>
      </c>
    </row>
    <row r="548" s="2" customFormat="1">
      <c r="A548" s="39"/>
      <c r="B548" s="40"/>
      <c r="C548" s="41"/>
      <c r="D548" s="232" t="s">
        <v>177</v>
      </c>
      <c r="E548" s="41"/>
      <c r="F548" s="233" t="s">
        <v>626</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177</v>
      </c>
      <c r="AU548" s="18" t="s">
        <v>87</v>
      </c>
    </row>
    <row r="549" s="2" customFormat="1">
      <c r="A549" s="39"/>
      <c r="B549" s="40"/>
      <c r="C549" s="41"/>
      <c r="D549" s="232" t="s">
        <v>179</v>
      </c>
      <c r="E549" s="41"/>
      <c r="F549" s="236" t="s">
        <v>627</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179</v>
      </c>
      <c r="AU549" s="18" t="s">
        <v>87</v>
      </c>
    </row>
    <row r="550" s="2" customFormat="1" ht="16.5" customHeight="1">
      <c r="A550" s="39"/>
      <c r="B550" s="40"/>
      <c r="C550" s="219" t="s">
        <v>628</v>
      </c>
      <c r="D550" s="219" t="s">
        <v>170</v>
      </c>
      <c r="E550" s="220" t="s">
        <v>629</v>
      </c>
      <c r="F550" s="221" t="s">
        <v>630</v>
      </c>
      <c r="G550" s="222" t="s">
        <v>561</v>
      </c>
      <c r="H550" s="223">
        <v>1</v>
      </c>
      <c r="I550" s="224"/>
      <c r="J550" s="225">
        <f>ROUND(I550*H550,2)</f>
        <v>0</v>
      </c>
      <c r="K550" s="221" t="s">
        <v>174</v>
      </c>
      <c r="L550" s="45"/>
      <c r="M550" s="226" t="s">
        <v>40</v>
      </c>
      <c r="N550" s="227" t="s">
        <v>48</v>
      </c>
      <c r="O550" s="85"/>
      <c r="P550" s="228">
        <f>O550*H550</f>
        <v>0</v>
      </c>
      <c r="Q550" s="228">
        <v>0</v>
      </c>
      <c r="R550" s="228">
        <f>Q550*H550</f>
        <v>0</v>
      </c>
      <c r="S550" s="228">
        <v>0.019460000000000002</v>
      </c>
      <c r="T550" s="229">
        <f>S550*H550</f>
        <v>0.019460000000000002</v>
      </c>
      <c r="U550" s="39"/>
      <c r="V550" s="39"/>
      <c r="W550" s="39"/>
      <c r="X550" s="39"/>
      <c r="Y550" s="39"/>
      <c r="Z550" s="39"/>
      <c r="AA550" s="39"/>
      <c r="AB550" s="39"/>
      <c r="AC550" s="39"/>
      <c r="AD550" s="39"/>
      <c r="AE550" s="39"/>
      <c r="AR550" s="230" t="s">
        <v>301</v>
      </c>
      <c r="AT550" s="230" t="s">
        <v>170</v>
      </c>
      <c r="AU550" s="230" t="s">
        <v>87</v>
      </c>
      <c r="AY550" s="18" t="s">
        <v>167</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301</v>
      </c>
      <c r="BM550" s="230" t="s">
        <v>631</v>
      </c>
    </row>
    <row r="551" s="2" customFormat="1">
      <c r="A551" s="39"/>
      <c r="B551" s="40"/>
      <c r="C551" s="41"/>
      <c r="D551" s="232" t="s">
        <v>177</v>
      </c>
      <c r="E551" s="41"/>
      <c r="F551" s="233" t="s">
        <v>632</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177</v>
      </c>
      <c r="AU551" s="18" t="s">
        <v>87</v>
      </c>
    </row>
    <row r="552" s="2" customFormat="1" ht="24" customHeight="1">
      <c r="A552" s="39"/>
      <c r="B552" s="40"/>
      <c r="C552" s="219" t="s">
        <v>633</v>
      </c>
      <c r="D552" s="219" t="s">
        <v>170</v>
      </c>
      <c r="E552" s="220" t="s">
        <v>634</v>
      </c>
      <c r="F552" s="221" t="s">
        <v>635</v>
      </c>
      <c r="G552" s="222" t="s">
        <v>561</v>
      </c>
      <c r="H552" s="223">
        <v>1</v>
      </c>
      <c r="I552" s="224"/>
      <c r="J552" s="225">
        <f>ROUND(I552*H552,2)</f>
        <v>0</v>
      </c>
      <c r="K552" s="221" t="s">
        <v>174</v>
      </c>
      <c r="L552" s="45"/>
      <c r="M552" s="226" t="s">
        <v>40</v>
      </c>
      <c r="N552" s="227" t="s">
        <v>48</v>
      </c>
      <c r="O552" s="85"/>
      <c r="P552" s="228">
        <f>O552*H552</f>
        <v>0</v>
      </c>
      <c r="Q552" s="228">
        <v>0.02775</v>
      </c>
      <c r="R552" s="228">
        <f>Q552*H552</f>
        <v>0.02775</v>
      </c>
      <c r="S552" s="228">
        <v>0</v>
      </c>
      <c r="T552" s="229">
        <f>S552*H552</f>
        <v>0</v>
      </c>
      <c r="U552" s="39"/>
      <c r="V552" s="39"/>
      <c r="W552" s="39"/>
      <c r="X552" s="39"/>
      <c r="Y552" s="39"/>
      <c r="Z552" s="39"/>
      <c r="AA552" s="39"/>
      <c r="AB552" s="39"/>
      <c r="AC552" s="39"/>
      <c r="AD552" s="39"/>
      <c r="AE552" s="39"/>
      <c r="AR552" s="230" t="s">
        <v>301</v>
      </c>
      <c r="AT552" s="230" t="s">
        <v>170</v>
      </c>
      <c r="AU552" s="230" t="s">
        <v>87</v>
      </c>
      <c r="AY552" s="18" t="s">
        <v>167</v>
      </c>
      <c r="BE552" s="231">
        <f>IF(N552="základní",J552,0)</f>
        <v>0</v>
      </c>
      <c r="BF552" s="231">
        <f>IF(N552="snížená",J552,0)</f>
        <v>0</v>
      </c>
      <c r="BG552" s="231">
        <f>IF(N552="zákl. přenesená",J552,0)</f>
        <v>0</v>
      </c>
      <c r="BH552" s="231">
        <f>IF(N552="sníž. přenesená",J552,0)</f>
        <v>0</v>
      </c>
      <c r="BI552" s="231">
        <f>IF(N552="nulová",J552,0)</f>
        <v>0</v>
      </c>
      <c r="BJ552" s="18" t="s">
        <v>85</v>
      </c>
      <c r="BK552" s="231">
        <f>ROUND(I552*H552,2)</f>
        <v>0</v>
      </c>
      <c r="BL552" s="18" t="s">
        <v>301</v>
      </c>
      <c r="BM552" s="230" t="s">
        <v>636</v>
      </c>
    </row>
    <row r="553" s="2" customFormat="1">
      <c r="A553" s="39"/>
      <c r="B553" s="40"/>
      <c r="C553" s="41"/>
      <c r="D553" s="232" t="s">
        <v>177</v>
      </c>
      <c r="E553" s="41"/>
      <c r="F553" s="233" t="s">
        <v>637</v>
      </c>
      <c r="G553" s="41"/>
      <c r="H553" s="41"/>
      <c r="I553" s="137"/>
      <c r="J553" s="41"/>
      <c r="K553" s="41"/>
      <c r="L553" s="45"/>
      <c r="M553" s="234"/>
      <c r="N553" s="235"/>
      <c r="O553" s="85"/>
      <c r="P553" s="85"/>
      <c r="Q553" s="85"/>
      <c r="R553" s="85"/>
      <c r="S553" s="85"/>
      <c r="T553" s="86"/>
      <c r="U553" s="39"/>
      <c r="V553" s="39"/>
      <c r="W553" s="39"/>
      <c r="X553" s="39"/>
      <c r="Y553" s="39"/>
      <c r="Z553" s="39"/>
      <c r="AA553" s="39"/>
      <c r="AB553" s="39"/>
      <c r="AC553" s="39"/>
      <c r="AD553" s="39"/>
      <c r="AE553" s="39"/>
      <c r="AT553" s="18" t="s">
        <v>177</v>
      </c>
      <c r="AU553" s="18" t="s">
        <v>87</v>
      </c>
    </row>
    <row r="554" s="2" customFormat="1">
      <c r="A554" s="39"/>
      <c r="B554" s="40"/>
      <c r="C554" s="41"/>
      <c r="D554" s="232" t="s">
        <v>179</v>
      </c>
      <c r="E554" s="41"/>
      <c r="F554" s="236" t="s">
        <v>638</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179</v>
      </c>
      <c r="AU554" s="18" t="s">
        <v>87</v>
      </c>
    </row>
    <row r="555" s="2" customFormat="1" ht="16.5" customHeight="1">
      <c r="A555" s="39"/>
      <c r="B555" s="40"/>
      <c r="C555" s="219" t="s">
        <v>639</v>
      </c>
      <c r="D555" s="219" t="s">
        <v>170</v>
      </c>
      <c r="E555" s="220" t="s">
        <v>640</v>
      </c>
      <c r="F555" s="221" t="s">
        <v>641</v>
      </c>
      <c r="G555" s="222" t="s">
        <v>561</v>
      </c>
      <c r="H555" s="223">
        <v>1</v>
      </c>
      <c r="I555" s="224"/>
      <c r="J555" s="225">
        <f>ROUND(I555*H555,2)</f>
        <v>0</v>
      </c>
      <c r="K555" s="221" t="s">
        <v>174</v>
      </c>
      <c r="L555" s="45"/>
      <c r="M555" s="226" t="s">
        <v>40</v>
      </c>
      <c r="N555" s="227" t="s">
        <v>48</v>
      </c>
      <c r="O555" s="85"/>
      <c r="P555" s="228">
        <f>O555*H555</f>
        <v>0</v>
      </c>
      <c r="Q555" s="228">
        <v>0.01452</v>
      </c>
      <c r="R555" s="228">
        <f>Q555*H555</f>
        <v>0.01452</v>
      </c>
      <c r="S555" s="228">
        <v>0</v>
      </c>
      <c r="T555" s="229">
        <f>S555*H555</f>
        <v>0</v>
      </c>
      <c r="U555" s="39"/>
      <c r="V555" s="39"/>
      <c r="W555" s="39"/>
      <c r="X555" s="39"/>
      <c r="Y555" s="39"/>
      <c r="Z555" s="39"/>
      <c r="AA555" s="39"/>
      <c r="AB555" s="39"/>
      <c r="AC555" s="39"/>
      <c r="AD555" s="39"/>
      <c r="AE555" s="39"/>
      <c r="AR555" s="230" t="s">
        <v>301</v>
      </c>
      <c r="AT555" s="230" t="s">
        <v>170</v>
      </c>
      <c r="AU555" s="230" t="s">
        <v>87</v>
      </c>
      <c r="AY555" s="18" t="s">
        <v>167</v>
      </c>
      <c r="BE555" s="231">
        <f>IF(N555="základní",J555,0)</f>
        <v>0</v>
      </c>
      <c r="BF555" s="231">
        <f>IF(N555="snížená",J555,0)</f>
        <v>0</v>
      </c>
      <c r="BG555" s="231">
        <f>IF(N555="zákl. přenesená",J555,0)</f>
        <v>0</v>
      </c>
      <c r="BH555" s="231">
        <f>IF(N555="sníž. přenesená",J555,0)</f>
        <v>0</v>
      </c>
      <c r="BI555" s="231">
        <f>IF(N555="nulová",J555,0)</f>
        <v>0</v>
      </c>
      <c r="BJ555" s="18" t="s">
        <v>85</v>
      </c>
      <c r="BK555" s="231">
        <f>ROUND(I555*H555,2)</f>
        <v>0</v>
      </c>
      <c r="BL555" s="18" t="s">
        <v>301</v>
      </c>
      <c r="BM555" s="230" t="s">
        <v>642</v>
      </c>
    </row>
    <row r="556" s="2" customFormat="1">
      <c r="A556" s="39"/>
      <c r="B556" s="40"/>
      <c r="C556" s="41"/>
      <c r="D556" s="232" t="s">
        <v>177</v>
      </c>
      <c r="E556" s="41"/>
      <c r="F556" s="233" t="s">
        <v>643</v>
      </c>
      <c r="G556" s="41"/>
      <c r="H556" s="41"/>
      <c r="I556" s="137"/>
      <c r="J556" s="41"/>
      <c r="K556" s="41"/>
      <c r="L556" s="45"/>
      <c r="M556" s="234"/>
      <c r="N556" s="235"/>
      <c r="O556" s="85"/>
      <c r="P556" s="85"/>
      <c r="Q556" s="85"/>
      <c r="R556" s="85"/>
      <c r="S556" s="85"/>
      <c r="T556" s="86"/>
      <c r="U556" s="39"/>
      <c r="V556" s="39"/>
      <c r="W556" s="39"/>
      <c r="X556" s="39"/>
      <c r="Y556" s="39"/>
      <c r="Z556" s="39"/>
      <c r="AA556" s="39"/>
      <c r="AB556" s="39"/>
      <c r="AC556" s="39"/>
      <c r="AD556" s="39"/>
      <c r="AE556" s="39"/>
      <c r="AT556" s="18" t="s">
        <v>177</v>
      </c>
      <c r="AU556" s="18" t="s">
        <v>87</v>
      </c>
    </row>
    <row r="557" s="2" customFormat="1">
      <c r="A557" s="39"/>
      <c r="B557" s="40"/>
      <c r="C557" s="41"/>
      <c r="D557" s="232" t="s">
        <v>179</v>
      </c>
      <c r="E557" s="41"/>
      <c r="F557" s="236" t="s">
        <v>644</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179</v>
      </c>
      <c r="AU557" s="18" t="s">
        <v>87</v>
      </c>
    </row>
    <row r="558" s="2" customFormat="1" ht="24" customHeight="1">
      <c r="A558" s="39"/>
      <c r="B558" s="40"/>
      <c r="C558" s="219" t="s">
        <v>645</v>
      </c>
      <c r="D558" s="219" t="s">
        <v>170</v>
      </c>
      <c r="E558" s="220" t="s">
        <v>646</v>
      </c>
      <c r="F558" s="221" t="s">
        <v>647</v>
      </c>
      <c r="G558" s="222" t="s">
        <v>561</v>
      </c>
      <c r="H558" s="223">
        <v>1</v>
      </c>
      <c r="I558" s="224"/>
      <c r="J558" s="225">
        <f>ROUND(I558*H558,2)</f>
        <v>0</v>
      </c>
      <c r="K558" s="221" t="s">
        <v>174</v>
      </c>
      <c r="L558" s="45"/>
      <c r="M558" s="226" t="s">
        <v>40</v>
      </c>
      <c r="N558" s="227" t="s">
        <v>48</v>
      </c>
      <c r="O558" s="85"/>
      <c r="P558" s="228">
        <f>O558*H558</f>
        <v>0</v>
      </c>
      <c r="Q558" s="228">
        <v>0.034209999999999997</v>
      </c>
      <c r="R558" s="228">
        <f>Q558*H558</f>
        <v>0.034209999999999997</v>
      </c>
      <c r="S558" s="228">
        <v>0</v>
      </c>
      <c r="T558" s="229">
        <f>S558*H558</f>
        <v>0</v>
      </c>
      <c r="U558" s="39"/>
      <c r="V558" s="39"/>
      <c r="W558" s="39"/>
      <c r="X558" s="39"/>
      <c r="Y558" s="39"/>
      <c r="Z558" s="39"/>
      <c r="AA558" s="39"/>
      <c r="AB558" s="39"/>
      <c r="AC558" s="39"/>
      <c r="AD558" s="39"/>
      <c r="AE558" s="39"/>
      <c r="AR558" s="230" t="s">
        <v>301</v>
      </c>
      <c r="AT558" s="230" t="s">
        <v>170</v>
      </c>
      <c r="AU558" s="230" t="s">
        <v>87</v>
      </c>
      <c r="AY558" s="18" t="s">
        <v>167</v>
      </c>
      <c r="BE558" s="231">
        <f>IF(N558="základní",J558,0)</f>
        <v>0</v>
      </c>
      <c r="BF558" s="231">
        <f>IF(N558="snížená",J558,0)</f>
        <v>0</v>
      </c>
      <c r="BG558" s="231">
        <f>IF(N558="zákl. přenesená",J558,0)</f>
        <v>0</v>
      </c>
      <c r="BH558" s="231">
        <f>IF(N558="sníž. přenesená",J558,0)</f>
        <v>0</v>
      </c>
      <c r="BI558" s="231">
        <f>IF(N558="nulová",J558,0)</f>
        <v>0</v>
      </c>
      <c r="BJ558" s="18" t="s">
        <v>85</v>
      </c>
      <c r="BK558" s="231">
        <f>ROUND(I558*H558,2)</f>
        <v>0</v>
      </c>
      <c r="BL558" s="18" t="s">
        <v>301</v>
      </c>
      <c r="BM558" s="230" t="s">
        <v>648</v>
      </c>
    </row>
    <row r="559" s="2" customFormat="1">
      <c r="A559" s="39"/>
      <c r="B559" s="40"/>
      <c r="C559" s="41"/>
      <c r="D559" s="232" t="s">
        <v>177</v>
      </c>
      <c r="E559" s="41"/>
      <c r="F559" s="233" t="s">
        <v>649</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177</v>
      </c>
      <c r="AU559" s="18" t="s">
        <v>87</v>
      </c>
    </row>
    <row r="560" s="2" customFormat="1">
      <c r="A560" s="39"/>
      <c r="B560" s="40"/>
      <c r="C560" s="41"/>
      <c r="D560" s="232" t="s">
        <v>179</v>
      </c>
      <c r="E560" s="41"/>
      <c r="F560" s="236" t="s">
        <v>650</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179</v>
      </c>
      <c r="AU560" s="18" t="s">
        <v>87</v>
      </c>
    </row>
    <row r="561" s="2" customFormat="1" ht="24" customHeight="1">
      <c r="A561" s="39"/>
      <c r="B561" s="40"/>
      <c r="C561" s="219" t="s">
        <v>651</v>
      </c>
      <c r="D561" s="219" t="s">
        <v>170</v>
      </c>
      <c r="E561" s="220" t="s">
        <v>652</v>
      </c>
      <c r="F561" s="221" t="s">
        <v>653</v>
      </c>
      <c r="G561" s="222" t="s">
        <v>561</v>
      </c>
      <c r="H561" s="223">
        <v>1</v>
      </c>
      <c r="I561" s="224"/>
      <c r="J561" s="225">
        <f>ROUND(I561*H561,2)</f>
        <v>0</v>
      </c>
      <c r="K561" s="221" t="s">
        <v>174</v>
      </c>
      <c r="L561" s="45"/>
      <c r="M561" s="226" t="s">
        <v>40</v>
      </c>
      <c r="N561" s="227" t="s">
        <v>48</v>
      </c>
      <c r="O561" s="85"/>
      <c r="P561" s="228">
        <f>O561*H561</f>
        <v>0</v>
      </c>
      <c r="Q561" s="228">
        <v>0.0024199999999999998</v>
      </c>
      <c r="R561" s="228">
        <f>Q561*H561</f>
        <v>0.0024199999999999998</v>
      </c>
      <c r="S561" s="228">
        <v>0</v>
      </c>
      <c r="T561" s="229">
        <f>S561*H561</f>
        <v>0</v>
      </c>
      <c r="U561" s="39"/>
      <c r="V561" s="39"/>
      <c r="W561" s="39"/>
      <c r="X561" s="39"/>
      <c r="Y561" s="39"/>
      <c r="Z561" s="39"/>
      <c r="AA561" s="39"/>
      <c r="AB561" s="39"/>
      <c r="AC561" s="39"/>
      <c r="AD561" s="39"/>
      <c r="AE561" s="39"/>
      <c r="AR561" s="230" t="s">
        <v>301</v>
      </c>
      <c r="AT561" s="230" t="s">
        <v>170</v>
      </c>
      <c r="AU561" s="230" t="s">
        <v>87</v>
      </c>
      <c r="AY561" s="18" t="s">
        <v>167</v>
      </c>
      <c r="BE561" s="231">
        <f>IF(N561="základní",J561,0)</f>
        <v>0</v>
      </c>
      <c r="BF561" s="231">
        <f>IF(N561="snížená",J561,0)</f>
        <v>0</v>
      </c>
      <c r="BG561" s="231">
        <f>IF(N561="zákl. přenesená",J561,0)</f>
        <v>0</v>
      </c>
      <c r="BH561" s="231">
        <f>IF(N561="sníž. přenesená",J561,0)</f>
        <v>0</v>
      </c>
      <c r="BI561" s="231">
        <f>IF(N561="nulová",J561,0)</f>
        <v>0</v>
      </c>
      <c r="BJ561" s="18" t="s">
        <v>85</v>
      </c>
      <c r="BK561" s="231">
        <f>ROUND(I561*H561,2)</f>
        <v>0</v>
      </c>
      <c r="BL561" s="18" t="s">
        <v>301</v>
      </c>
      <c r="BM561" s="230" t="s">
        <v>654</v>
      </c>
    </row>
    <row r="562" s="2" customFormat="1">
      <c r="A562" s="39"/>
      <c r="B562" s="40"/>
      <c r="C562" s="41"/>
      <c r="D562" s="232" t="s">
        <v>177</v>
      </c>
      <c r="E562" s="41"/>
      <c r="F562" s="233" t="s">
        <v>653</v>
      </c>
      <c r="G562" s="41"/>
      <c r="H562" s="41"/>
      <c r="I562" s="137"/>
      <c r="J562" s="41"/>
      <c r="K562" s="41"/>
      <c r="L562" s="45"/>
      <c r="M562" s="234"/>
      <c r="N562" s="235"/>
      <c r="O562" s="85"/>
      <c r="P562" s="85"/>
      <c r="Q562" s="85"/>
      <c r="R562" s="85"/>
      <c r="S562" s="85"/>
      <c r="T562" s="86"/>
      <c r="U562" s="39"/>
      <c r="V562" s="39"/>
      <c r="W562" s="39"/>
      <c r="X562" s="39"/>
      <c r="Y562" s="39"/>
      <c r="Z562" s="39"/>
      <c r="AA562" s="39"/>
      <c r="AB562" s="39"/>
      <c r="AC562" s="39"/>
      <c r="AD562" s="39"/>
      <c r="AE562" s="39"/>
      <c r="AT562" s="18" t="s">
        <v>177</v>
      </c>
      <c r="AU562" s="18" t="s">
        <v>87</v>
      </c>
    </row>
    <row r="563" s="2" customFormat="1" ht="24" customHeight="1">
      <c r="A563" s="39"/>
      <c r="B563" s="40"/>
      <c r="C563" s="219" t="s">
        <v>655</v>
      </c>
      <c r="D563" s="219" t="s">
        <v>170</v>
      </c>
      <c r="E563" s="220" t="s">
        <v>656</v>
      </c>
      <c r="F563" s="221" t="s">
        <v>657</v>
      </c>
      <c r="G563" s="222" t="s">
        <v>561</v>
      </c>
      <c r="H563" s="223">
        <v>1</v>
      </c>
      <c r="I563" s="224"/>
      <c r="J563" s="225">
        <f>ROUND(I563*H563,2)</f>
        <v>0</v>
      </c>
      <c r="K563" s="221" t="s">
        <v>174</v>
      </c>
      <c r="L563" s="45"/>
      <c r="M563" s="226" t="s">
        <v>40</v>
      </c>
      <c r="N563" s="227" t="s">
        <v>48</v>
      </c>
      <c r="O563" s="85"/>
      <c r="P563" s="228">
        <f>O563*H563</f>
        <v>0</v>
      </c>
      <c r="Q563" s="228">
        <v>0.00051999999999999995</v>
      </c>
      <c r="R563" s="228">
        <f>Q563*H563</f>
        <v>0.00051999999999999995</v>
      </c>
      <c r="S563" s="228">
        <v>0</v>
      </c>
      <c r="T563" s="229">
        <f>S563*H563</f>
        <v>0</v>
      </c>
      <c r="U563" s="39"/>
      <c r="V563" s="39"/>
      <c r="W563" s="39"/>
      <c r="X563" s="39"/>
      <c r="Y563" s="39"/>
      <c r="Z563" s="39"/>
      <c r="AA563" s="39"/>
      <c r="AB563" s="39"/>
      <c r="AC563" s="39"/>
      <c r="AD563" s="39"/>
      <c r="AE563" s="39"/>
      <c r="AR563" s="230" t="s">
        <v>301</v>
      </c>
      <c r="AT563" s="230" t="s">
        <v>170</v>
      </c>
      <c r="AU563" s="230" t="s">
        <v>87</v>
      </c>
      <c r="AY563" s="18" t="s">
        <v>167</v>
      </c>
      <c r="BE563" s="231">
        <f>IF(N563="základní",J563,0)</f>
        <v>0</v>
      </c>
      <c r="BF563" s="231">
        <f>IF(N563="snížená",J563,0)</f>
        <v>0</v>
      </c>
      <c r="BG563" s="231">
        <f>IF(N563="zákl. přenesená",J563,0)</f>
        <v>0</v>
      </c>
      <c r="BH563" s="231">
        <f>IF(N563="sníž. přenesená",J563,0)</f>
        <v>0</v>
      </c>
      <c r="BI563" s="231">
        <f>IF(N563="nulová",J563,0)</f>
        <v>0</v>
      </c>
      <c r="BJ563" s="18" t="s">
        <v>85</v>
      </c>
      <c r="BK563" s="231">
        <f>ROUND(I563*H563,2)</f>
        <v>0</v>
      </c>
      <c r="BL563" s="18" t="s">
        <v>301</v>
      </c>
      <c r="BM563" s="230" t="s">
        <v>658</v>
      </c>
    </row>
    <row r="564" s="2" customFormat="1">
      <c r="A564" s="39"/>
      <c r="B564" s="40"/>
      <c r="C564" s="41"/>
      <c r="D564" s="232" t="s">
        <v>177</v>
      </c>
      <c r="E564" s="41"/>
      <c r="F564" s="233" t="s">
        <v>659</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177</v>
      </c>
      <c r="AU564" s="18" t="s">
        <v>87</v>
      </c>
    </row>
    <row r="565" s="2" customFormat="1" ht="24" customHeight="1">
      <c r="A565" s="39"/>
      <c r="B565" s="40"/>
      <c r="C565" s="219" t="s">
        <v>660</v>
      </c>
      <c r="D565" s="219" t="s">
        <v>170</v>
      </c>
      <c r="E565" s="220" t="s">
        <v>661</v>
      </c>
      <c r="F565" s="221" t="s">
        <v>662</v>
      </c>
      <c r="G565" s="222" t="s">
        <v>561</v>
      </c>
      <c r="H565" s="223">
        <v>1</v>
      </c>
      <c r="I565" s="224"/>
      <c r="J565" s="225">
        <f>ROUND(I565*H565,2)</f>
        <v>0</v>
      </c>
      <c r="K565" s="221" t="s">
        <v>174</v>
      </c>
      <c r="L565" s="45"/>
      <c r="M565" s="226" t="s">
        <v>40</v>
      </c>
      <c r="N565" s="227" t="s">
        <v>48</v>
      </c>
      <c r="O565" s="85"/>
      <c r="P565" s="228">
        <f>O565*H565</f>
        <v>0</v>
      </c>
      <c r="Q565" s="228">
        <v>0.0011000000000000001</v>
      </c>
      <c r="R565" s="228">
        <f>Q565*H565</f>
        <v>0.0011000000000000001</v>
      </c>
      <c r="S565" s="228">
        <v>0</v>
      </c>
      <c r="T565" s="229">
        <f>S565*H565</f>
        <v>0</v>
      </c>
      <c r="U565" s="39"/>
      <c r="V565" s="39"/>
      <c r="W565" s="39"/>
      <c r="X565" s="39"/>
      <c r="Y565" s="39"/>
      <c r="Z565" s="39"/>
      <c r="AA565" s="39"/>
      <c r="AB565" s="39"/>
      <c r="AC565" s="39"/>
      <c r="AD565" s="39"/>
      <c r="AE565" s="39"/>
      <c r="AR565" s="230" t="s">
        <v>301</v>
      </c>
      <c r="AT565" s="230" t="s">
        <v>170</v>
      </c>
      <c r="AU565" s="230" t="s">
        <v>87</v>
      </c>
      <c r="AY565" s="18" t="s">
        <v>167</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301</v>
      </c>
      <c r="BM565" s="230" t="s">
        <v>663</v>
      </c>
    </row>
    <row r="566" s="2" customFormat="1">
      <c r="A566" s="39"/>
      <c r="B566" s="40"/>
      <c r="C566" s="41"/>
      <c r="D566" s="232" t="s">
        <v>177</v>
      </c>
      <c r="E566" s="41"/>
      <c r="F566" s="233" t="s">
        <v>662</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177</v>
      </c>
      <c r="AU566" s="18" t="s">
        <v>87</v>
      </c>
    </row>
    <row r="567" s="2" customFormat="1" ht="16.5" customHeight="1">
      <c r="A567" s="39"/>
      <c r="B567" s="40"/>
      <c r="C567" s="219" t="s">
        <v>664</v>
      </c>
      <c r="D567" s="219" t="s">
        <v>170</v>
      </c>
      <c r="E567" s="220" t="s">
        <v>665</v>
      </c>
      <c r="F567" s="221" t="s">
        <v>666</v>
      </c>
      <c r="G567" s="222" t="s">
        <v>561</v>
      </c>
      <c r="H567" s="223">
        <v>2</v>
      </c>
      <c r="I567" s="224"/>
      <c r="J567" s="225">
        <f>ROUND(I567*H567,2)</f>
        <v>0</v>
      </c>
      <c r="K567" s="221" t="s">
        <v>174</v>
      </c>
      <c r="L567" s="45"/>
      <c r="M567" s="226" t="s">
        <v>40</v>
      </c>
      <c r="N567" s="227" t="s">
        <v>48</v>
      </c>
      <c r="O567" s="85"/>
      <c r="P567" s="228">
        <f>O567*H567</f>
        <v>0</v>
      </c>
      <c r="Q567" s="228">
        <v>0.00189</v>
      </c>
      <c r="R567" s="228">
        <f>Q567*H567</f>
        <v>0.0037799999999999999</v>
      </c>
      <c r="S567" s="228">
        <v>0</v>
      </c>
      <c r="T567" s="229">
        <f>S567*H567</f>
        <v>0</v>
      </c>
      <c r="U567" s="39"/>
      <c r="V567" s="39"/>
      <c r="W567" s="39"/>
      <c r="X567" s="39"/>
      <c r="Y567" s="39"/>
      <c r="Z567" s="39"/>
      <c r="AA567" s="39"/>
      <c r="AB567" s="39"/>
      <c r="AC567" s="39"/>
      <c r="AD567" s="39"/>
      <c r="AE567" s="39"/>
      <c r="AR567" s="230" t="s">
        <v>301</v>
      </c>
      <c r="AT567" s="230" t="s">
        <v>170</v>
      </c>
      <c r="AU567" s="230" t="s">
        <v>87</v>
      </c>
      <c r="AY567" s="18" t="s">
        <v>167</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301</v>
      </c>
      <c r="BM567" s="230" t="s">
        <v>667</v>
      </c>
    </row>
    <row r="568" s="2" customFormat="1">
      <c r="A568" s="39"/>
      <c r="B568" s="40"/>
      <c r="C568" s="41"/>
      <c r="D568" s="232" t="s">
        <v>177</v>
      </c>
      <c r="E568" s="41"/>
      <c r="F568" s="233" t="s">
        <v>668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177</v>
      </c>
      <c r="AU568" s="18" t="s">
        <v>87</v>
      </c>
    </row>
    <row r="569" s="14" customFormat="1">
      <c r="A569" s="14"/>
      <c r="B569" s="247"/>
      <c r="C569" s="248"/>
      <c r="D569" s="232" t="s">
        <v>181</v>
      </c>
      <c r="E569" s="249" t="s">
        <v>40</v>
      </c>
      <c r="F569" s="250" t="s">
        <v>87</v>
      </c>
      <c r="G569" s="248"/>
      <c r="H569" s="251">
        <v>2</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181</v>
      </c>
      <c r="AU569" s="257" t="s">
        <v>87</v>
      </c>
      <c r="AV569" s="14" t="s">
        <v>87</v>
      </c>
      <c r="AW569" s="14" t="s">
        <v>38</v>
      </c>
      <c r="AX569" s="14" t="s">
        <v>77</v>
      </c>
      <c r="AY569" s="257" t="s">
        <v>167</v>
      </c>
    </row>
    <row r="570" s="15" customFormat="1">
      <c r="A570" s="15"/>
      <c r="B570" s="258"/>
      <c r="C570" s="259"/>
      <c r="D570" s="232" t="s">
        <v>181</v>
      </c>
      <c r="E570" s="260" t="s">
        <v>40</v>
      </c>
      <c r="F570" s="261" t="s">
        <v>184</v>
      </c>
      <c r="G570" s="259"/>
      <c r="H570" s="262">
        <v>2</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181</v>
      </c>
      <c r="AU570" s="268" t="s">
        <v>87</v>
      </c>
      <c r="AV570" s="15" t="s">
        <v>175</v>
      </c>
      <c r="AW570" s="15" t="s">
        <v>38</v>
      </c>
      <c r="AX570" s="15" t="s">
        <v>85</v>
      </c>
      <c r="AY570" s="268" t="s">
        <v>167</v>
      </c>
    </row>
    <row r="571" s="2" customFormat="1" ht="24" customHeight="1">
      <c r="A571" s="39"/>
      <c r="B571" s="40"/>
      <c r="C571" s="219" t="s">
        <v>669</v>
      </c>
      <c r="D571" s="219" t="s">
        <v>170</v>
      </c>
      <c r="E571" s="220" t="s">
        <v>670</v>
      </c>
      <c r="F571" s="221" t="s">
        <v>671</v>
      </c>
      <c r="G571" s="222" t="s">
        <v>561</v>
      </c>
      <c r="H571" s="223">
        <v>1</v>
      </c>
      <c r="I571" s="224"/>
      <c r="J571" s="225">
        <f>ROUND(I571*H571,2)</f>
        <v>0</v>
      </c>
      <c r="K571" s="221" t="s">
        <v>174</v>
      </c>
      <c r="L571" s="45"/>
      <c r="M571" s="226" t="s">
        <v>40</v>
      </c>
      <c r="N571" s="227" t="s">
        <v>48</v>
      </c>
      <c r="O571" s="85"/>
      <c r="P571" s="228">
        <f>O571*H571</f>
        <v>0</v>
      </c>
      <c r="Q571" s="228">
        <v>0.0019599999999999999</v>
      </c>
      <c r="R571" s="228">
        <f>Q571*H571</f>
        <v>0.0019599999999999999</v>
      </c>
      <c r="S571" s="228">
        <v>0</v>
      </c>
      <c r="T571" s="229">
        <f>S571*H571</f>
        <v>0</v>
      </c>
      <c r="U571" s="39"/>
      <c r="V571" s="39"/>
      <c r="W571" s="39"/>
      <c r="X571" s="39"/>
      <c r="Y571" s="39"/>
      <c r="Z571" s="39"/>
      <c r="AA571" s="39"/>
      <c r="AB571" s="39"/>
      <c r="AC571" s="39"/>
      <c r="AD571" s="39"/>
      <c r="AE571" s="39"/>
      <c r="AR571" s="230" t="s">
        <v>301</v>
      </c>
      <c r="AT571" s="230" t="s">
        <v>170</v>
      </c>
      <c r="AU571" s="230" t="s">
        <v>87</v>
      </c>
      <c r="AY571" s="18" t="s">
        <v>167</v>
      </c>
      <c r="BE571" s="231">
        <f>IF(N571="základní",J571,0)</f>
        <v>0</v>
      </c>
      <c r="BF571" s="231">
        <f>IF(N571="snížená",J571,0)</f>
        <v>0</v>
      </c>
      <c r="BG571" s="231">
        <f>IF(N571="zákl. přenesená",J571,0)</f>
        <v>0</v>
      </c>
      <c r="BH571" s="231">
        <f>IF(N571="sníž. přenesená",J571,0)</f>
        <v>0</v>
      </c>
      <c r="BI571" s="231">
        <f>IF(N571="nulová",J571,0)</f>
        <v>0</v>
      </c>
      <c r="BJ571" s="18" t="s">
        <v>85</v>
      </c>
      <c r="BK571" s="231">
        <f>ROUND(I571*H571,2)</f>
        <v>0</v>
      </c>
      <c r="BL571" s="18" t="s">
        <v>301</v>
      </c>
      <c r="BM571" s="230" t="s">
        <v>672</v>
      </c>
    </row>
    <row r="572" s="2" customFormat="1">
      <c r="A572" s="39"/>
      <c r="B572" s="40"/>
      <c r="C572" s="41"/>
      <c r="D572" s="232" t="s">
        <v>177</v>
      </c>
      <c r="E572" s="41"/>
      <c r="F572" s="233" t="s">
        <v>673</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177</v>
      </c>
      <c r="AU572" s="18" t="s">
        <v>87</v>
      </c>
    </row>
    <row r="573" s="2" customFormat="1">
      <c r="A573" s="39"/>
      <c r="B573" s="40"/>
      <c r="C573" s="41"/>
      <c r="D573" s="232" t="s">
        <v>179</v>
      </c>
      <c r="E573" s="41"/>
      <c r="F573" s="236" t="s">
        <v>674</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179</v>
      </c>
      <c r="AU573" s="18" t="s">
        <v>87</v>
      </c>
    </row>
    <row r="574" s="2" customFormat="1" ht="16.5" customHeight="1">
      <c r="A574" s="39"/>
      <c r="B574" s="40"/>
      <c r="C574" s="219" t="s">
        <v>675</v>
      </c>
      <c r="D574" s="219" t="s">
        <v>170</v>
      </c>
      <c r="E574" s="220" t="s">
        <v>676</v>
      </c>
      <c r="F574" s="221" t="s">
        <v>677</v>
      </c>
      <c r="G574" s="222" t="s">
        <v>561</v>
      </c>
      <c r="H574" s="223">
        <v>1</v>
      </c>
      <c r="I574" s="224"/>
      <c r="J574" s="225">
        <f>ROUND(I574*H574,2)</f>
        <v>0</v>
      </c>
      <c r="K574" s="221" t="s">
        <v>174</v>
      </c>
      <c r="L574" s="45"/>
      <c r="M574" s="226" t="s">
        <v>40</v>
      </c>
      <c r="N574" s="227" t="s">
        <v>48</v>
      </c>
      <c r="O574" s="85"/>
      <c r="P574" s="228">
        <f>O574*H574</f>
        <v>0</v>
      </c>
      <c r="Q574" s="228">
        <v>0.0018400000000000001</v>
      </c>
      <c r="R574" s="228">
        <f>Q574*H574</f>
        <v>0.0018400000000000001</v>
      </c>
      <c r="S574" s="228">
        <v>0</v>
      </c>
      <c r="T574" s="229">
        <f>S574*H574</f>
        <v>0</v>
      </c>
      <c r="U574" s="39"/>
      <c r="V574" s="39"/>
      <c r="W574" s="39"/>
      <c r="X574" s="39"/>
      <c r="Y574" s="39"/>
      <c r="Z574" s="39"/>
      <c r="AA574" s="39"/>
      <c r="AB574" s="39"/>
      <c r="AC574" s="39"/>
      <c r="AD574" s="39"/>
      <c r="AE574" s="39"/>
      <c r="AR574" s="230" t="s">
        <v>301</v>
      </c>
      <c r="AT574" s="230" t="s">
        <v>170</v>
      </c>
      <c r="AU574" s="230" t="s">
        <v>87</v>
      </c>
      <c r="AY574" s="18" t="s">
        <v>167</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301</v>
      </c>
      <c r="BM574" s="230" t="s">
        <v>678</v>
      </c>
    </row>
    <row r="575" s="2" customFormat="1">
      <c r="A575" s="39"/>
      <c r="B575" s="40"/>
      <c r="C575" s="41"/>
      <c r="D575" s="232" t="s">
        <v>177</v>
      </c>
      <c r="E575" s="41"/>
      <c r="F575" s="233" t="s">
        <v>679</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177</v>
      </c>
      <c r="AU575" s="18" t="s">
        <v>87</v>
      </c>
    </row>
    <row r="576" s="2" customFormat="1">
      <c r="A576" s="39"/>
      <c r="B576" s="40"/>
      <c r="C576" s="41"/>
      <c r="D576" s="232" t="s">
        <v>179</v>
      </c>
      <c r="E576" s="41"/>
      <c r="F576" s="236" t="s">
        <v>680</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179</v>
      </c>
      <c r="AU576" s="18" t="s">
        <v>87</v>
      </c>
    </row>
    <row r="577" s="2" customFormat="1" ht="24" customHeight="1">
      <c r="A577" s="39"/>
      <c r="B577" s="40"/>
      <c r="C577" s="219" t="s">
        <v>681</v>
      </c>
      <c r="D577" s="219" t="s">
        <v>170</v>
      </c>
      <c r="E577" s="220" t="s">
        <v>682</v>
      </c>
      <c r="F577" s="221" t="s">
        <v>683</v>
      </c>
      <c r="G577" s="222" t="s">
        <v>561</v>
      </c>
      <c r="H577" s="223">
        <v>1</v>
      </c>
      <c r="I577" s="224"/>
      <c r="J577" s="225">
        <f>ROUND(I577*H577,2)</f>
        <v>0</v>
      </c>
      <c r="K577" s="221" t="s">
        <v>174</v>
      </c>
      <c r="L577" s="45"/>
      <c r="M577" s="226" t="s">
        <v>40</v>
      </c>
      <c r="N577" s="227" t="s">
        <v>48</v>
      </c>
      <c r="O577" s="85"/>
      <c r="P577" s="228">
        <f>O577*H577</f>
        <v>0</v>
      </c>
      <c r="Q577" s="228">
        <v>0.0019599999999999999</v>
      </c>
      <c r="R577" s="228">
        <f>Q577*H577</f>
        <v>0.0019599999999999999</v>
      </c>
      <c r="S577" s="228">
        <v>0</v>
      </c>
      <c r="T577" s="229">
        <f>S577*H577</f>
        <v>0</v>
      </c>
      <c r="U577" s="39"/>
      <c r="V577" s="39"/>
      <c r="W577" s="39"/>
      <c r="X577" s="39"/>
      <c r="Y577" s="39"/>
      <c r="Z577" s="39"/>
      <c r="AA577" s="39"/>
      <c r="AB577" s="39"/>
      <c r="AC577" s="39"/>
      <c r="AD577" s="39"/>
      <c r="AE577" s="39"/>
      <c r="AR577" s="230" t="s">
        <v>301</v>
      </c>
      <c r="AT577" s="230" t="s">
        <v>170</v>
      </c>
      <c r="AU577" s="230" t="s">
        <v>87</v>
      </c>
      <c r="AY577" s="18" t="s">
        <v>167</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301</v>
      </c>
      <c r="BM577" s="230" t="s">
        <v>684</v>
      </c>
    </row>
    <row r="578" s="2" customFormat="1">
      <c r="A578" s="39"/>
      <c r="B578" s="40"/>
      <c r="C578" s="41"/>
      <c r="D578" s="232" t="s">
        <v>177</v>
      </c>
      <c r="E578" s="41"/>
      <c r="F578" s="233" t="s">
        <v>685</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177</v>
      </c>
      <c r="AU578" s="18" t="s">
        <v>87</v>
      </c>
    </row>
    <row r="579" s="2" customFormat="1" ht="16.5" customHeight="1">
      <c r="A579" s="39"/>
      <c r="B579" s="40"/>
      <c r="C579" s="219" t="s">
        <v>686</v>
      </c>
      <c r="D579" s="219" t="s">
        <v>170</v>
      </c>
      <c r="E579" s="220" t="s">
        <v>687</v>
      </c>
      <c r="F579" s="221" t="s">
        <v>688</v>
      </c>
      <c r="G579" s="222" t="s">
        <v>291</v>
      </c>
      <c r="H579" s="223">
        <v>1</v>
      </c>
      <c r="I579" s="224"/>
      <c r="J579" s="225">
        <f>ROUND(I579*H579,2)</f>
        <v>0</v>
      </c>
      <c r="K579" s="221" t="s">
        <v>174</v>
      </c>
      <c r="L579" s="45"/>
      <c r="M579" s="226" t="s">
        <v>40</v>
      </c>
      <c r="N579" s="227" t="s">
        <v>48</v>
      </c>
      <c r="O579" s="85"/>
      <c r="P579" s="228">
        <f>O579*H579</f>
        <v>0</v>
      </c>
      <c r="Q579" s="228">
        <v>0.00031</v>
      </c>
      <c r="R579" s="228">
        <f>Q579*H579</f>
        <v>0.00031</v>
      </c>
      <c r="S579" s="228">
        <v>0</v>
      </c>
      <c r="T579" s="229">
        <f>S579*H579</f>
        <v>0</v>
      </c>
      <c r="U579" s="39"/>
      <c r="V579" s="39"/>
      <c r="W579" s="39"/>
      <c r="X579" s="39"/>
      <c r="Y579" s="39"/>
      <c r="Z579" s="39"/>
      <c r="AA579" s="39"/>
      <c r="AB579" s="39"/>
      <c r="AC579" s="39"/>
      <c r="AD579" s="39"/>
      <c r="AE579" s="39"/>
      <c r="AR579" s="230" t="s">
        <v>301</v>
      </c>
      <c r="AT579" s="230" t="s">
        <v>170</v>
      </c>
      <c r="AU579" s="230" t="s">
        <v>87</v>
      </c>
      <c r="AY579" s="18" t="s">
        <v>167</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301</v>
      </c>
      <c r="BM579" s="230" t="s">
        <v>689</v>
      </c>
    </row>
    <row r="580" s="2" customFormat="1">
      <c r="A580" s="39"/>
      <c r="B580" s="40"/>
      <c r="C580" s="41"/>
      <c r="D580" s="232" t="s">
        <v>177</v>
      </c>
      <c r="E580" s="41"/>
      <c r="F580" s="233" t="s">
        <v>688</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177</v>
      </c>
      <c r="AU580" s="18" t="s">
        <v>87</v>
      </c>
    </row>
    <row r="581" s="2" customFormat="1" ht="24" customHeight="1">
      <c r="A581" s="39"/>
      <c r="B581" s="40"/>
      <c r="C581" s="269" t="s">
        <v>690</v>
      </c>
      <c r="D581" s="269" t="s">
        <v>297</v>
      </c>
      <c r="E581" s="270" t="s">
        <v>691</v>
      </c>
      <c r="F581" s="271" t="s">
        <v>692</v>
      </c>
      <c r="G581" s="272" t="s">
        <v>291</v>
      </c>
      <c r="H581" s="273">
        <v>1</v>
      </c>
      <c r="I581" s="274"/>
      <c r="J581" s="275">
        <f>ROUND(I581*H581,2)</f>
        <v>0</v>
      </c>
      <c r="K581" s="271" t="s">
        <v>174</v>
      </c>
      <c r="L581" s="276"/>
      <c r="M581" s="277" t="s">
        <v>40</v>
      </c>
      <c r="N581" s="278" t="s">
        <v>48</v>
      </c>
      <c r="O581" s="85"/>
      <c r="P581" s="228">
        <f>O581*H581</f>
        <v>0</v>
      </c>
      <c r="Q581" s="228">
        <v>0.0060000000000000001</v>
      </c>
      <c r="R581" s="228">
        <f>Q581*H581</f>
        <v>0.0060000000000000001</v>
      </c>
      <c r="S581" s="228">
        <v>0</v>
      </c>
      <c r="T581" s="229">
        <f>S581*H581</f>
        <v>0</v>
      </c>
      <c r="U581" s="39"/>
      <c r="V581" s="39"/>
      <c r="W581" s="39"/>
      <c r="X581" s="39"/>
      <c r="Y581" s="39"/>
      <c r="Z581" s="39"/>
      <c r="AA581" s="39"/>
      <c r="AB581" s="39"/>
      <c r="AC581" s="39"/>
      <c r="AD581" s="39"/>
      <c r="AE581" s="39"/>
      <c r="AR581" s="230" t="s">
        <v>407</v>
      </c>
      <c r="AT581" s="230" t="s">
        <v>297</v>
      </c>
      <c r="AU581" s="230" t="s">
        <v>87</v>
      </c>
      <c r="AY581" s="18" t="s">
        <v>167</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301</v>
      </c>
      <c r="BM581" s="230" t="s">
        <v>693</v>
      </c>
    </row>
    <row r="582" s="2" customFormat="1">
      <c r="A582" s="39"/>
      <c r="B582" s="40"/>
      <c r="C582" s="41"/>
      <c r="D582" s="232" t="s">
        <v>177</v>
      </c>
      <c r="E582" s="41"/>
      <c r="F582" s="233" t="s">
        <v>692</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177</v>
      </c>
      <c r="AU582" s="18" t="s">
        <v>87</v>
      </c>
    </row>
    <row r="583" s="2" customFormat="1" ht="24" customHeight="1">
      <c r="A583" s="39"/>
      <c r="B583" s="40"/>
      <c r="C583" s="219" t="s">
        <v>694</v>
      </c>
      <c r="D583" s="219" t="s">
        <v>170</v>
      </c>
      <c r="E583" s="220" t="s">
        <v>695</v>
      </c>
      <c r="F583" s="221" t="s">
        <v>696</v>
      </c>
      <c r="G583" s="222" t="s">
        <v>398</v>
      </c>
      <c r="H583" s="223">
        <v>0.12</v>
      </c>
      <c r="I583" s="224"/>
      <c r="J583" s="225">
        <f>ROUND(I583*H583,2)</f>
        <v>0</v>
      </c>
      <c r="K583" s="221" t="s">
        <v>174</v>
      </c>
      <c r="L583" s="45"/>
      <c r="M583" s="226" t="s">
        <v>40</v>
      </c>
      <c r="N583" s="227" t="s">
        <v>48</v>
      </c>
      <c r="O583" s="85"/>
      <c r="P583" s="228">
        <f>O583*H583</f>
        <v>0</v>
      </c>
      <c r="Q583" s="228">
        <v>0</v>
      </c>
      <c r="R583" s="228">
        <f>Q583*H583</f>
        <v>0</v>
      </c>
      <c r="S583" s="228">
        <v>0</v>
      </c>
      <c r="T583" s="229">
        <f>S583*H583</f>
        <v>0</v>
      </c>
      <c r="U583" s="39"/>
      <c r="V583" s="39"/>
      <c r="W583" s="39"/>
      <c r="X583" s="39"/>
      <c r="Y583" s="39"/>
      <c r="Z583" s="39"/>
      <c r="AA583" s="39"/>
      <c r="AB583" s="39"/>
      <c r="AC583" s="39"/>
      <c r="AD583" s="39"/>
      <c r="AE583" s="39"/>
      <c r="AR583" s="230" t="s">
        <v>301</v>
      </c>
      <c r="AT583" s="230" t="s">
        <v>170</v>
      </c>
      <c r="AU583" s="230" t="s">
        <v>87</v>
      </c>
      <c r="AY583" s="18" t="s">
        <v>167</v>
      </c>
      <c r="BE583" s="231">
        <f>IF(N583="základní",J583,0)</f>
        <v>0</v>
      </c>
      <c r="BF583" s="231">
        <f>IF(N583="snížená",J583,0)</f>
        <v>0</v>
      </c>
      <c r="BG583" s="231">
        <f>IF(N583="zákl. přenesená",J583,0)</f>
        <v>0</v>
      </c>
      <c r="BH583" s="231">
        <f>IF(N583="sníž. přenesená",J583,0)</f>
        <v>0</v>
      </c>
      <c r="BI583" s="231">
        <f>IF(N583="nulová",J583,0)</f>
        <v>0</v>
      </c>
      <c r="BJ583" s="18" t="s">
        <v>85</v>
      </c>
      <c r="BK583" s="231">
        <f>ROUND(I583*H583,2)</f>
        <v>0</v>
      </c>
      <c r="BL583" s="18" t="s">
        <v>301</v>
      </c>
      <c r="BM583" s="230" t="s">
        <v>697</v>
      </c>
    </row>
    <row r="584" s="2" customFormat="1">
      <c r="A584" s="39"/>
      <c r="B584" s="40"/>
      <c r="C584" s="41"/>
      <c r="D584" s="232" t="s">
        <v>177</v>
      </c>
      <c r="E584" s="41"/>
      <c r="F584" s="233" t="s">
        <v>698</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177</v>
      </c>
      <c r="AU584" s="18" t="s">
        <v>87</v>
      </c>
    </row>
    <row r="585" s="2" customFormat="1">
      <c r="A585" s="39"/>
      <c r="B585" s="40"/>
      <c r="C585" s="41"/>
      <c r="D585" s="232" t="s">
        <v>179</v>
      </c>
      <c r="E585" s="41"/>
      <c r="F585" s="236" t="s">
        <v>699</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179</v>
      </c>
      <c r="AU585" s="18" t="s">
        <v>87</v>
      </c>
    </row>
    <row r="586" s="2" customFormat="1" ht="24" customHeight="1">
      <c r="A586" s="39"/>
      <c r="B586" s="40"/>
      <c r="C586" s="219" t="s">
        <v>700</v>
      </c>
      <c r="D586" s="219" t="s">
        <v>170</v>
      </c>
      <c r="E586" s="220" t="s">
        <v>701</v>
      </c>
      <c r="F586" s="221" t="s">
        <v>702</v>
      </c>
      <c r="G586" s="222" t="s">
        <v>398</v>
      </c>
      <c r="H586" s="223">
        <v>0.12</v>
      </c>
      <c r="I586" s="224"/>
      <c r="J586" s="225">
        <f>ROUND(I586*H586,2)</f>
        <v>0</v>
      </c>
      <c r="K586" s="221" t="s">
        <v>174</v>
      </c>
      <c r="L586" s="45"/>
      <c r="M586" s="226" t="s">
        <v>40</v>
      </c>
      <c r="N586" s="227" t="s">
        <v>48</v>
      </c>
      <c r="O586" s="85"/>
      <c r="P586" s="228">
        <f>O586*H586</f>
        <v>0</v>
      </c>
      <c r="Q586" s="228">
        <v>0</v>
      </c>
      <c r="R586" s="228">
        <f>Q586*H586</f>
        <v>0</v>
      </c>
      <c r="S586" s="228">
        <v>0</v>
      </c>
      <c r="T586" s="229">
        <f>S586*H586</f>
        <v>0</v>
      </c>
      <c r="U586" s="39"/>
      <c r="V586" s="39"/>
      <c r="W586" s="39"/>
      <c r="X586" s="39"/>
      <c r="Y586" s="39"/>
      <c r="Z586" s="39"/>
      <c r="AA586" s="39"/>
      <c r="AB586" s="39"/>
      <c r="AC586" s="39"/>
      <c r="AD586" s="39"/>
      <c r="AE586" s="39"/>
      <c r="AR586" s="230" t="s">
        <v>301</v>
      </c>
      <c r="AT586" s="230" t="s">
        <v>170</v>
      </c>
      <c r="AU586" s="230" t="s">
        <v>87</v>
      </c>
      <c r="AY586" s="18" t="s">
        <v>167</v>
      </c>
      <c r="BE586" s="231">
        <f>IF(N586="základní",J586,0)</f>
        <v>0</v>
      </c>
      <c r="BF586" s="231">
        <f>IF(N586="snížená",J586,0)</f>
        <v>0</v>
      </c>
      <c r="BG586" s="231">
        <f>IF(N586="zákl. přenesená",J586,0)</f>
        <v>0</v>
      </c>
      <c r="BH586" s="231">
        <f>IF(N586="sníž. přenesená",J586,0)</f>
        <v>0</v>
      </c>
      <c r="BI586" s="231">
        <f>IF(N586="nulová",J586,0)</f>
        <v>0</v>
      </c>
      <c r="BJ586" s="18" t="s">
        <v>85</v>
      </c>
      <c r="BK586" s="231">
        <f>ROUND(I586*H586,2)</f>
        <v>0</v>
      </c>
      <c r="BL586" s="18" t="s">
        <v>301</v>
      </c>
      <c r="BM586" s="230" t="s">
        <v>703</v>
      </c>
    </row>
    <row r="587" s="2" customFormat="1">
      <c r="A587" s="39"/>
      <c r="B587" s="40"/>
      <c r="C587" s="41"/>
      <c r="D587" s="232" t="s">
        <v>177</v>
      </c>
      <c r="E587" s="41"/>
      <c r="F587" s="233" t="s">
        <v>704</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177</v>
      </c>
      <c r="AU587" s="18" t="s">
        <v>87</v>
      </c>
    </row>
    <row r="588" s="2" customFormat="1">
      <c r="A588" s="39"/>
      <c r="B588" s="40"/>
      <c r="C588" s="41"/>
      <c r="D588" s="232" t="s">
        <v>179</v>
      </c>
      <c r="E588" s="41"/>
      <c r="F588" s="236" t="s">
        <v>699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179</v>
      </c>
      <c r="AU588" s="18" t="s">
        <v>87</v>
      </c>
    </row>
    <row r="589" s="2" customFormat="1" ht="24" customHeight="1">
      <c r="A589" s="39"/>
      <c r="B589" s="40"/>
      <c r="C589" s="219" t="s">
        <v>705</v>
      </c>
      <c r="D589" s="219" t="s">
        <v>170</v>
      </c>
      <c r="E589" s="220" t="s">
        <v>706</v>
      </c>
      <c r="F589" s="221" t="s">
        <v>707</v>
      </c>
      <c r="G589" s="222" t="s">
        <v>398</v>
      </c>
      <c r="H589" s="223">
        <v>0.12</v>
      </c>
      <c r="I589" s="224"/>
      <c r="J589" s="225">
        <f>ROUND(I589*H589,2)</f>
        <v>0</v>
      </c>
      <c r="K589" s="221" t="s">
        <v>174</v>
      </c>
      <c r="L589" s="45"/>
      <c r="M589" s="226" t="s">
        <v>40</v>
      </c>
      <c r="N589" s="227" t="s">
        <v>48</v>
      </c>
      <c r="O589" s="85"/>
      <c r="P589" s="228">
        <f>O589*H589</f>
        <v>0</v>
      </c>
      <c r="Q589" s="228">
        <v>0</v>
      </c>
      <c r="R589" s="228">
        <f>Q589*H589</f>
        <v>0</v>
      </c>
      <c r="S589" s="228">
        <v>0</v>
      </c>
      <c r="T589" s="229">
        <f>S589*H589</f>
        <v>0</v>
      </c>
      <c r="U589" s="39"/>
      <c r="V589" s="39"/>
      <c r="W589" s="39"/>
      <c r="X589" s="39"/>
      <c r="Y589" s="39"/>
      <c r="Z589" s="39"/>
      <c r="AA589" s="39"/>
      <c r="AB589" s="39"/>
      <c r="AC589" s="39"/>
      <c r="AD589" s="39"/>
      <c r="AE589" s="39"/>
      <c r="AR589" s="230" t="s">
        <v>301</v>
      </c>
      <c r="AT589" s="230" t="s">
        <v>170</v>
      </c>
      <c r="AU589" s="230" t="s">
        <v>87</v>
      </c>
      <c r="AY589" s="18" t="s">
        <v>167</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301</v>
      </c>
      <c r="BM589" s="230" t="s">
        <v>708</v>
      </c>
    </row>
    <row r="590" s="2" customFormat="1">
      <c r="A590" s="39"/>
      <c r="B590" s="40"/>
      <c r="C590" s="41"/>
      <c r="D590" s="232" t="s">
        <v>177</v>
      </c>
      <c r="E590" s="41"/>
      <c r="F590" s="233" t="s">
        <v>709</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177</v>
      </c>
      <c r="AU590" s="18" t="s">
        <v>87</v>
      </c>
    </row>
    <row r="591" s="2" customFormat="1">
      <c r="A591" s="39"/>
      <c r="B591" s="40"/>
      <c r="C591" s="41"/>
      <c r="D591" s="232" t="s">
        <v>179</v>
      </c>
      <c r="E591" s="41"/>
      <c r="F591" s="236" t="s">
        <v>699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179</v>
      </c>
      <c r="AU591" s="18" t="s">
        <v>87</v>
      </c>
    </row>
    <row r="592" s="12" customFormat="1" ht="22.8" customHeight="1">
      <c r="A592" s="12"/>
      <c r="B592" s="203"/>
      <c r="C592" s="204"/>
      <c r="D592" s="205" t="s">
        <v>76</v>
      </c>
      <c r="E592" s="217" t="s">
        <v>710</v>
      </c>
      <c r="F592" s="217" t="s">
        <v>711</v>
      </c>
      <c r="G592" s="204"/>
      <c r="H592" s="204"/>
      <c r="I592" s="207"/>
      <c r="J592" s="218">
        <f>BK592</f>
        <v>0</v>
      </c>
      <c r="K592" s="204"/>
      <c r="L592" s="209"/>
      <c r="M592" s="210"/>
      <c r="N592" s="211"/>
      <c r="O592" s="211"/>
      <c r="P592" s="212">
        <f>SUM(P593:P619)</f>
        <v>0</v>
      </c>
      <c r="Q592" s="211"/>
      <c r="R592" s="212">
        <f>SUM(R593:R619)</f>
        <v>0.013397999999999999</v>
      </c>
      <c r="S592" s="211"/>
      <c r="T592" s="213">
        <f>SUM(T593:T619)</f>
        <v>0.044195999999999999</v>
      </c>
      <c r="U592" s="12"/>
      <c r="V592" s="12"/>
      <c r="W592" s="12"/>
      <c r="X592" s="12"/>
      <c r="Y592" s="12"/>
      <c r="Z592" s="12"/>
      <c r="AA592" s="12"/>
      <c r="AB592" s="12"/>
      <c r="AC592" s="12"/>
      <c r="AD592" s="12"/>
      <c r="AE592" s="12"/>
      <c r="AR592" s="214" t="s">
        <v>87</v>
      </c>
      <c r="AT592" s="215" t="s">
        <v>76</v>
      </c>
      <c r="AU592" s="215" t="s">
        <v>85</v>
      </c>
      <c r="AY592" s="214" t="s">
        <v>167</v>
      </c>
      <c r="BK592" s="216">
        <f>SUM(BK593:BK619)</f>
        <v>0</v>
      </c>
    </row>
    <row r="593" s="2" customFormat="1" ht="16.5" customHeight="1">
      <c r="A593" s="39"/>
      <c r="B593" s="40"/>
      <c r="C593" s="219" t="s">
        <v>712</v>
      </c>
      <c r="D593" s="219" t="s">
        <v>170</v>
      </c>
      <c r="E593" s="220" t="s">
        <v>713</v>
      </c>
      <c r="F593" s="221" t="s">
        <v>714</v>
      </c>
      <c r="G593" s="222" t="s">
        <v>187</v>
      </c>
      <c r="H593" s="223">
        <v>17.399999999999999</v>
      </c>
      <c r="I593" s="224"/>
      <c r="J593" s="225">
        <f>ROUND(I593*H593,2)</f>
        <v>0</v>
      </c>
      <c r="K593" s="221" t="s">
        <v>174</v>
      </c>
      <c r="L593" s="45"/>
      <c r="M593" s="226" t="s">
        <v>40</v>
      </c>
      <c r="N593" s="227" t="s">
        <v>48</v>
      </c>
      <c r="O593" s="85"/>
      <c r="P593" s="228">
        <f>O593*H593</f>
        <v>0</v>
      </c>
      <c r="Q593" s="228">
        <v>4.0000000000000003E-05</v>
      </c>
      <c r="R593" s="228">
        <f>Q593*H593</f>
        <v>0.000696</v>
      </c>
      <c r="S593" s="228">
        <v>0.0025400000000000002</v>
      </c>
      <c r="T593" s="229">
        <f>S593*H593</f>
        <v>0.044195999999999999</v>
      </c>
      <c r="U593" s="39"/>
      <c r="V593" s="39"/>
      <c r="W593" s="39"/>
      <c r="X593" s="39"/>
      <c r="Y593" s="39"/>
      <c r="Z593" s="39"/>
      <c r="AA593" s="39"/>
      <c r="AB593" s="39"/>
      <c r="AC593" s="39"/>
      <c r="AD593" s="39"/>
      <c r="AE593" s="39"/>
      <c r="AR593" s="230" t="s">
        <v>301</v>
      </c>
      <c r="AT593" s="230" t="s">
        <v>170</v>
      </c>
      <c r="AU593" s="230" t="s">
        <v>87</v>
      </c>
      <c r="AY593" s="18" t="s">
        <v>167</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301</v>
      </c>
      <c r="BM593" s="230" t="s">
        <v>715</v>
      </c>
    </row>
    <row r="594" s="2" customFormat="1">
      <c r="A594" s="39"/>
      <c r="B594" s="40"/>
      <c r="C594" s="41"/>
      <c r="D594" s="232" t="s">
        <v>177</v>
      </c>
      <c r="E594" s="41"/>
      <c r="F594" s="233" t="s">
        <v>716</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177</v>
      </c>
      <c r="AU594" s="18" t="s">
        <v>87</v>
      </c>
    </row>
    <row r="595" s="14" customFormat="1">
      <c r="A595" s="14"/>
      <c r="B595" s="247"/>
      <c r="C595" s="248"/>
      <c r="D595" s="232" t="s">
        <v>181</v>
      </c>
      <c r="E595" s="249" t="s">
        <v>40</v>
      </c>
      <c r="F595" s="250" t="s">
        <v>717</v>
      </c>
      <c r="G595" s="248"/>
      <c r="H595" s="251">
        <v>11</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181</v>
      </c>
      <c r="AU595" s="257" t="s">
        <v>87</v>
      </c>
      <c r="AV595" s="14" t="s">
        <v>87</v>
      </c>
      <c r="AW595" s="14" t="s">
        <v>38</v>
      </c>
      <c r="AX595" s="14" t="s">
        <v>77</v>
      </c>
      <c r="AY595" s="257" t="s">
        <v>167</v>
      </c>
    </row>
    <row r="596" s="14" customFormat="1">
      <c r="A596" s="14"/>
      <c r="B596" s="247"/>
      <c r="C596" s="248"/>
      <c r="D596" s="232" t="s">
        <v>181</v>
      </c>
      <c r="E596" s="249" t="s">
        <v>40</v>
      </c>
      <c r="F596" s="250" t="s">
        <v>480</v>
      </c>
      <c r="G596" s="248"/>
      <c r="H596" s="251">
        <v>6.4000000000000004</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181</v>
      </c>
      <c r="AU596" s="257" t="s">
        <v>87</v>
      </c>
      <c r="AV596" s="14" t="s">
        <v>87</v>
      </c>
      <c r="AW596" s="14" t="s">
        <v>38</v>
      </c>
      <c r="AX596" s="14" t="s">
        <v>77</v>
      </c>
      <c r="AY596" s="257" t="s">
        <v>167</v>
      </c>
    </row>
    <row r="597" s="15" customFormat="1">
      <c r="A597" s="15"/>
      <c r="B597" s="258"/>
      <c r="C597" s="259"/>
      <c r="D597" s="232" t="s">
        <v>181</v>
      </c>
      <c r="E597" s="260" t="s">
        <v>40</v>
      </c>
      <c r="F597" s="261" t="s">
        <v>184</v>
      </c>
      <c r="G597" s="259"/>
      <c r="H597" s="262">
        <v>17.399999999999999</v>
      </c>
      <c r="I597" s="263"/>
      <c r="J597" s="259"/>
      <c r="K597" s="259"/>
      <c r="L597" s="264"/>
      <c r="M597" s="265"/>
      <c r="N597" s="266"/>
      <c r="O597" s="266"/>
      <c r="P597" s="266"/>
      <c r="Q597" s="266"/>
      <c r="R597" s="266"/>
      <c r="S597" s="266"/>
      <c r="T597" s="267"/>
      <c r="U597" s="15"/>
      <c r="V597" s="15"/>
      <c r="W597" s="15"/>
      <c r="X597" s="15"/>
      <c r="Y597" s="15"/>
      <c r="Z597" s="15"/>
      <c r="AA597" s="15"/>
      <c r="AB597" s="15"/>
      <c r="AC597" s="15"/>
      <c r="AD597" s="15"/>
      <c r="AE597" s="15"/>
      <c r="AT597" s="268" t="s">
        <v>181</v>
      </c>
      <c r="AU597" s="268" t="s">
        <v>87</v>
      </c>
      <c r="AV597" s="15" t="s">
        <v>175</v>
      </c>
      <c r="AW597" s="15" t="s">
        <v>38</v>
      </c>
      <c r="AX597" s="15" t="s">
        <v>85</v>
      </c>
      <c r="AY597" s="268" t="s">
        <v>167</v>
      </c>
    </row>
    <row r="598" s="2" customFormat="1" ht="24" customHeight="1">
      <c r="A598" s="39"/>
      <c r="B598" s="40"/>
      <c r="C598" s="219" t="s">
        <v>718</v>
      </c>
      <c r="D598" s="219" t="s">
        <v>170</v>
      </c>
      <c r="E598" s="220" t="s">
        <v>719</v>
      </c>
      <c r="F598" s="221" t="s">
        <v>720</v>
      </c>
      <c r="G598" s="222" t="s">
        <v>187</v>
      </c>
      <c r="H598" s="223">
        <v>17.399999999999999</v>
      </c>
      <c r="I598" s="224"/>
      <c r="J598" s="225">
        <f>ROUND(I598*H598,2)</f>
        <v>0</v>
      </c>
      <c r="K598" s="221" t="s">
        <v>174</v>
      </c>
      <c r="L598" s="45"/>
      <c r="M598" s="226" t="s">
        <v>40</v>
      </c>
      <c r="N598" s="227" t="s">
        <v>48</v>
      </c>
      <c r="O598" s="85"/>
      <c r="P598" s="228">
        <f>O598*H598</f>
        <v>0</v>
      </c>
      <c r="Q598" s="228">
        <v>0.00056999999999999998</v>
      </c>
      <c r="R598" s="228">
        <f>Q598*H598</f>
        <v>0.009917999999999998</v>
      </c>
      <c r="S598" s="228">
        <v>0</v>
      </c>
      <c r="T598" s="229">
        <f>S598*H598</f>
        <v>0</v>
      </c>
      <c r="U598" s="39"/>
      <c r="V598" s="39"/>
      <c r="W598" s="39"/>
      <c r="X598" s="39"/>
      <c r="Y598" s="39"/>
      <c r="Z598" s="39"/>
      <c r="AA598" s="39"/>
      <c r="AB598" s="39"/>
      <c r="AC598" s="39"/>
      <c r="AD598" s="39"/>
      <c r="AE598" s="39"/>
      <c r="AR598" s="230" t="s">
        <v>301</v>
      </c>
      <c r="AT598" s="230" t="s">
        <v>170</v>
      </c>
      <c r="AU598" s="230" t="s">
        <v>87</v>
      </c>
      <c r="AY598" s="18" t="s">
        <v>167</v>
      </c>
      <c r="BE598" s="231">
        <f>IF(N598="základní",J598,0)</f>
        <v>0</v>
      </c>
      <c r="BF598" s="231">
        <f>IF(N598="snížená",J598,0)</f>
        <v>0</v>
      </c>
      <c r="BG598" s="231">
        <f>IF(N598="zákl. přenesená",J598,0)</f>
        <v>0</v>
      </c>
      <c r="BH598" s="231">
        <f>IF(N598="sníž. přenesená",J598,0)</f>
        <v>0</v>
      </c>
      <c r="BI598" s="231">
        <f>IF(N598="nulová",J598,0)</f>
        <v>0</v>
      </c>
      <c r="BJ598" s="18" t="s">
        <v>85</v>
      </c>
      <c r="BK598" s="231">
        <f>ROUND(I598*H598,2)</f>
        <v>0</v>
      </c>
      <c r="BL598" s="18" t="s">
        <v>301</v>
      </c>
      <c r="BM598" s="230" t="s">
        <v>721</v>
      </c>
    </row>
    <row r="599" s="2" customFormat="1">
      <c r="A599" s="39"/>
      <c r="B599" s="40"/>
      <c r="C599" s="41"/>
      <c r="D599" s="232" t="s">
        <v>177</v>
      </c>
      <c r="E599" s="41"/>
      <c r="F599" s="233" t="s">
        <v>722</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177</v>
      </c>
      <c r="AU599" s="18" t="s">
        <v>87</v>
      </c>
    </row>
    <row r="600" s="14" customFormat="1">
      <c r="A600" s="14"/>
      <c r="B600" s="247"/>
      <c r="C600" s="248"/>
      <c r="D600" s="232" t="s">
        <v>181</v>
      </c>
      <c r="E600" s="249" t="s">
        <v>40</v>
      </c>
      <c r="F600" s="250" t="s">
        <v>717</v>
      </c>
      <c r="G600" s="248"/>
      <c r="H600" s="251">
        <v>11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181</v>
      </c>
      <c r="AU600" s="257" t="s">
        <v>87</v>
      </c>
      <c r="AV600" s="14" t="s">
        <v>87</v>
      </c>
      <c r="AW600" s="14" t="s">
        <v>38</v>
      </c>
      <c r="AX600" s="14" t="s">
        <v>77</v>
      </c>
      <c r="AY600" s="257" t="s">
        <v>167</v>
      </c>
    </row>
    <row r="601" s="14" customFormat="1">
      <c r="A601" s="14"/>
      <c r="B601" s="247"/>
      <c r="C601" s="248"/>
      <c r="D601" s="232" t="s">
        <v>181</v>
      </c>
      <c r="E601" s="249" t="s">
        <v>40</v>
      </c>
      <c r="F601" s="250" t="s">
        <v>480</v>
      </c>
      <c r="G601" s="248"/>
      <c r="H601" s="251">
        <v>6.4000000000000004</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181</v>
      </c>
      <c r="AU601" s="257" t="s">
        <v>87</v>
      </c>
      <c r="AV601" s="14" t="s">
        <v>87</v>
      </c>
      <c r="AW601" s="14" t="s">
        <v>38</v>
      </c>
      <c r="AX601" s="14" t="s">
        <v>77</v>
      </c>
      <c r="AY601" s="257" t="s">
        <v>167</v>
      </c>
    </row>
    <row r="602" s="15" customFormat="1">
      <c r="A602" s="15"/>
      <c r="B602" s="258"/>
      <c r="C602" s="259"/>
      <c r="D602" s="232" t="s">
        <v>181</v>
      </c>
      <c r="E602" s="260" t="s">
        <v>40</v>
      </c>
      <c r="F602" s="261" t="s">
        <v>184</v>
      </c>
      <c r="G602" s="259"/>
      <c r="H602" s="262">
        <v>17.399999999999999</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181</v>
      </c>
      <c r="AU602" s="268" t="s">
        <v>87</v>
      </c>
      <c r="AV602" s="15" t="s">
        <v>175</v>
      </c>
      <c r="AW602" s="15" t="s">
        <v>38</v>
      </c>
      <c r="AX602" s="15" t="s">
        <v>85</v>
      </c>
      <c r="AY602" s="268" t="s">
        <v>167</v>
      </c>
    </row>
    <row r="603" s="2" customFormat="1" ht="16.5" customHeight="1">
      <c r="A603" s="39"/>
      <c r="B603" s="40"/>
      <c r="C603" s="219" t="s">
        <v>723</v>
      </c>
      <c r="D603" s="219" t="s">
        <v>170</v>
      </c>
      <c r="E603" s="220" t="s">
        <v>724</v>
      </c>
      <c r="F603" s="221" t="s">
        <v>725</v>
      </c>
      <c r="G603" s="222" t="s">
        <v>187</v>
      </c>
      <c r="H603" s="223">
        <v>17.399999999999999</v>
      </c>
      <c r="I603" s="224"/>
      <c r="J603" s="225">
        <f>ROUND(I603*H603,2)</f>
        <v>0</v>
      </c>
      <c r="K603" s="221" t="s">
        <v>174</v>
      </c>
      <c r="L603" s="45"/>
      <c r="M603" s="226" t="s">
        <v>40</v>
      </c>
      <c r="N603" s="227" t="s">
        <v>48</v>
      </c>
      <c r="O603" s="85"/>
      <c r="P603" s="228">
        <f>O603*H603</f>
        <v>0</v>
      </c>
      <c r="Q603" s="228">
        <v>0</v>
      </c>
      <c r="R603" s="228">
        <f>Q603*H603</f>
        <v>0</v>
      </c>
      <c r="S603" s="228">
        <v>0</v>
      </c>
      <c r="T603" s="229">
        <f>S603*H603</f>
        <v>0</v>
      </c>
      <c r="U603" s="39"/>
      <c r="V603" s="39"/>
      <c r="W603" s="39"/>
      <c r="X603" s="39"/>
      <c r="Y603" s="39"/>
      <c r="Z603" s="39"/>
      <c r="AA603" s="39"/>
      <c r="AB603" s="39"/>
      <c r="AC603" s="39"/>
      <c r="AD603" s="39"/>
      <c r="AE603" s="39"/>
      <c r="AR603" s="230" t="s">
        <v>301</v>
      </c>
      <c r="AT603" s="230" t="s">
        <v>170</v>
      </c>
      <c r="AU603" s="230" t="s">
        <v>87</v>
      </c>
      <c r="AY603" s="18" t="s">
        <v>167</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301</v>
      </c>
      <c r="BM603" s="230" t="s">
        <v>726</v>
      </c>
    </row>
    <row r="604" s="2" customFormat="1">
      <c r="A604" s="39"/>
      <c r="B604" s="40"/>
      <c r="C604" s="41"/>
      <c r="D604" s="232" t="s">
        <v>177</v>
      </c>
      <c r="E604" s="41"/>
      <c r="F604" s="233" t="s">
        <v>727</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177</v>
      </c>
      <c r="AU604" s="18" t="s">
        <v>87</v>
      </c>
    </row>
    <row r="605" s="14" customFormat="1">
      <c r="A605" s="14"/>
      <c r="B605" s="247"/>
      <c r="C605" s="248"/>
      <c r="D605" s="232" t="s">
        <v>181</v>
      </c>
      <c r="E605" s="249" t="s">
        <v>40</v>
      </c>
      <c r="F605" s="250" t="s">
        <v>717</v>
      </c>
      <c r="G605" s="248"/>
      <c r="H605" s="251">
        <v>11</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181</v>
      </c>
      <c r="AU605" s="257" t="s">
        <v>87</v>
      </c>
      <c r="AV605" s="14" t="s">
        <v>87</v>
      </c>
      <c r="AW605" s="14" t="s">
        <v>38</v>
      </c>
      <c r="AX605" s="14" t="s">
        <v>77</v>
      </c>
      <c r="AY605" s="257" t="s">
        <v>167</v>
      </c>
    </row>
    <row r="606" s="14" customFormat="1">
      <c r="A606" s="14"/>
      <c r="B606" s="247"/>
      <c r="C606" s="248"/>
      <c r="D606" s="232" t="s">
        <v>181</v>
      </c>
      <c r="E606" s="249" t="s">
        <v>40</v>
      </c>
      <c r="F606" s="250" t="s">
        <v>480</v>
      </c>
      <c r="G606" s="248"/>
      <c r="H606" s="251">
        <v>6.4000000000000004</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181</v>
      </c>
      <c r="AU606" s="257" t="s">
        <v>87</v>
      </c>
      <c r="AV606" s="14" t="s">
        <v>87</v>
      </c>
      <c r="AW606" s="14" t="s">
        <v>38</v>
      </c>
      <c r="AX606" s="14" t="s">
        <v>77</v>
      </c>
      <c r="AY606" s="257" t="s">
        <v>167</v>
      </c>
    </row>
    <row r="607" s="15" customFormat="1">
      <c r="A607" s="15"/>
      <c r="B607" s="258"/>
      <c r="C607" s="259"/>
      <c r="D607" s="232" t="s">
        <v>181</v>
      </c>
      <c r="E607" s="260" t="s">
        <v>40</v>
      </c>
      <c r="F607" s="261" t="s">
        <v>184</v>
      </c>
      <c r="G607" s="259"/>
      <c r="H607" s="262">
        <v>17.399999999999999</v>
      </c>
      <c r="I607" s="263"/>
      <c r="J607" s="259"/>
      <c r="K607" s="259"/>
      <c r="L607" s="264"/>
      <c r="M607" s="265"/>
      <c r="N607" s="266"/>
      <c r="O607" s="266"/>
      <c r="P607" s="266"/>
      <c r="Q607" s="266"/>
      <c r="R607" s="266"/>
      <c r="S607" s="266"/>
      <c r="T607" s="267"/>
      <c r="U607" s="15"/>
      <c r="V607" s="15"/>
      <c r="W607" s="15"/>
      <c r="X607" s="15"/>
      <c r="Y607" s="15"/>
      <c r="Z607" s="15"/>
      <c r="AA607" s="15"/>
      <c r="AB607" s="15"/>
      <c r="AC607" s="15"/>
      <c r="AD607" s="15"/>
      <c r="AE607" s="15"/>
      <c r="AT607" s="268" t="s">
        <v>181</v>
      </c>
      <c r="AU607" s="268" t="s">
        <v>87</v>
      </c>
      <c r="AV607" s="15" t="s">
        <v>175</v>
      </c>
      <c r="AW607" s="15" t="s">
        <v>38</v>
      </c>
      <c r="AX607" s="15" t="s">
        <v>85</v>
      </c>
      <c r="AY607" s="268" t="s">
        <v>167</v>
      </c>
    </row>
    <row r="608" s="2" customFormat="1" ht="24" customHeight="1">
      <c r="A608" s="39"/>
      <c r="B608" s="40"/>
      <c r="C608" s="219" t="s">
        <v>728</v>
      </c>
      <c r="D608" s="219" t="s">
        <v>170</v>
      </c>
      <c r="E608" s="220" t="s">
        <v>729</v>
      </c>
      <c r="F608" s="221" t="s">
        <v>730</v>
      </c>
      <c r="G608" s="222" t="s">
        <v>187</v>
      </c>
      <c r="H608" s="223">
        <v>17.399999999999999</v>
      </c>
      <c r="I608" s="224"/>
      <c r="J608" s="225">
        <f>ROUND(I608*H608,2)</f>
        <v>0</v>
      </c>
      <c r="K608" s="221" t="s">
        <v>174</v>
      </c>
      <c r="L608" s="45"/>
      <c r="M608" s="226" t="s">
        <v>40</v>
      </c>
      <c r="N608" s="227" t="s">
        <v>48</v>
      </c>
      <c r="O608" s="85"/>
      <c r="P608" s="228">
        <f>O608*H608</f>
        <v>0</v>
      </c>
      <c r="Q608" s="228">
        <v>0.00016000000000000001</v>
      </c>
      <c r="R608" s="228">
        <f>Q608*H608</f>
        <v>0.002784</v>
      </c>
      <c r="S608" s="228">
        <v>0</v>
      </c>
      <c r="T608" s="229">
        <f>S608*H608</f>
        <v>0</v>
      </c>
      <c r="U608" s="39"/>
      <c r="V608" s="39"/>
      <c r="W608" s="39"/>
      <c r="X608" s="39"/>
      <c r="Y608" s="39"/>
      <c r="Z608" s="39"/>
      <c r="AA608" s="39"/>
      <c r="AB608" s="39"/>
      <c r="AC608" s="39"/>
      <c r="AD608" s="39"/>
      <c r="AE608" s="39"/>
      <c r="AR608" s="230" t="s">
        <v>301</v>
      </c>
      <c r="AT608" s="230" t="s">
        <v>170</v>
      </c>
      <c r="AU608" s="230" t="s">
        <v>87</v>
      </c>
      <c r="AY608" s="18" t="s">
        <v>167</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301</v>
      </c>
      <c r="BM608" s="230" t="s">
        <v>731</v>
      </c>
    </row>
    <row r="609" s="2" customFormat="1">
      <c r="A609" s="39"/>
      <c r="B609" s="40"/>
      <c r="C609" s="41"/>
      <c r="D609" s="232" t="s">
        <v>177</v>
      </c>
      <c r="E609" s="41"/>
      <c r="F609" s="233" t="s">
        <v>732</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177</v>
      </c>
      <c r="AU609" s="18" t="s">
        <v>87</v>
      </c>
    </row>
    <row r="610" s="2" customFormat="1">
      <c r="A610" s="39"/>
      <c r="B610" s="40"/>
      <c r="C610" s="41"/>
      <c r="D610" s="232" t="s">
        <v>179</v>
      </c>
      <c r="E610" s="41"/>
      <c r="F610" s="236" t="s">
        <v>570</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179</v>
      </c>
      <c r="AU610" s="18" t="s">
        <v>87</v>
      </c>
    </row>
    <row r="611" s="14" customFormat="1">
      <c r="A611" s="14"/>
      <c r="B611" s="247"/>
      <c r="C611" s="248"/>
      <c r="D611" s="232" t="s">
        <v>181</v>
      </c>
      <c r="E611" s="249" t="s">
        <v>40</v>
      </c>
      <c r="F611" s="250" t="s">
        <v>717</v>
      </c>
      <c r="G611" s="248"/>
      <c r="H611" s="251">
        <v>11</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181</v>
      </c>
      <c r="AU611" s="257" t="s">
        <v>87</v>
      </c>
      <c r="AV611" s="14" t="s">
        <v>87</v>
      </c>
      <c r="AW611" s="14" t="s">
        <v>38</v>
      </c>
      <c r="AX611" s="14" t="s">
        <v>77</v>
      </c>
      <c r="AY611" s="257" t="s">
        <v>167</v>
      </c>
    </row>
    <row r="612" s="14" customFormat="1">
      <c r="A612" s="14"/>
      <c r="B612" s="247"/>
      <c r="C612" s="248"/>
      <c r="D612" s="232" t="s">
        <v>181</v>
      </c>
      <c r="E612" s="249" t="s">
        <v>40</v>
      </c>
      <c r="F612" s="250" t="s">
        <v>480</v>
      </c>
      <c r="G612" s="248"/>
      <c r="H612" s="251">
        <v>6.4000000000000004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181</v>
      </c>
      <c r="AU612" s="257" t="s">
        <v>87</v>
      </c>
      <c r="AV612" s="14" t="s">
        <v>87</v>
      </c>
      <c r="AW612" s="14" t="s">
        <v>38</v>
      </c>
      <c r="AX612" s="14" t="s">
        <v>77</v>
      </c>
      <c r="AY612" s="257" t="s">
        <v>167</v>
      </c>
    </row>
    <row r="613" s="15" customFormat="1">
      <c r="A613" s="15"/>
      <c r="B613" s="258"/>
      <c r="C613" s="259"/>
      <c r="D613" s="232" t="s">
        <v>181</v>
      </c>
      <c r="E613" s="260" t="s">
        <v>40</v>
      </c>
      <c r="F613" s="261" t="s">
        <v>184</v>
      </c>
      <c r="G613" s="259"/>
      <c r="H613" s="262">
        <v>17.399999999999999</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181</v>
      </c>
      <c r="AU613" s="268" t="s">
        <v>87</v>
      </c>
      <c r="AV613" s="15" t="s">
        <v>175</v>
      </c>
      <c r="AW613" s="15" t="s">
        <v>38</v>
      </c>
      <c r="AX613" s="15" t="s">
        <v>85</v>
      </c>
      <c r="AY613" s="268" t="s">
        <v>167</v>
      </c>
    </row>
    <row r="614" s="2" customFormat="1" ht="24" customHeight="1">
      <c r="A614" s="39"/>
      <c r="B614" s="40"/>
      <c r="C614" s="219" t="s">
        <v>733</v>
      </c>
      <c r="D614" s="219" t="s">
        <v>170</v>
      </c>
      <c r="E614" s="220" t="s">
        <v>734</v>
      </c>
      <c r="F614" s="221" t="s">
        <v>735</v>
      </c>
      <c r="G614" s="222" t="s">
        <v>398</v>
      </c>
      <c r="H614" s="223">
        <v>0.012999999999999999</v>
      </c>
      <c r="I614" s="224"/>
      <c r="J614" s="225">
        <f>ROUND(I614*H614,2)</f>
        <v>0</v>
      </c>
      <c r="K614" s="221" t="s">
        <v>174</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301</v>
      </c>
      <c r="AT614" s="230" t="s">
        <v>170</v>
      </c>
      <c r="AU614" s="230" t="s">
        <v>87</v>
      </c>
      <c r="AY614" s="18" t="s">
        <v>167</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301</v>
      </c>
      <c r="BM614" s="230" t="s">
        <v>736</v>
      </c>
    </row>
    <row r="615" s="2" customFormat="1">
      <c r="A615" s="39"/>
      <c r="B615" s="40"/>
      <c r="C615" s="41"/>
      <c r="D615" s="232" t="s">
        <v>177</v>
      </c>
      <c r="E615" s="41"/>
      <c r="F615" s="233" t="s">
        <v>737</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177</v>
      </c>
      <c r="AU615" s="18" t="s">
        <v>87</v>
      </c>
    </row>
    <row r="616" s="2" customFormat="1">
      <c r="A616" s="39"/>
      <c r="B616" s="40"/>
      <c r="C616" s="41"/>
      <c r="D616" s="232" t="s">
        <v>179</v>
      </c>
      <c r="E616" s="41"/>
      <c r="F616" s="236" t="s">
        <v>472</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179</v>
      </c>
      <c r="AU616" s="18" t="s">
        <v>87</v>
      </c>
    </row>
    <row r="617" s="2" customFormat="1" ht="24" customHeight="1">
      <c r="A617" s="39"/>
      <c r="B617" s="40"/>
      <c r="C617" s="219" t="s">
        <v>738</v>
      </c>
      <c r="D617" s="219" t="s">
        <v>170</v>
      </c>
      <c r="E617" s="220" t="s">
        <v>739</v>
      </c>
      <c r="F617" s="221" t="s">
        <v>740</v>
      </c>
      <c r="G617" s="222" t="s">
        <v>398</v>
      </c>
      <c r="H617" s="223">
        <v>0.012999999999999999</v>
      </c>
      <c r="I617" s="224"/>
      <c r="J617" s="225">
        <f>ROUND(I617*H617,2)</f>
        <v>0</v>
      </c>
      <c r="K617" s="221" t="s">
        <v>174</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301</v>
      </c>
      <c r="AT617" s="230" t="s">
        <v>170</v>
      </c>
      <c r="AU617" s="230" t="s">
        <v>87</v>
      </c>
      <c r="AY617" s="18" t="s">
        <v>167</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301</v>
      </c>
      <c r="BM617" s="230" t="s">
        <v>741</v>
      </c>
    </row>
    <row r="618" s="2" customFormat="1">
      <c r="A618" s="39"/>
      <c r="B618" s="40"/>
      <c r="C618" s="41"/>
      <c r="D618" s="232" t="s">
        <v>177</v>
      </c>
      <c r="E618" s="41"/>
      <c r="F618" s="233" t="s">
        <v>742</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177</v>
      </c>
      <c r="AU618" s="18" t="s">
        <v>87</v>
      </c>
    </row>
    <row r="619" s="2" customFormat="1">
      <c r="A619" s="39"/>
      <c r="B619" s="40"/>
      <c r="C619" s="41"/>
      <c r="D619" s="232" t="s">
        <v>179</v>
      </c>
      <c r="E619" s="41"/>
      <c r="F619" s="236" t="s">
        <v>472</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179</v>
      </c>
      <c r="AU619" s="18" t="s">
        <v>87</v>
      </c>
    </row>
    <row r="620" s="12" customFormat="1" ht="22.8" customHeight="1">
      <c r="A620" s="12"/>
      <c r="B620" s="203"/>
      <c r="C620" s="204"/>
      <c r="D620" s="205" t="s">
        <v>76</v>
      </c>
      <c r="E620" s="217" t="s">
        <v>743</v>
      </c>
      <c r="F620" s="217" t="s">
        <v>744</v>
      </c>
      <c r="G620" s="204"/>
      <c r="H620" s="204"/>
      <c r="I620" s="207"/>
      <c r="J620" s="218">
        <f>BK620</f>
        <v>0</v>
      </c>
      <c r="K620" s="204"/>
      <c r="L620" s="209"/>
      <c r="M620" s="210"/>
      <c r="N620" s="211"/>
      <c r="O620" s="211"/>
      <c r="P620" s="212">
        <f>SUM(P621:P629)</f>
        <v>0</v>
      </c>
      <c r="Q620" s="211"/>
      <c r="R620" s="212">
        <f>SUM(R621:R629)</f>
        <v>0.00066</v>
      </c>
      <c r="S620" s="211"/>
      <c r="T620" s="213">
        <f>SUM(T621:T629)</f>
        <v>0</v>
      </c>
      <c r="U620" s="12"/>
      <c r="V620" s="12"/>
      <c r="W620" s="12"/>
      <c r="X620" s="12"/>
      <c r="Y620" s="12"/>
      <c r="Z620" s="12"/>
      <c r="AA620" s="12"/>
      <c r="AB620" s="12"/>
      <c r="AC620" s="12"/>
      <c r="AD620" s="12"/>
      <c r="AE620" s="12"/>
      <c r="AR620" s="214" t="s">
        <v>87</v>
      </c>
      <c r="AT620" s="215" t="s">
        <v>76</v>
      </c>
      <c r="AU620" s="215" t="s">
        <v>85</v>
      </c>
      <c r="AY620" s="214" t="s">
        <v>167</v>
      </c>
      <c r="BK620" s="216">
        <f>SUM(BK621:BK629)</f>
        <v>0</v>
      </c>
    </row>
    <row r="621" s="2" customFormat="1" ht="24" customHeight="1">
      <c r="A621" s="39"/>
      <c r="B621" s="40"/>
      <c r="C621" s="219" t="s">
        <v>745</v>
      </c>
      <c r="D621" s="219" t="s">
        <v>170</v>
      </c>
      <c r="E621" s="220" t="s">
        <v>746</v>
      </c>
      <c r="F621" s="221" t="s">
        <v>747</v>
      </c>
      <c r="G621" s="222" t="s">
        <v>291</v>
      </c>
      <c r="H621" s="223">
        <v>2</v>
      </c>
      <c r="I621" s="224"/>
      <c r="J621" s="225">
        <f>ROUND(I621*H621,2)</f>
        <v>0</v>
      </c>
      <c r="K621" s="221" t="s">
        <v>458</v>
      </c>
      <c r="L621" s="45"/>
      <c r="M621" s="226" t="s">
        <v>40</v>
      </c>
      <c r="N621" s="227" t="s">
        <v>48</v>
      </c>
      <c r="O621" s="85"/>
      <c r="P621" s="228">
        <f>O621*H621</f>
        <v>0</v>
      </c>
      <c r="Q621" s="228">
        <v>0.00023000000000000001</v>
      </c>
      <c r="R621" s="228">
        <f>Q621*H621</f>
        <v>0.00046000000000000001</v>
      </c>
      <c r="S621" s="228">
        <v>0</v>
      </c>
      <c r="T621" s="229">
        <f>S621*H621</f>
        <v>0</v>
      </c>
      <c r="U621" s="39"/>
      <c r="V621" s="39"/>
      <c r="W621" s="39"/>
      <c r="X621" s="39"/>
      <c r="Y621" s="39"/>
      <c r="Z621" s="39"/>
      <c r="AA621" s="39"/>
      <c r="AB621" s="39"/>
      <c r="AC621" s="39"/>
      <c r="AD621" s="39"/>
      <c r="AE621" s="39"/>
      <c r="AR621" s="230" t="s">
        <v>301</v>
      </c>
      <c r="AT621" s="230" t="s">
        <v>170</v>
      </c>
      <c r="AU621" s="230" t="s">
        <v>87</v>
      </c>
      <c r="AY621" s="18" t="s">
        <v>167</v>
      </c>
      <c r="BE621" s="231">
        <f>IF(N621="základní",J621,0)</f>
        <v>0</v>
      </c>
      <c r="BF621" s="231">
        <f>IF(N621="snížená",J621,0)</f>
        <v>0</v>
      </c>
      <c r="BG621" s="231">
        <f>IF(N621="zákl. přenesená",J621,0)</f>
        <v>0</v>
      </c>
      <c r="BH621" s="231">
        <f>IF(N621="sníž. přenesená",J621,0)</f>
        <v>0</v>
      </c>
      <c r="BI621" s="231">
        <f>IF(N621="nulová",J621,0)</f>
        <v>0</v>
      </c>
      <c r="BJ621" s="18" t="s">
        <v>85</v>
      </c>
      <c r="BK621" s="231">
        <f>ROUND(I621*H621,2)</f>
        <v>0</v>
      </c>
      <c r="BL621" s="18" t="s">
        <v>301</v>
      </c>
      <c r="BM621" s="230" t="s">
        <v>1481</v>
      </c>
    </row>
    <row r="622" s="2" customFormat="1">
      <c r="A622" s="39"/>
      <c r="B622" s="40"/>
      <c r="C622" s="41"/>
      <c r="D622" s="232" t="s">
        <v>177</v>
      </c>
      <c r="E622" s="41"/>
      <c r="F622" s="233" t="s">
        <v>749</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177</v>
      </c>
      <c r="AU622" s="18" t="s">
        <v>87</v>
      </c>
    </row>
    <row r="623" s="2" customFormat="1">
      <c r="A623" s="39"/>
      <c r="B623" s="40"/>
      <c r="C623" s="41"/>
      <c r="D623" s="232" t="s">
        <v>179</v>
      </c>
      <c r="E623" s="41"/>
      <c r="F623" s="236" t="s">
        <v>750</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179</v>
      </c>
      <c r="AU623" s="18" t="s">
        <v>87</v>
      </c>
    </row>
    <row r="624" s="2" customFormat="1" ht="24" customHeight="1">
      <c r="A624" s="39"/>
      <c r="B624" s="40"/>
      <c r="C624" s="219" t="s">
        <v>751</v>
      </c>
      <c r="D624" s="219" t="s">
        <v>170</v>
      </c>
      <c r="E624" s="220" t="s">
        <v>752</v>
      </c>
      <c r="F624" s="221" t="s">
        <v>753</v>
      </c>
      <c r="G624" s="222" t="s">
        <v>291</v>
      </c>
      <c r="H624" s="223">
        <v>2</v>
      </c>
      <c r="I624" s="224"/>
      <c r="J624" s="225">
        <f>ROUND(I624*H624,2)</f>
        <v>0</v>
      </c>
      <c r="K624" s="221" t="s">
        <v>458</v>
      </c>
      <c r="L624" s="45"/>
      <c r="M624" s="226" t="s">
        <v>40</v>
      </c>
      <c r="N624" s="227" t="s">
        <v>48</v>
      </c>
      <c r="O624" s="85"/>
      <c r="P624" s="228">
        <f>O624*H624</f>
        <v>0</v>
      </c>
      <c r="Q624" s="228">
        <v>0.00010000000000000001</v>
      </c>
      <c r="R624" s="228">
        <f>Q624*H624</f>
        <v>0.00020000000000000001</v>
      </c>
      <c r="S624" s="228">
        <v>0</v>
      </c>
      <c r="T624" s="229">
        <f>S624*H624</f>
        <v>0</v>
      </c>
      <c r="U624" s="39"/>
      <c r="V624" s="39"/>
      <c r="W624" s="39"/>
      <c r="X624" s="39"/>
      <c r="Y624" s="39"/>
      <c r="Z624" s="39"/>
      <c r="AA624" s="39"/>
      <c r="AB624" s="39"/>
      <c r="AC624" s="39"/>
      <c r="AD624" s="39"/>
      <c r="AE624" s="39"/>
      <c r="AR624" s="230" t="s">
        <v>301</v>
      </c>
      <c r="AT624" s="230" t="s">
        <v>170</v>
      </c>
      <c r="AU624" s="230" t="s">
        <v>87</v>
      </c>
      <c r="AY624" s="18" t="s">
        <v>167</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301</v>
      </c>
      <c r="BM624" s="230" t="s">
        <v>1482</v>
      </c>
    </row>
    <row r="625" s="2" customFormat="1">
      <c r="A625" s="39"/>
      <c r="B625" s="40"/>
      <c r="C625" s="41"/>
      <c r="D625" s="232" t="s">
        <v>177</v>
      </c>
      <c r="E625" s="41"/>
      <c r="F625" s="233" t="s">
        <v>755</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177</v>
      </c>
      <c r="AU625" s="18" t="s">
        <v>87</v>
      </c>
    </row>
    <row r="626" s="2" customFormat="1">
      <c r="A626" s="39"/>
      <c r="B626" s="40"/>
      <c r="C626" s="41"/>
      <c r="D626" s="232" t="s">
        <v>179</v>
      </c>
      <c r="E626" s="41"/>
      <c r="F626" s="236" t="s">
        <v>756</v>
      </c>
      <c r="G626" s="41"/>
      <c r="H626" s="41"/>
      <c r="I626" s="137"/>
      <c r="J626" s="41"/>
      <c r="K626" s="41"/>
      <c r="L626" s="45"/>
      <c r="M626" s="234"/>
      <c r="N626" s="235"/>
      <c r="O626" s="85"/>
      <c r="P626" s="85"/>
      <c r="Q626" s="85"/>
      <c r="R626" s="85"/>
      <c r="S626" s="85"/>
      <c r="T626" s="86"/>
      <c r="U626" s="39"/>
      <c r="V626" s="39"/>
      <c r="W626" s="39"/>
      <c r="X626" s="39"/>
      <c r="Y626" s="39"/>
      <c r="Z626" s="39"/>
      <c r="AA626" s="39"/>
      <c r="AB626" s="39"/>
      <c r="AC626" s="39"/>
      <c r="AD626" s="39"/>
      <c r="AE626" s="39"/>
      <c r="AT626" s="18" t="s">
        <v>179</v>
      </c>
      <c r="AU626" s="18" t="s">
        <v>87</v>
      </c>
    </row>
    <row r="627" s="2" customFormat="1" ht="24" customHeight="1">
      <c r="A627" s="39"/>
      <c r="B627" s="40"/>
      <c r="C627" s="219" t="s">
        <v>757</v>
      </c>
      <c r="D627" s="219" t="s">
        <v>170</v>
      </c>
      <c r="E627" s="220" t="s">
        <v>758</v>
      </c>
      <c r="F627" s="221" t="s">
        <v>759</v>
      </c>
      <c r="G627" s="222" t="s">
        <v>398</v>
      </c>
      <c r="H627" s="223">
        <v>0.001</v>
      </c>
      <c r="I627" s="224"/>
      <c r="J627" s="225">
        <f>ROUND(I627*H627,2)</f>
        <v>0</v>
      </c>
      <c r="K627" s="221" t="s">
        <v>458</v>
      </c>
      <c r="L627" s="45"/>
      <c r="M627" s="226" t="s">
        <v>40</v>
      </c>
      <c r="N627" s="227" t="s">
        <v>48</v>
      </c>
      <c r="O627" s="85"/>
      <c r="P627" s="228">
        <f>O627*H627</f>
        <v>0</v>
      </c>
      <c r="Q627" s="228">
        <v>0</v>
      </c>
      <c r="R627" s="228">
        <f>Q627*H627</f>
        <v>0</v>
      </c>
      <c r="S627" s="228">
        <v>0</v>
      </c>
      <c r="T627" s="229">
        <f>S627*H627</f>
        <v>0</v>
      </c>
      <c r="U627" s="39"/>
      <c r="V627" s="39"/>
      <c r="W627" s="39"/>
      <c r="X627" s="39"/>
      <c r="Y627" s="39"/>
      <c r="Z627" s="39"/>
      <c r="AA627" s="39"/>
      <c r="AB627" s="39"/>
      <c r="AC627" s="39"/>
      <c r="AD627" s="39"/>
      <c r="AE627" s="39"/>
      <c r="AR627" s="230" t="s">
        <v>301</v>
      </c>
      <c r="AT627" s="230" t="s">
        <v>170</v>
      </c>
      <c r="AU627" s="230" t="s">
        <v>87</v>
      </c>
      <c r="AY627" s="18" t="s">
        <v>167</v>
      </c>
      <c r="BE627" s="231">
        <f>IF(N627="základní",J627,0)</f>
        <v>0</v>
      </c>
      <c r="BF627" s="231">
        <f>IF(N627="snížená",J627,0)</f>
        <v>0</v>
      </c>
      <c r="BG627" s="231">
        <f>IF(N627="zákl. přenesená",J627,0)</f>
        <v>0</v>
      </c>
      <c r="BH627" s="231">
        <f>IF(N627="sníž. přenesená",J627,0)</f>
        <v>0</v>
      </c>
      <c r="BI627" s="231">
        <f>IF(N627="nulová",J627,0)</f>
        <v>0</v>
      </c>
      <c r="BJ627" s="18" t="s">
        <v>85</v>
      </c>
      <c r="BK627" s="231">
        <f>ROUND(I627*H627,2)</f>
        <v>0</v>
      </c>
      <c r="BL627" s="18" t="s">
        <v>301</v>
      </c>
      <c r="BM627" s="230" t="s">
        <v>1483</v>
      </c>
    </row>
    <row r="628" s="2" customFormat="1">
      <c r="A628" s="39"/>
      <c r="B628" s="40"/>
      <c r="C628" s="41"/>
      <c r="D628" s="232" t="s">
        <v>177</v>
      </c>
      <c r="E628" s="41"/>
      <c r="F628" s="233" t="s">
        <v>761</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177</v>
      </c>
      <c r="AU628" s="18" t="s">
        <v>87</v>
      </c>
    </row>
    <row r="629" s="2" customFormat="1">
      <c r="A629" s="39"/>
      <c r="B629" s="40"/>
      <c r="C629" s="41"/>
      <c r="D629" s="232" t="s">
        <v>179</v>
      </c>
      <c r="E629" s="41"/>
      <c r="F629" s="236" t="s">
        <v>762</v>
      </c>
      <c r="G629" s="41"/>
      <c r="H629" s="41"/>
      <c r="I629" s="137"/>
      <c r="J629" s="41"/>
      <c r="K629" s="41"/>
      <c r="L629" s="45"/>
      <c r="M629" s="234"/>
      <c r="N629" s="235"/>
      <c r="O629" s="85"/>
      <c r="P629" s="85"/>
      <c r="Q629" s="85"/>
      <c r="R629" s="85"/>
      <c r="S629" s="85"/>
      <c r="T629" s="86"/>
      <c r="U629" s="39"/>
      <c r="V629" s="39"/>
      <c r="W629" s="39"/>
      <c r="X629" s="39"/>
      <c r="Y629" s="39"/>
      <c r="Z629" s="39"/>
      <c r="AA629" s="39"/>
      <c r="AB629" s="39"/>
      <c r="AC629" s="39"/>
      <c r="AD629" s="39"/>
      <c r="AE629" s="39"/>
      <c r="AT629" s="18" t="s">
        <v>179</v>
      </c>
      <c r="AU629" s="18" t="s">
        <v>87</v>
      </c>
    </row>
    <row r="630" s="12" customFormat="1" ht="22.8" customHeight="1">
      <c r="A630" s="12"/>
      <c r="B630" s="203"/>
      <c r="C630" s="204"/>
      <c r="D630" s="205" t="s">
        <v>76</v>
      </c>
      <c r="E630" s="217" t="s">
        <v>763</v>
      </c>
      <c r="F630" s="217" t="s">
        <v>764</v>
      </c>
      <c r="G630" s="204"/>
      <c r="H630" s="204"/>
      <c r="I630" s="207"/>
      <c r="J630" s="218">
        <f>BK630</f>
        <v>0</v>
      </c>
      <c r="K630" s="204"/>
      <c r="L630" s="209"/>
      <c r="M630" s="210"/>
      <c r="N630" s="211"/>
      <c r="O630" s="211"/>
      <c r="P630" s="212">
        <f>SUM(P631:P644)</f>
        <v>0</v>
      </c>
      <c r="Q630" s="211"/>
      <c r="R630" s="212">
        <f>SUM(R631:R644)</f>
        <v>0.073840000000000003</v>
      </c>
      <c r="S630" s="211"/>
      <c r="T630" s="213">
        <f>SUM(T631:T644)</f>
        <v>0.039983999999999999</v>
      </c>
      <c r="U630" s="12"/>
      <c r="V630" s="12"/>
      <c r="W630" s="12"/>
      <c r="X630" s="12"/>
      <c r="Y630" s="12"/>
      <c r="Z630" s="12"/>
      <c r="AA630" s="12"/>
      <c r="AB630" s="12"/>
      <c r="AC630" s="12"/>
      <c r="AD630" s="12"/>
      <c r="AE630" s="12"/>
      <c r="AR630" s="214" t="s">
        <v>87</v>
      </c>
      <c r="AT630" s="215" t="s">
        <v>76</v>
      </c>
      <c r="AU630" s="215" t="s">
        <v>85</v>
      </c>
      <c r="AY630" s="214" t="s">
        <v>167</v>
      </c>
      <c r="BK630" s="216">
        <f>SUM(BK631:BK644)</f>
        <v>0</v>
      </c>
    </row>
    <row r="631" s="2" customFormat="1" ht="16.5" customHeight="1">
      <c r="A631" s="39"/>
      <c r="B631" s="40"/>
      <c r="C631" s="219" t="s">
        <v>765</v>
      </c>
      <c r="D631" s="219" t="s">
        <v>170</v>
      </c>
      <c r="E631" s="220" t="s">
        <v>766</v>
      </c>
      <c r="F631" s="221" t="s">
        <v>767</v>
      </c>
      <c r="G631" s="222" t="s">
        <v>173</v>
      </c>
      <c r="H631" s="223">
        <v>1.6799999999999999</v>
      </c>
      <c r="I631" s="224"/>
      <c r="J631" s="225">
        <f>ROUND(I631*H631,2)</f>
        <v>0</v>
      </c>
      <c r="K631" s="221" t="s">
        <v>174</v>
      </c>
      <c r="L631" s="45"/>
      <c r="M631" s="226" t="s">
        <v>40</v>
      </c>
      <c r="N631" s="227" t="s">
        <v>48</v>
      </c>
      <c r="O631" s="85"/>
      <c r="P631" s="228">
        <f>O631*H631</f>
        <v>0</v>
      </c>
      <c r="Q631" s="228">
        <v>0</v>
      </c>
      <c r="R631" s="228">
        <f>Q631*H631</f>
        <v>0</v>
      </c>
      <c r="S631" s="228">
        <v>0.023800000000000002</v>
      </c>
      <c r="T631" s="229">
        <f>S631*H631</f>
        <v>0.039983999999999999</v>
      </c>
      <c r="U631" s="39"/>
      <c r="V631" s="39"/>
      <c r="W631" s="39"/>
      <c r="X631" s="39"/>
      <c r="Y631" s="39"/>
      <c r="Z631" s="39"/>
      <c r="AA631" s="39"/>
      <c r="AB631" s="39"/>
      <c r="AC631" s="39"/>
      <c r="AD631" s="39"/>
      <c r="AE631" s="39"/>
      <c r="AR631" s="230" t="s">
        <v>301</v>
      </c>
      <c r="AT631" s="230" t="s">
        <v>170</v>
      </c>
      <c r="AU631" s="230" t="s">
        <v>87</v>
      </c>
      <c r="AY631" s="18" t="s">
        <v>167</v>
      </c>
      <c r="BE631" s="231">
        <f>IF(N631="základní",J631,0)</f>
        <v>0</v>
      </c>
      <c r="BF631" s="231">
        <f>IF(N631="snížená",J631,0)</f>
        <v>0</v>
      </c>
      <c r="BG631" s="231">
        <f>IF(N631="zákl. přenesená",J631,0)</f>
        <v>0</v>
      </c>
      <c r="BH631" s="231">
        <f>IF(N631="sníž. přenesená",J631,0)</f>
        <v>0</v>
      </c>
      <c r="BI631" s="231">
        <f>IF(N631="nulová",J631,0)</f>
        <v>0</v>
      </c>
      <c r="BJ631" s="18" t="s">
        <v>85</v>
      </c>
      <c r="BK631" s="231">
        <f>ROUND(I631*H631,2)</f>
        <v>0</v>
      </c>
      <c r="BL631" s="18" t="s">
        <v>301</v>
      </c>
      <c r="BM631" s="230" t="s">
        <v>768</v>
      </c>
    </row>
    <row r="632" s="2" customFormat="1">
      <c r="A632" s="39"/>
      <c r="B632" s="40"/>
      <c r="C632" s="41"/>
      <c r="D632" s="232" t="s">
        <v>177</v>
      </c>
      <c r="E632" s="41"/>
      <c r="F632" s="233" t="s">
        <v>769</v>
      </c>
      <c r="G632" s="41"/>
      <c r="H632" s="41"/>
      <c r="I632" s="137"/>
      <c r="J632" s="41"/>
      <c r="K632" s="41"/>
      <c r="L632" s="45"/>
      <c r="M632" s="234"/>
      <c r="N632" s="235"/>
      <c r="O632" s="85"/>
      <c r="P632" s="85"/>
      <c r="Q632" s="85"/>
      <c r="R632" s="85"/>
      <c r="S632" s="85"/>
      <c r="T632" s="86"/>
      <c r="U632" s="39"/>
      <c r="V632" s="39"/>
      <c r="W632" s="39"/>
      <c r="X632" s="39"/>
      <c r="Y632" s="39"/>
      <c r="Z632" s="39"/>
      <c r="AA632" s="39"/>
      <c r="AB632" s="39"/>
      <c r="AC632" s="39"/>
      <c r="AD632" s="39"/>
      <c r="AE632" s="39"/>
      <c r="AT632" s="18" t="s">
        <v>177</v>
      </c>
      <c r="AU632" s="18" t="s">
        <v>87</v>
      </c>
    </row>
    <row r="633" s="14" customFormat="1">
      <c r="A633" s="14"/>
      <c r="B633" s="247"/>
      <c r="C633" s="248"/>
      <c r="D633" s="232" t="s">
        <v>181</v>
      </c>
      <c r="E633" s="249" t="s">
        <v>40</v>
      </c>
      <c r="F633" s="250" t="s">
        <v>770</v>
      </c>
      <c r="G633" s="248"/>
      <c r="H633" s="251">
        <v>1.6799999999999999</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181</v>
      </c>
      <c r="AU633" s="257" t="s">
        <v>87</v>
      </c>
      <c r="AV633" s="14" t="s">
        <v>87</v>
      </c>
      <c r="AW633" s="14" t="s">
        <v>38</v>
      </c>
      <c r="AX633" s="14" t="s">
        <v>77</v>
      </c>
      <c r="AY633" s="257" t="s">
        <v>167</v>
      </c>
    </row>
    <row r="634" s="15" customFormat="1">
      <c r="A634" s="15"/>
      <c r="B634" s="258"/>
      <c r="C634" s="259"/>
      <c r="D634" s="232" t="s">
        <v>181</v>
      </c>
      <c r="E634" s="260" t="s">
        <v>40</v>
      </c>
      <c r="F634" s="261" t="s">
        <v>184</v>
      </c>
      <c r="G634" s="259"/>
      <c r="H634" s="262">
        <v>1.6799999999999999</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181</v>
      </c>
      <c r="AU634" s="268" t="s">
        <v>87</v>
      </c>
      <c r="AV634" s="15" t="s">
        <v>175</v>
      </c>
      <c r="AW634" s="15" t="s">
        <v>38</v>
      </c>
      <c r="AX634" s="15" t="s">
        <v>85</v>
      </c>
      <c r="AY634" s="268" t="s">
        <v>167</v>
      </c>
    </row>
    <row r="635" s="2" customFormat="1" ht="36" customHeight="1">
      <c r="A635" s="39"/>
      <c r="B635" s="40"/>
      <c r="C635" s="219" t="s">
        <v>771</v>
      </c>
      <c r="D635" s="219" t="s">
        <v>170</v>
      </c>
      <c r="E635" s="220" t="s">
        <v>772</v>
      </c>
      <c r="F635" s="221" t="s">
        <v>773</v>
      </c>
      <c r="G635" s="222" t="s">
        <v>291</v>
      </c>
      <c r="H635" s="223">
        <v>2</v>
      </c>
      <c r="I635" s="224"/>
      <c r="J635" s="225">
        <f>ROUND(I635*H635,2)</f>
        <v>0</v>
      </c>
      <c r="K635" s="221" t="s">
        <v>174</v>
      </c>
      <c r="L635" s="45"/>
      <c r="M635" s="226" t="s">
        <v>40</v>
      </c>
      <c r="N635" s="227" t="s">
        <v>48</v>
      </c>
      <c r="O635" s="85"/>
      <c r="P635" s="228">
        <f>O635*H635</f>
        <v>0</v>
      </c>
      <c r="Q635" s="228">
        <v>0.036920000000000001</v>
      </c>
      <c r="R635" s="228">
        <f>Q635*H635</f>
        <v>0.073840000000000003</v>
      </c>
      <c r="S635" s="228">
        <v>0</v>
      </c>
      <c r="T635" s="229">
        <f>S635*H635</f>
        <v>0</v>
      </c>
      <c r="U635" s="39"/>
      <c r="V635" s="39"/>
      <c r="W635" s="39"/>
      <c r="X635" s="39"/>
      <c r="Y635" s="39"/>
      <c r="Z635" s="39"/>
      <c r="AA635" s="39"/>
      <c r="AB635" s="39"/>
      <c r="AC635" s="39"/>
      <c r="AD635" s="39"/>
      <c r="AE635" s="39"/>
      <c r="AR635" s="230" t="s">
        <v>301</v>
      </c>
      <c r="AT635" s="230" t="s">
        <v>170</v>
      </c>
      <c r="AU635" s="230" t="s">
        <v>87</v>
      </c>
      <c r="AY635" s="18" t="s">
        <v>167</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301</v>
      </c>
      <c r="BM635" s="230" t="s">
        <v>774</v>
      </c>
    </row>
    <row r="636" s="2" customFormat="1">
      <c r="A636" s="39"/>
      <c r="B636" s="40"/>
      <c r="C636" s="41"/>
      <c r="D636" s="232" t="s">
        <v>177</v>
      </c>
      <c r="E636" s="41"/>
      <c r="F636" s="233" t="s">
        <v>775</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177</v>
      </c>
      <c r="AU636" s="18" t="s">
        <v>87</v>
      </c>
    </row>
    <row r="637" s="14" customFormat="1">
      <c r="A637" s="14"/>
      <c r="B637" s="247"/>
      <c r="C637" s="248"/>
      <c r="D637" s="232" t="s">
        <v>181</v>
      </c>
      <c r="E637" s="249" t="s">
        <v>40</v>
      </c>
      <c r="F637" s="250" t="s">
        <v>87</v>
      </c>
      <c r="G637" s="248"/>
      <c r="H637" s="251">
        <v>2</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181</v>
      </c>
      <c r="AU637" s="257" t="s">
        <v>87</v>
      </c>
      <c r="AV637" s="14" t="s">
        <v>87</v>
      </c>
      <c r="AW637" s="14" t="s">
        <v>38</v>
      </c>
      <c r="AX637" s="14" t="s">
        <v>77</v>
      </c>
      <c r="AY637" s="257" t="s">
        <v>167</v>
      </c>
    </row>
    <row r="638" s="15" customFormat="1">
      <c r="A638" s="15"/>
      <c r="B638" s="258"/>
      <c r="C638" s="259"/>
      <c r="D638" s="232" t="s">
        <v>181</v>
      </c>
      <c r="E638" s="260" t="s">
        <v>40</v>
      </c>
      <c r="F638" s="261" t="s">
        <v>184</v>
      </c>
      <c r="G638" s="259"/>
      <c r="H638" s="262">
        <v>2</v>
      </c>
      <c r="I638" s="263"/>
      <c r="J638" s="259"/>
      <c r="K638" s="259"/>
      <c r="L638" s="264"/>
      <c r="M638" s="265"/>
      <c r="N638" s="266"/>
      <c r="O638" s="266"/>
      <c r="P638" s="266"/>
      <c r="Q638" s="266"/>
      <c r="R638" s="266"/>
      <c r="S638" s="266"/>
      <c r="T638" s="267"/>
      <c r="U638" s="15"/>
      <c r="V638" s="15"/>
      <c r="W638" s="15"/>
      <c r="X638" s="15"/>
      <c r="Y638" s="15"/>
      <c r="Z638" s="15"/>
      <c r="AA638" s="15"/>
      <c r="AB638" s="15"/>
      <c r="AC638" s="15"/>
      <c r="AD638" s="15"/>
      <c r="AE638" s="15"/>
      <c r="AT638" s="268" t="s">
        <v>181</v>
      </c>
      <c r="AU638" s="268" t="s">
        <v>87</v>
      </c>
      <c r="AV638" s="15" t="s">
        <v>175</v>
      </c>
      <c r="AW638" s="15" t="s">
        <v>38</v>
      </c>
      <c r="AX638" s="15" t="s">
        <v>85</v>
      </c>
      <c r="AY638" s="268" t="s">
        <v>167</v>
      </c>
    </row>
    <row r="639" s="2" customFormat="1" ht="24" customHeight="1">
      <c r="A639" s="39"/>
      <c r="B639" s="40"/>
      <c r="C639" s="219" t="s">
        <v>776</v>
      </c>
      <c r="D639" s="219" t="s">
        <v>170</v>
      </c>
      <c r="E639" s="220" t="s">
        <v>777</v>
      </c>
      <c r="F639" s="221" t="s">
        <v>778</v>
      </c>
      <c r="G639" s="222" t="s">
        <v>398</v>
      </c>
      <c r="H639" s="223">
        <v>0.073999999999999996</v>
      </c>
      <c r="I639" s="224"/>
      <c r="J639" s="225">
        <f>ROUND(I639*H639,2)</f>
        <v>0</v>
      </c>
      <c r="K639" s="221" t="s">
        <v>174</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301</v>
      </c>
      <c r="AT639" s="230" t="s">
        <v>170</v>
      </c>
      <c r="AU639" s="230" t="s">
        <v>87</v>
      </c>
      <c r="AY639" s="18" t="s">
        <v>167</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301</v>
      </c>
      <c r="BM639" s="230" t="s">
        <v>779</v>
      </c>
    </row>
    <row r="640" s="2" customFormat="1">
      <c r="A640" s="39"/>
      <c r="B640" s="40"/>
      <c r="C640" s="41"/>
      <c r="D640" s="232" t="s">
        <v>177</v>
      </c>
      <c r="E640" s="41"/>
      <c r="F640" s="233" t="s">
        <v>780</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177</v>
      </c>
      <c r="AU640" s="18" t="s">
        <v>87</v>
      </c>
    </row>
    <row r="641" s="2" customFormat="1">
      <c r="A641" s="39"/>
      <c r="B641" s="40"/>
      <c r="C641" s="41"/>
      <c r="D641" s="232" t="s">
        <v>179</v>
      </c>
      <c r="E641" s="41"/>
      <c r="F641" s="236" t="s">
        <v>699</v>
      </c>
      <c r="G641" s="41"/>
      <c r="H641" s="41"/>
      <c r="I641" s="137"/>
      <c r="J641" s="41"/>
      <c r="K641" s="41"/>
      <c r="L641" s="45"/>
      <c r="M641" s="234"/>
      <c r="N641" s="235"/>
      <c r="O641" s="85"/>
      <c r="P641" s="85"/>
      <c r="Q641" s="85"/>
      <c r="R641" s="85"/>
      <c r="S641" s="85"/>
      <c r="T641" s="86"/>
      <c r="U641" s="39"/>
      <c r="V641" s="39"/>
      <c r="W641" s="39"/>
      <c r="X641" s="39"/>
      <c r="Y641" s="39"/>
      <c r="Z641" s="39"/>
      <c r="AA641" s="39"/>
      <c r="AB641" s="39"/>
      <c r="AC641" s="39"/>
      <c r="AD641" s="39"/>
      <c r="AE641" s="39"/>
      <c r="AT641" s="18" t="s">
        <v>179</v>
      </c>
      <c r="AU641" s="18" t="s">
        <v>87</v>
      </c>
    </row>
    <row r="642" s="2" customFormat="1" ht="24" customHeight="1">
      <c r="A642" s="39"/>
      <c r="B642" s="40"/>
      <c r="C642" s="219" t="s">
        <v>781</v>
      </c>
      <c r="D642" s="219" t="s">
        <v>170</v>
      </c>
      <c r="E642" s="220" t="s">
        <v>782</v>
      </c>
      <c r="F642" s="221" t="s">
        <v>783</v>
      </c>
      <c r="G642" s="222" t="s">
        <v>398</v>
      </c>
      <c r="H642" s="223">
        <v>0.073999999999999996</v>
      </c>
      <c r="I642" s="224"/>
      <c r="J642" s="225">
        <f>ROUND(I642*H642,2)</f>
        <v>0</v>
      </c>
      <c r="K642" s="221" t="s">
        <v>174</v>
      </c>
      <c r="L642" s="45"/>
      <c r="M642" s="226" t="s">
        <v>40</v>
      </c>
      <c r="N642" s="227" t="s">
        <v>48</v>
      </c>
      <c r="O642" s="85"/>
      <c r="P642" s="228">
        <f>O642*H642</f>
        <v>0</v>
      </c>
      <c r="Q642" s="228">
        <v>0</v>
      </c>
      <c r="R642" s="228">
        <f>Q642*H642</f>
        <v>0</v>
      </c>
      <c r="S642" s="228">
        <v>0</v>
      </c>
      <c r="T642" s="229">
        <f>S642*H642</f>
        <v>0</v>
      </c>
      <c r="U642" s="39"/>
      <c r="V642" s="39"/>
      <c r="W642" s="39"/>
      <c r="X642" s="39"/>
      <c r="Y642" s="39"/>
      <c r="Z642" s="39"/>
      <c r="AA642" s="39"/>
      <c r="AB642" s="39"/>
      <c r="AC642" s="39"/>
      <c r="AD642" s="39"/>
      <c r="AE642" s="39"/>
      <c r="AR642" s="230" t="s">
        <v>301</v>
      </c>
      <c r="AT642" s="230" t="s">
        <v>170</v>
      </c>
      <c r="AU642" s="230" t="s">
        <v>87</v>
      </c>
      <c r="AY642" s="18" t="s">
        <v>167</v>
      </c>
      <c r="BE642" s="231">
        <f>IF(N642="základní",J642,0)</f>
        <v>0</v>
      </c>
      <c r="BF642" s="231">
        <f>IF(N642="snížená",J642,0)</f>
        <v>0</v>
      </c>
      <c r="BG642" s="231">
        <f>IF(N642="zákl. přenesená",J642,0)</f>
        <v>0</v>
      </c>
      <c r="BH642" s="231">
        <f>IF(N642="sníž. přenesená",J642,0)</f>
        <v>0</v>
      </c>
      <c r="BI642" s="231">
        <f>IF(N642="nulová",J642,0)</f>
        <v>0</v>
      </c>
      <c r="BJ642" s="18" t="s">
        <v>85</v>
      </c>
      <c r="BK642" s="231">
        <f>ROUND(I642*H642,2)</f>
        <v>0</v>
      </c>
      <c r="BL642" s="18" t="s">
        <v>301</v>
      </c>
      <c r="BM642" s="230" t="s">
        <v>784</v>
      </c>
    </row>
    <row r="643" s="2" customFormat="1">
      <c r="A643" s="39"/>
      <c r="B643" s="40"/>
      <c r="C643" s="41"/>
      <c r="D643" s="232" t="s">
        <v>177</v>
      </c>
      <c r="E643" s="41"/>
      <c r="F643" s="233" t="s">
        <v>785</v>
      </c>
      <c r="G643" s="41"/>
      <c r="H643" s="41"/>
      <c r="I643" s="137"/>
      <c r="J643" s="41"/>
      <c r="K643" s="41"/>
      <c r="L643" s="45"/>
      <c r="M643" s="234"/>
      <c r="N643" s="235"/>
      <c r="O643" s="85"/>
      <c r="P643" s="85"/>
      <c r="Q643" s="85"/>
      <c r="R643" s="85"/>
      <c r="S643" s="85"/>
      <c r="T643" s="86"/>
      <c r="U643" s="39"/>
      <c r="V643" s="39"/>
      <c r="W643" s="39"/>
      <c r="X643" s="39"/>
      <c r="Y643" s="39"/>
      <c r="Z643" s="39"/>
      <c r="AA643" s="39"/>
      <c r="AB643" s="39"/>
      <c r="AC643" s="39"/>
      <c r="AD643" s="39"/>
      <c r="AE643" s="39"/>
      <c r="AT643" s="18" t="s">
        <v>177</v>
      </c>
      <c r="AU643" s="18" t="s">
        <v>87</v>
      </c>
    </row>
    <row r="644" s="2" customFormat="1">
      <c r="A644" s="39"/>
      <c r="B644" s="40"/>
      <c r="C644" s="41"/>
      <c r="D644" s="232" t="s">
        <v>179</v>
      </c>
      <c r="E644" s="41"/>
      <c r="F644" s="236" t="s">
        <v>699</v>
      </c>
      <c r="G644" s="41"/>
      <c r="H644" s="41"/>
      <c r="I644" s="137"/>
      <c r="J644" s="41"/>
      <c r="K644" s="41"/>
      <c r="L644" s="45"/>
      <c r="M644" s="234"/>
      <c r="N644" s="235"/>
      <c r="O644" s="85"/>
      <c r="P644" s="85"/>
      <c r="Q644" s="85"/>
      <c r="R644" s="85"/>
      <c r="S644" s="85"/>
      <c r="T644" s="86"/>
      <c r="U644" s="39"/>
      <c r="V644" s="39"/>
      <c r="W644" s="39"/>
      <c r="X644" s="39"/>
      <c r="Y644" s="39"/>
      <c r="Z644" s="39"/>
      <c r="AA644" s="39"/>
      <c r="AB644" s="39"/>
      <c r="AC644" s="39"/>
      <c r="AD644" s="39"/>
      <c r="AE644" s="39"/>
      <c r="AT644" s="18" t="s">
        <v>179</v>
      </c>
      <c r="AU644" s="18" t="s">
        <v>87</v>
      </c>
    </row>
    <row r="645" s="12" customFormat="1" ht="22.8" customHeight="1">
      <c r="A645" s="12"/>
      <c r="B645" s="203"/>
      <c r="C645" s="204"/>
      <c r="D645" s="205" t="s">
        <v>76</v>
      </c>
      <c r="E645" s="217" t="s">
        <v>786</v>
      </c>
      <c r="F645" s="217" t="s">
        <v>787</v>
      </c>
      <c r="G645" s="204"/>
      <c r="H645" s="204"/>
      <c r="I645" s="207"/>
      <c r="J645" s="218">
        <f>BK645</f>
        <v>0</v>
      </c>
      <c r="K645" s="204"/>
      <c r="L645" s="209"/>
      <c r="M645" s="210"/>
      <c r="N645" s="211"/>
      <c r="O645" s="211"/>
      <c r="P645" s="212">
        <f>SUM(P646:P680)</f>
        <v>0</v>
      </c>
      <c r="Q645" s="211"/>
      <c r="R645" s="212">
        <f>SUM(R646:R680)</f>
        <v>0.069640000000000007</v>
      </c>
      <c r="S645" s="211"/>
      <c r="T645" s="213">
        <f>SUM(T646:T680)</f>
        <v>0</v>
      </c>
      <c r="U645" s="12"/>
      <c r="V645" s="12"/>
      <c r="W645" s="12"/>
      <c r="X645" s="12"/>
      <c r="Y645" s="12"/>
      <c r="Z645" s="12"/>
      <c r="AA645" s="12"/>
      <c r="AB645" s="12"/>
      <c r="AC645" s="12"/>
      <c r="AD645" s="12"/>
      <c r="AE645" s="12"/>
      <c r="AR645" s="214" t="s">
        <v>87</v>
      </c>
      <c r="AT645" s="215" t="s">
        <v>76</v>
      </c>
      <c r="AU645" s="215" t="s">
        <v>85</v>
      </c>
      <c r="AY645" s="214" t="s">
        <v>167</v>
      </c>
      <c r="BK645" s="216">
        <f>SUM(BK646:BK680)</f>
        <v>0</v>
      </c>
    </row>
    <row r="646" s="2" customFormat="1" ht="24" customHeight="1">
      <c r="A646" s="39"/>
      <c r="B646" s="40"/>
      <c r="C646" s="219" t="s">
        <v>788</v>
      </c>
      <c r="D646" s="219" t="s">
        <v>170</v>
      </c>
      <c r="E646" s="220" t="s">
        <v>789</v>
      </c>
      <c r="F646" s="221" t="s">
        <v>790</v>
      </c>
      <c r="G646" s="222" t="s">
        <v>187</v>
      </c>
      <c r="H646" s="223">
        <v>54</v>
      </c>
      <c r="I646" s="224"/>
      <c r="J646" s="225">
        <f>ROUND(I646*H646,2)</f>
        <v>0</v>
      </c>
      <c r="K646" s="221" t="s">
        <v>174</v>
      </c>
      <c r="L646" s="45"/>
      <c r="M646" s="226" t="s">
        <v>40</v>
      </c>
      <c r="N646" s="227" t="s">
        <v>48</v>
      </c>
      <c r="O646" s="85"/>
      <c r="P646" s="228">
        <f>O646*H646</f>
        <v>0</v>
      </c>
      <c r="Q646" s="228">
        <v>0</v>
      </c>
      <c r="R646" s="228">
        <f>Q646*H646</f>
        <v>0</v>
      </c>
      <c r="S646" s="228">
        <v>0</v>
      </c>
      <c r="T646" s="229">
        <f>S646*H646</f>
        <v>0</v>
      </c>
      <c r="U646" s="39"/>
      <c r="V646" s="39"/>
      <c r="W646" s="39"/>
      <c r="X646" s="39"/>
      <c r="Y646" s="39"/>
      <c r="Z646" s="39"/>
      <c r="AA646" s="39"/>
      <c r="AB646" s="39"/>
      <c r="AC646" s="39"/>
      <c r="AD646" s="39"/>
      <c r="AE646" s="39"/>
      <c r="AR646" s="230" t="s">
        <v>301</v>
      </c>
      <c r="AT646" s="230" t="s">
        <v>170</v>
      </c>
      <c r="AU646" s="230" t="s">
        <v>87</v>
      </c>
      <c r="AY646" s="18" t="s">
        <v>167</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301</v>
      </c>
      <c r="BM646" s="230" t="s">
        <v>791</v>
      </c>
    </row>
    <row r="647" s="2" customFormat="1">
      <c r="A647" s="39"/>
      <c r="B647" s="40"/>
      <c r="C647" s="41"/>
      <c r="D647" s="232" t="s">
        <v>177</v>
      </c>
      <c r="E647" s="41"/>
      <c r="F647" s="233" t="s">
        <v>792</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177</v>
      </c>
      <c r="AU647" s="18" t="s">
        <v>87</v>
      </c>
    </row>
    <row r="648" s="14" customFormat="1">
      <c r="A648" s="14"/>
      <c r="B648" s="247"/>
      <c r="C648" s="248"/>
      <c r="D648" s="232" t="s">
        <v>181</v>
      </c>
      <c r="E648" s="249" t="s">
        <v>40</v>
      </c>
      <c r="F648" s="250" t="s">
        <v>552</v>
      </c>
      <c r="G648" s="248"/>
      <c r="H648" s="251">
        <v>54</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181</v>
      </c>
      <c r="AU648" s="257" t="s">
        <v>87</v>
      </c>
      <c r="AV648" s="14" t="s">
        <v>87</v>
      </c>
      <c r="AW648" s="14" t="s">
        <v>38</v>
      </c>
      <c r="AX648" s="14" t="s">
        <v>77</v>
      </c>
      <c r="AY648" s="257" t="s">
        <v>167</v>
      </c>
    </row>
    <row r="649" s="15" customFormat="1">
      <c r="A649" s="15"/>
      <c r="B649" s="258"/>
      <c r="C649" s="259"/>
      <c r="D649" s="232" t="s">
        <v>181</v>
      </c>
      <c r="E649" s="260" t="s">
        <v>40</v>
      </c>
      <c r="F649" s="261" t="s">
        <v>184</v>
      </c>
      <c r="G649" s="259"/>
      <c r="H649" s="262">
        <v>54</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181</v>
      </c>
      <c r="AU649" s="268" t="s">
        <v>87</v>
      </c>
      <c r="AV649" s="15" t="s">
        <v>175</v>
      </c>
      <c r="AW649" s="15" t="s">
        <v>38</v>
      </c>
      <c r="AX649" s="15" t="s">
        <v>85</v>
      </c>
      <c r="AY649" s="268" t="s">
        <v>167</v>
      </c>
    </row>
    <row r="650" s="2" customFormat="1" ht="24" customHeight="1">
      <c r="A650" s="39"/>
      <c r="B650" s="40"/>
      <c r="C650" s="269" t="s">
        <v>793</v>
      </c>
      <c r="D650" s="269" t="s">
        <v>297</v>
      </c>
      <c r="E650" s="270" t="s">
        <v>794</v>
      </c>
      <c r="F650" s="271" t="s">
        <v>795</v>
      </c>
      <c r="G650" s="272" t="s">
        <v>187</v>
      </c>
      <c r="H650" s="273">
        <v>54</v>
      </c>
      <c r="I650" s="274"/>
      <c r="J650" s="275">
        <f>ROUND(I650*H650,2)</f>
        <v>0</v>
      </c>
      <c r="K650" s="271" t="s">
        <v>174</v>
      </c>
      <c r="L650" s="276"/>
      <c r="M650" s="277" t="s">
        <v>40</v>
      </c>
      <c r="N650" s="278" t="s">
        <v>48</v>
      </c>
      <c r="O650" s="85"/>
      <c r="P650" s="228">
        <f>O650*H650</f>
        <v>0</v>
      </c>
      <c r="Q650" s="228">
        <v>0.00012999999999999999</v>
      </c>
      <c r="R650" s="228">
        <f>Q650*H650</f>
        <v>0.0070199999999999993</v>
      </c>
      <c r="S650" s="228">
        <v>0</v>
      </c>
      <c r="T650" s="229">
        <f>S650*H650</f>
        <v>0</v>
      </c>
      <c r="U650" s="39"/>
      <c r="V650" s="39"/>
      <c r="W650" s="39"/>
      <c r="X650" s="39"/>
      <c r="Y650" s="39"/>
      <c r="Z650" s="39"/>
      <c r="AA650" s="39"/>
      <c r="AB650" s="39"/>
      <c r="AC650" s="39"/>
      <c r="AD650" s="39"/>
      <c r="AE650" s="39"/>
      <c r="AR650" s="230" t="s">
        <v>407</v>
      </c>
      <c r="AT650" s="230" t="s">
        <v>297</v>
      </c>
      <c r="AU650" s="230" t="s">
        <v>87</v>
      </c>
      <c r="AY650" s="18" t="s">
        <v>167</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301</v>
      </c>
      <c r="BM650" s="230" t="s">
        <v>796</v>
      </c>
    </row>
    <row r="651" s="2" customFormat="1">
      <c r="A651" s="39"/>
      <c r="B651" s="40"/>
      <c r="C651" s="41"/>
      <c r="D651" s="232" t="s">
        <v>177</v>
      </c>
      <c r="E651" s="41"/>
      <c r="F651" s="233" t="s">
        <v>795</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177</v>
      </c>
      <c r="AU651" s="18" t="s">
        <v>87</v>
      </c>
    </row>
    <row r="652" s="2" customFormat="1" ht="24" customHeight="1">
      <c r="A652" s="39"/>
      <c r="B652" s="40"/>
      <c r="C652" s="219" t="s">
        <v>797</v>
      </c>
      <c r="D652" s="219" t="s">
        <v>170</v>
      </c>
      <c r="E652" s="220" t="s">
        <v>798</v>
      </c>
      <c r="F652" s="221" t="s">
        <v>799</v>
      </c>
      <c r="G652" s="222" t="s">
        <v>291</v>
      </c>
      <c r="H652" s="223">
        <v>24</v>
      </c>
      <c r="I652" s="224"/>
      <c r="J652" s="225">
        <f>ROUND(I652*H652,2)</f>
        <v>0</v>
      </c>
      <c r="K652" s="221" t="s">
        <v>174</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301</v>
      </c>
      <c r="AT652" s="230" t="s">
        <v>170</v>
      </c>
      <c r="AU652" s="230" t="s">
        <v>87</v>
      </c>
      <c r="AY652" s="18" t="s">
        <v>167</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301</v>
      </c>
      <c r="BM652" s="230" t="s">
        <v>800</v>
      </c>
    </row>
    <row r="653" s="2" customFormat="1">
      <c r="A653" s="39"/>
      <c r="B653" s="40"/>
      <c r="C653" s="41"/>
      <c r="D653" s="232" t="s">
        <v>177</v>
      </c>
      <c r="E653" s="41"/>
      <c r="F653" s="233" t="s">
        <v>801</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177</v>
      </c>
      <c r="AU653" s="18" t="s">
        <v>87</v>
      </c>
    </row>
    <row r="654" s="14" customFormat="1">
      <c r="A654" s="14"/>
      <c r="B654" s="247"/>
      <c r="C654" s="248"/>
      <c r="D654" s="232" t="s">
        <v>181</v>
      </c>
      <c r="E654" s="249" t="s">
        <v>40</v>
      </c>
      <c r="F654" s="250" t="s">
        <v>345</v>
      </c>
      <c r="G654" s="248"/>
      <c r="H654" s="251">
        <v>24</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181</v>
      </c>
      <c r="AU654" s="257" t="s">
        <v>87</v>
      </c>
      <c r="AV654" s="14" t="s">
        <v>87</v>
      </c>
      <c r="AW654" s="14" t="s">
        <v>38</v>
      </c>
      <c r="AX654" s="14" t="s">
        <v>77</v>
      </c>
      <c r="AY654" s="257" t="s">
        <v>167</v>
      </c>
    </row>
    <row r="655" s="15" customFormat="1">
      <c r="A655" s="15"/>
      <c r="B655" s="258"/>
      <c r="C655" s="259"/>
      <c r="D655" s="232" t="s">
        <v>181</v>
      </c>
      <c r="E655" s="260" t="s">
        <v>40</v>
      </c>
      <c r="F655" s="261" t="s">
        <v>184</v>
      </c>
      <c r="G655" s="259"/>
      <c r="H655" s="262">
        <v>24</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181</v>
      </c>
      <c r="AU655" s="268" t="s">
        <v>87</v>
      </c>
      <c r="AV655" s="15" t="s">
        <v>175</v>
      </c>
      <c r="AW655" s="15" t="s">
        <v>38</v>
      </c>
      <c r="AX655" s="15" t="s">
        <v>85</v>
      </c>
      <c r="AY655" s="268" t="s">
        <v>167</v>
      </c>
    </row>
    <row r="656" s="2" customFormat="1" ht="24" customHeight="1">
      <c r="A656" s="39"/>
      <c r="B656" s="40"/>
      <c r="C656" s="219" t="s">
        <v>802</v>
      </c>
      <c r="D656" s="219" t="s">
        <v>170</v>
      </c>
      <c r="E656" s="220" t="s">
        <v>803</v>
      </c>
      <c r="F656" s="221" t="s">
        <v>804</v>
      </c>
      <c r="G656" s="222" t="s">
        <v>291</v>
      </c>
      <c r="H656" s="223">
        <v>1</v>
      </c>
      <c r="I656" s="224"/>
      <c r="J656" s="225">
        <f>ROUND(I656*H656,2)</f>
        <v>0</v>
      </c>
      <c r="K656" s="221" t="s">
        <v>174</v>
      </c>
      <c r="L656" s="45"/>
      <c r="M656" s="226" t="s">
        <v>40</v>
      </c>
      <c r="N656" s="227" t="s">
        <v>48</v>
      </c>
      <c r="O656" s="85"/>
      <c r="P656" s="228">
        <f>O656*H656</f>
        <v>0</v>
      </c>
      <c r="Q656" s="228">
        <v>0</v>
      </c>
      <c r="R656" s="228">
        <f>Q656*H656</f>
        <v>0</v>
      </c>
      <c r="S656" s="228">
        <v>0</v>
      </c>
      <c r="T656" s="229">
        <f>S656*H656</f>
        <v>0</v>
      </c>
      <c r="U656" s="39"/>
      <c r="V656" s="39"/>
      <c r="W656" s="39"/>
      <c r="X656" s="39"/>
      <c r="Y656" s="39"/>
      <c r="Z656" s="39"/>
      <c r="AA656" s="39"/>
      <c r="AB656" s="39"/>
      <c r="AC656" s="39"/>
      <c r="AD656" s="39"/>
      <c r="AE656" s="39"/>
      <c r="AR656" s="230" t="s">
        <v>301</v>
      </c>
      <c r="AT656" s="230" t="s">
        <v>170</v>
      </c>
      <c r="AU656" s="230" t="s">
        <v>87</v>
      </c>
      <c r="AY656" s="18" t="s">
        <v>167</v>
      </c>
      <c r="BE656" s="231">
        <f>IF(N656="základní",J656,0)</f>
        <v>0</v>
      </c>
      <c r="BF656" s="231">
        <f>IF(N656="snížená",J656,0)</f>
        <v>0</v>
      </c>
      <c r="BG656" s="231">
        <f>IF(N656="zákl. přenesená",J656,0)</f>
        <v>0</v>
      </c>
      <c r="BH656" s="231">
        <f>IF(N656="sníž. přenesená",J656,0)</f>
        <v>0</v>
      </c>
      <c r="BI656" s="231">
        <f>IF(N656="nulová",J656,0)</f>
        <v>0</v>
      </c>
      <c r="BJ656" s="18" t="s">
        <v>85</v>
      </c>
      <c r="BK656" s="231">
        <f>ROUND(I656*H656,2)</f>
        <v>0</v>
      </c>
      <c r="BL656" s="18" t="s">
        <v>301</v>
      </c>
      <c r="BM656" s="230" t="s">
        <v>805</v>
      </c>
    </row>
    <row r="657" s="2" customFormat="1">
      <c r="A657" s="39"/>
      <c r="B657" s="40"/>
      <c r="C657" s="41"/>
      <c r="D657" s="232" t="s">
        <v>177</v>
      </c>
      <c r="E657" s="41"/>
      <c r="F657" s="233" t="s">
        <v>806</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177</v>
      </c>
      <c r="AU657" s="18" t="s">
        <v>87</v>
      </c>
    </row>
    <row r="658" s="2" customFormat="1" ht="24" customHeight="1">
      <c r="A658" s="39"/>
      <c r="B658" s="40"/>
      <c r="C658" s="269" t="s">
        <v>807</v>
      </c>
      <c r="D658" s="269" t="s">
        <v>297</v>
      </c>
      <c r="E658" s="270" t="s">
        <v>808</v>
      </c>
      <c r="F658" s="271" t="s">
        <v>809</v>
      </c>
      <c r="G658" s="272" t="s">
        <v>291</v>
      </c>
      <c r="H658" s="273">
        <v>1</v>
      </c>
      <c r="I658" s="274"/>
      <c r="J658" s="275">
        <f>ROUND(I658*H658,2)</f>
        <v>0</v>
      </c>
      <c r="K658" s="271" t="s">
        <v>174</v>
      </c>
      <c r="L658" s="276"/>
      <c r="M658" s="277" t="s">
        <v>40</v>
      </c>
      <c r="N658" s="278" t="s">
        <v>48</v>
      </c>
      <c r="O658" s="85"/>
      <c r="P658" s="228">
        <f>O658*H658</f>
        <v>0</v>
      </c>
      <c r="Q658" s="228">
        <v>0.00282</v>
      </c>
      <c r="R658" s="228">
        <f>Q658*H658</f>
        <v>0.00282</v>
      </c>
      <c r="S658" s="228">
        <v>0</v>
      </c>
      <c r="T658" s="229">
        <f>S658*H658</f>
        <v>0</v>
      </c>
      <c r="U658" s="39"/>
      <c r="V658" s="39"/>
      <c r="W658" s="39"/>
      <c r="X658" s="39"/>
      <c r="Y658" s="39"/>
      <c r="Z658" s="39"/>
      <c r="AA658" s="39"/>
      <c r="AB658" s="39"/>
      <c r="AC658" s="39"/>
      <c r="AD658" s="39"/>
      <c r="AE658" s="39"/>
      <c r="AR658" s="230" t="s">
        <v>407</v>
      </c>
      <c r="AT658" s="230" t="s">
        <v>297</v>
      </c>
      <c r="AU658" s="230" t="s">
        <v>87</v>
      </c>
      <c r="AY658" s="18" t="s">
        <v>167</v>
      </c>
      <c r="BE658" s="231">
        <f>IF(N658="základní",J658,0)</f>
        <v>0</v>
      </c>
      <c r="BF658" s="231">
        <f>IF(N658="snížená",J658,0)</f>
        <v>0</v>
      </c>
      <c r="BG658" s="231">
        <f>IF(N658="zákl. přenesená",J658,0)</f>
        <v>0</v>
      </c>
      <c r="BH658" s="231">
        <f>IF(N658="sníž. přenesená",J658,0)</f>
        <v>0</v>
      </c>
      <c r="BI658" s="231">
        <f>IF(N658="nulová",J658,0)</f>
        <v>0</v>
      </c>
      <c r="BJ658" s="18" t="s">
        <v>85</v>
      </c>
      <c r="BK658" s="231">
        <f>ROUND(I658*H658,2)</f>
        <v>0</v>
      </c>
      <c r="BL658" s="18" t="s">
        <v>301</v>
      </c>
      <c r="BM658" s="230" t="s">
        <v>810</v>
      </c>
    </row>
    <row r="659" s="2" customFormat="1">
      <c r="A659" s="39"/>
      <c r="B659" s="40"/>
      <c r="C659" s="41"/>
      <c r="D659" s="232" t="s">
        <v>177</v>
      </c>
      <c r="E659" s="41"/>
      <c r="F659" s="233" t="s">
        <v>809</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177</v>
      </c>
      <c r="AU659" s="18" t="s">
        <v>87</v>
      </c>
    </row>
    <row r="660" s="2" customFormat="1" ht="24" customHeight="1">
      <c r="A660" s="39"/>
      <c r="B660" s="40"/>
      <c r="C660" s="219" t="s">
        <v>811</v>
      </c>
      <c r="D660" s="219" t="s">
        <v>170</v>
      </c>
      <c r="E660" s="220" t="s">
        <v>812</v>
      </c>
      <c r="F660" s="221" t="s">
        <v>813</v>
      </c>
      <c r="G660" s="222" t="s">
        <v>291</v>
      </c>
      <c r="H660" s="223">
        <v>4</v>
      </c>
      <c r="I660" s="224"/>
      <c r="J660" s="225">
        <f>ROUND(I660*H660,2)</f>
        <v>0</v>
      </c>
      <c r="K660" s="221" t="s">
        <v>174</v>
      </c>
      <c r="L660" s="45"/>
      <c r="M660" s="226" t="s">
        <v>40</v>
      </c>
      <c r="N660" s="227" t="s">
        <v>48</v>
      </c>
      <c r="O660" s="85"/>
      <c r="P660" s="228">
        <f>O660*H660</f>
        <v>0</v>
      </c>
      <c r="Q660" s="228">
        <v>0</v>
      </c>
      <c r="R660" s="228">
        <f>Q660*H660</f>
        <v>0</v>
      </c>
      <c r="S660" s="228">
        <v>0</v>
      </c>
      <c r="T660" s="229">
        <f>S660*H660</f>
        <v>0</v>
      </c>
      <c r="U660" s="39"/>
      <c r="V660" s="39"/>
      <c r="W660" s="39"/>
      <c r="X660" s="39"/>
      <c r="Y660" s="39"/>
      <c r="Z660" s="39"/>
      <c r="AA660" s="39"/>
      <c r="AB660" s="39"/>
      <c r="AC660" s="39"/>
      <c r="AD660" s="39"/>
      <c r="AE660" s="39"/>
      <c r="AR660" s="230" t="s">
        <v>301</v>
      </c>
      <c r="AT660" s="230" t="s">
        <v>170</v>
      </c>
      <c r="AU660" s="230" t="s">
        <v>87</v>
      </c>
      <c r="AY660" s="18" t="s">
        <v>167</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301</v>
      </c>
      <c r="BM660" s="230" t="s">
        <v>814</v>
      </c>
    </row>
    <row r="661" s="2" customFormat="1">
      <c r="A661" s="39"/>
      <c r="B661" s="40"/>
      <c r="C661" s="41"/>
      <c r="D661" s="232" t="s">
        <v>177</v>
      </c>
      <c r="E661" s="41"/>
      <c r="F661" s="233" t="s">
        <v>815</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177</v>
      </c>
      <c r="AU661" s="18" t="s">
        <v>87</v>
      </c>
    </row>
    <row r="662" s="14" customFormat="1">
      <c r="A662" s="14"/>
      <c r="B662" s="247"/>
      <c r="C662" s="248"/>
      <c r="D662" s="232" t="s">
        <v>181</v>
      </c>
      <c r="E662" s="249" t="s">
        <v>40</v>
      </c>
      <c r="F662" s="250" t="s">
        <v>175</v>
      </c>
      <c r="G662" s="248"/>
      <c r="H662" s="251">
        <v>4</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181</v>
      </c>
      <c r="AU662" s="257" t="s">
        <v>87</v>
      </c>
      <c r="AV662" s="14" t="s">
        <v>87</v>
      </c>
      <c r="AW662" s="14" t="s">
        <v>38</v>
      </c>
      <c r="AX662" s="14" t="s">
        <v>77</v>
      </c>
      <c r="AY662" s="257" t="s">
        <v>167</v>
      </c>
    </row>
    <row r="663" s="15" customFormat="1">
      <c r="A663" s="15"/>
      <c r="B663" s="258"/>
      <c r="C663" s="259"/>
      <c r="D663" s="232" t="s">
        <v>181</v>
      </c>
      <c r="E663" s="260" t="s">
        <v>40</v>
      </c>
      <c r="F663" s="261" t="s">
        <v>184</v>
      </c>
      <c r="G663" s="259"/>
      <c r="H663" s="262">
        <v>4</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181</v>
      </c>
      <c r="AU663" s="268" t="s">
        <v>87</v>
      </c>
      <c r="AV663" s="15" t="s">
        <v>175</v>
      </c>
      <c r="AW663" s="15" t="s">
        <v>38</v>
      </c>
      <c r="AX663" s="15" t="s">
        <v>85</v>
      </c>
      <c r="AY663" s="268" t="s">
        <v>167</v>
      </c>
    </row>
    <row r="664" s="2" customFormat="1" ht="24" customHeight="1">
      <c r="A664" s="39"/>
      <c r="B664" s="40"/>
      <c r="C664" s="269" t="s">
        <v>816</v>
      </c>
      <c r="D664" s="269" t="s">
        <v>297</v>
      </c>
      <c r="E664" s="270" t="s">
        <v>817</v>
      </c>
      <c r="F664" s="271" t="s">
        <v>818</v>
      </c>
      <c r="G664" s="272" t="s">
        <v>291</v>
      </c>
      <c r="H664" s="273">
        <v>4</v>
      </c>
      <c r="I664" s="274"/>
      <c r="J664" s="275">
        <f>ROUND(I664*H664,2)</f>
        <v>0</v>
      </c>
      <c r="K664" s="271" t="s">
        <v>174</v>
      </c>
      <c r="L664" s="276"/>
      <c r="M664" s="277" t="s">
        <v>40</v>
      </c>
      <c r="N664" s="278" t="s">
        <v>48</v>
      </c>
      <c r="O664" s="85"/>
      <c r="P664" s="228">
        <f>O664*H664</f>
        <v>0</v>
      </c>
      <c r="Q664" s="228">
        <v>0.00038999999999999999</v>
      </c>
      <c r="R664" s="228">
        <f>Q664*H664</f>
        <v>0.00156</v>
      </c>
      <c r="S664" s="228">
        <v>0</v>
      </c>
      <c r="T664" s="229">
        <f>S664*H664</f>
        <v>0</v>
      </c>
      <c r="U664" s="39"/>
      <c r="V664" s="39"/>
      <c r="W664" s="39"/>
      <c r="X664" s="39"/>
      <c r="Y664" s="39"/>
      <c r="Z664" s="39"/>
      <c r="AA664" s="39"/>
      <c r="AB664" s="39"/>
      <c r="AC664" s="39"/>
      <c r="AD664" s="39"/>
      <c r="AE664" s="39"/>
      <c r="AR664" s="230" t="s">
        <v>407</v>
      </c>
      <c r="AT664" s="230" t="s">
        <v>297</v>
      </c>
      <c r="AU664" s="230" t="s">
        <v>87</v>
      </c>
      <c r="AY664" s="18" t="s">
        <v>167</v>
      </c>
      <c r="BE664" s="231">
        <f>IF(N664="základní",J664,0)</f>
        <v>0</v>
      </c>
      <c r="BF664" s="231">
        <f>IF(N664="snížená",J664,0)</f>
        <v>0</v>
      </c>
      <c r="BG664" s="231">
        <f>IF(N664="zákl. přenesená",J664,0)</f>
        <v>0</v>
      </c>
      <c r="BH664" s="231">
        <f>IF(N664="sníž. přenesená",J664,0)</f>
        <v>0</v>
      </c>
      <c r="BI664" s="231">
        <f>IF(N664="nulová",J664,0)</f>
        <v>0</v>
      </c>
      <c r="BJ664" s="18" t="s">
        <v>85</v>
      </c>
      <c r="BK664" s="231">
        <f>ROUND(I664*H664,2)</f>
        <v>0</v>
      </c>
      <c r="BL664" s="18" t="s">
        <v>301</v>
      </c>
      <c r="BM664" s="230" t="s">
        <v>819</v>
      </c>
    </row>
    <row r="665" s="2" customFormat="1">
      <c r="A665" s="39"/>
      <c r="B665" s="40"/>
      <c r="C665" s="41"/>
      <c r="D665" s="232" t="s">
        <v>177</v>
      </c>
      <c r="E665" s="41"/>
      <c r="F665" s="233" t="s">
        <v>818</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177</v>
      </c>
      <c r="AU665" s="18" t="s">
        <v>87</v>
      </c>
    </row>
    <row r="666" s="2" customFormat="1" ht="24" customHeight="1">
      <c r="A666" s="39"/>
      <c r="B666" s="40"/>
      <c r="C666" s="219" t="s">
        <v>820</v>
      </c>
      <c r="D666" s="219" t="s">
        <v>170</v>
      </c>
      <c r="E666" s="220" t="s">
        <v>821</v>
      </c>
      <c r="F666" s="221" t="s">
        <v>822</v>
      </c>
      <c r="G666" s="222" t="s">
        <v>291</v>
      </c>
      <c r="H666" s="223">
        <v>8</v>
      </c>
      <c r="I666" s="224"/>
      <c r="J666" s="225">
        <f>ROUND(I666*H666,2)</f>
        <v>0</v>
      </c>
      <c r="K666" s="221" t="s">
        <v>174</v>
      </c>
      <c r="L666" s="45"/>
      <c r="M666" s="226" t="s">
        <v>40</v>
      </c>
      <c r="N666" s="227" t="s">
        <v>48</v>
      </c>
      <c r="O666" s="85"/>
      <c r="P666" s="228">
        <f>O666*H666</f>
        <v>0</v>
      </c>
      <c r="Q666" s="228">
        <v>0</v>
      </c>
      <c r="R666" s="228">
        <f>Q666*H666</f>
        <v>0</v>
      </c>
      <c r="S666" s="228">
        <v>0</v>
      </c>
      <c r="T666" s="229">
        <f>S666*H666</f>
        <v>0</v>
      </c>
      <c r="U666" s="39"/>
      <c r="V666" s="39"/>
      <c r="W666" s="39"/>
      <c r="X666" s="39"/>
      <c r="Y666" s="39"/>
      <c r="Z666" s="39"/>
      <c r="AA666" s="39"/>
      <c r="AB666" s="39"/>
      <c r="AC666" s="39"/>
      <c r="AD666" s="39"/>
      <c r="AE666" s="39"/>
      <c r="AR666" s="230" t="s">
        <v>301</v>
      </c>
      <c r="AT666" s="230" t="s">
        <v>170</v>
      </c>
      <c r="AU666" s="230" t="s">
        <v>87</v>
      </c>
      <c r="AY666" s="18" t="s">
        <v>167</v>
      </c>
      <c r="BE666" s="231">
        <f>IF(N666="základní",J666,0)</f>
        <v>0</v>
      </c>
      <c r="BF666" s="231">
        <f>IF(N666="snížená",J666,0)</f>
        <v>0</v>
      </c>
      <c r="BG666" s="231">
        <f>IF(N666="zákl. přenesená",J666,0)</f>
        <v>0</v>
      </c>
      <c r="BH666" s="231">
        <f>IF(N666="sníž. přenesená",J666,0)</f>
        <v>0</v>
      </c>
      <c r="BI666" s="231">
        <f>IF(N666="nulová",J666,0)</f>
        <v>0</v>
      </c>
      <c r="BJ666" s="18" t="s">
        <v>85</v>
      </c>
      <c r="BK666" s="231">
        <f>ROUND(I666*H666,2)</f>
        <v>0</v>
      </c>
      <c r="BL666" s="18" t="s">
        <v>301</v>
      </c>
      <c r="BM666" s="230" t="s">
        <v>823</v>
      </c>
    </row>
    <row r="667" s="2" customFormat="1">
      <c r="A667" s="39"/>
      <c r="B667" s="40"/>
      <c r="C667" s="41"/>
      <c r="D667" s="232" t="s">
        <v>177</v>
      </c>
      <c r="E667" s="41"/>
      <c r="F667" s="233" t="s">
        <v>824</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177</v>
      </c>
      <c r="AU667" s="18" t="s">
        <v>87</v>
      </c>
    </row>
    <row r="668" s="14" customFormat="1">
      <c r="A668" s="14"/>
      <c r="B668" s="247"/>
      <c r="C668" s="248"/>
      <c r="D668" s="232" t="s">
        <v>181</v>
      </c>
      <c r="E668" s="249" t="s">
        <v>40</v>
      </c>
      <c r="F668" s="250" t="s">
        <v>244</v>
      </c>
      <c r="G668" s="248"/>
      <c r="H668" s="251">
        <v>8</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181</v>
      </c>
      <c r="AU668" s="257" t="s">
        <v>87</v>
      </c>
      <c r="AV668" s="14" t="s">
        <v>87</v>
      </c>
      <c r="AW668" s="14" t="s">
        <v>38</v>
      </c>
      <c r="AX668" s="14" t="s">
        <v>77</v>
      </c>
      <c r="AY668" s="257" t="s">
        <v>167</v>
      </c>
    </row>
    <row r="669" s="15" customFormat="1">
      <c r="A669" s="15"/>
      <c r="B669" s="258"/>
      <c r="C669" s="259"/>
      <c r="D669" s="232" t="s">
        <v>181</v>
      </c>
      <c r="E669" s="260" t="s">
        <v>40</v>
      </c>
      <c r="F669" s="261" t="s">
        <v>184</v>
      </c>
      <c r="G669" s="259"/>
      <c r="H669" s="262">
        <v>8</v>
      </c>
      <c r="I669" s="263"/>
      <c r="J669" s="259"/>
      <c r="K669" s="259"/>
      <c r="L669" s="264"/>
      <c r="M669" s="265"/>
      <c r="N669" s="266"/>
      <c r="O669" s="266"/>
      <c r="P669" s="266"/>
      <c r="Q669" s="266"/>
      <c r="R669" s="266"/>
      <c r="S669" s="266"/>
      <c r="T669" s="267"/>
      <c r="U669" s="15"/>
      <c r="V669" s="15"/>
      <c r="W669" s="15"/>
      <c r="X669" s="15"/>
      <c r="Y669" s="15"/>
      <c r="Z669" s="15"/>
      <c r="AA669" s="15"/>
      <c r="AB669" s="15"/>
      <c r="AC669" s="15"/>
      <c r="AD669" s="15"/>
      <c r="AE669" s="15"/>
      <c r="AT669" s="268" t="s">
        <v>181</v>
      </c>
      <c r="AU669" s="268" t="s">
        <v>87</v>
      </c>
      <c r="AV669" s="15" t="s">
        <v>175</v>
      </c>
      <c r="AW669" s="15" t="s">
        <v>38</v>
      </c>
      <c r="AX669" s="15" t="s">
        <v>85</v>
      </c>
      <c r="AY669" s="268" t="s">
        <v>167</v>
      </c>
    </row>
    <row r="670" s="2" customFormat="1" ht="16.5" customHeight="1">
      <c r="A670" s="39"/>
      <c r="B670" s="40"/>
      <c r="C670" s="269" t="s">
        <v>825</v>
      </c>
      <c r="D670" s="269" t="s">
        <v>297</v>
      </c>
      <c r="E670" s="270" t="s">
        <v>826</v>
      </c>
      <c r="F670" s="271" t="s">
        <v>827</v>
      </c>
      <c r="G670" s="272" t="s">
        <v>291</v>
      </c>
      <c r="H670" s="273">
        <v>8</v>
      </c>
      <c r="I670" s="274"/>
      <c r="J670" s="275">
        <f>ROUND(I670*H670,2)</f>
        <v>0</v>
      </c>
      <c r="K670" s="271" t="s">
        <v>174</v>
      </c>
      <c r="L670" s="276"/>
      <c r="M670" s="277" t="s">
        <v>40</v>
      </c>
      <c r="N670" s="278" t="s">
        <v>48</v>
      </c>
      <c r="O670" s="85"/>
      <c r="P670" s="228">
        <f>O670*H670</f>
        <v>0</v>
      </c>
      <c r="Q670" s="228">
        <v>0.00027999999999999998</v>
      </c>
      <c r="R670" s="228">
        <f>Q670*H670</f>
        <v>0.0022399999999999998</v>
      </c>
      <c r="S670" s="228">
        <v>0</v>
      </c>
      <c r="T670" s="229">
        <f>S670*H670</f>
        <v>0</v>
      </c>
      <c r="U670" s="39"/>
      <c r="V670" s="39"/>
      <c r="W670" s="39"/>
      <c r="X670" s="39"/>
      <c r="Y670" s="39"/>
      <c r="Z670" s="39"/>
      <c r="AA670" s="39"/>
      <c r="AB670" s="39"/>
      <c r="AC670" s="39"/>
      <c r="AD670" s="39"/>
      <c r="AE670" s="39"/>
      <c r="AR670" s="230" t="s">
        <v>407</v>
      </c>
      <c r="AT670" s="230" t="s">
        <v>297</v>
      </c>
      <c r="AU670" s="230" t="s">
        <v>87</v>
      </c>
      <c r="AY670" s="18" t="s">
        <v>167</v>
      </c>
      <c r="BE670" s="231">
        <f>IF(N670="základní",J670,0)</f>
        <v>0</v>
      </c>
      <c r="BF670" s="231">
        <f>IF(N670="snížená",J670,0)</f>
        <v>0</v>
      </c>
      <c r="BG670" s="231">
        <f>IF(N670="zákl. přenesená",J670,0)</f>
        <v>0</v>
      </c>
      <c r="BH670" s="231">
        <f>IF(N670="sníž. přenesená",J670,0)</f>
        <v>0</v>
      </c>
      <c r="BI670" s="231">
        <f>IF(N670="nulová",J670,0)</f>
        <v>0</v>
      </c>
      <c r="BJ670" s="18" t="s">
        <v>85</v>
      </c>
      <c r="BK670" s="231">
        <f>ROUND(I670*H670,2)</f>
        <v>0</v>
      </c>
      <c r="BL670" s="18" t="s">
        <v>301</v>
      </c>
      <c r="BM670" s="230" t="s">
        <v>828</v>
      </c>
    </row>
    <row r="671" s="2" customFormat="1">
      <c r="A671" s="39"/>
      <c r="B671" s="40"/>
      <c r="C671" s="41"/>
      <c r="D671" s="232" t="s">
        <v>177</v>
      </c>
      <c r="E671" s="41"/>
      <c r="F671" s="233" t="s">
        <v>827</v>
      </c>
      <c r="G671" s="41"/>
      <c r="H671" s="41"/>
      <c r="I671" s="137"/>
      <c r="J671" s="41"/>
      <c r="K671" s="41"/>
      <c r="L671" s="45"/>
      <c r="M671" s="234"/>
      <c r="N671" s="235"/>
      <c r="O671" s="85"/>
      <c r="P671" s="85"/>
      <c r="Q671" s="85"/>
      <c r="R671" s="85"/>
      <c r="S671" s="85"/>
      <c r="T671" s="86"/>
      <c r="U671" s="39"/>
      <c r="V671" s="39"/>
      <c r="W671" s="39"/>
      <c r="X671" s="39"/>
      <c r="Y671" s="39"/>
      <c r="Z671" s="39"/>
      <c r="AA671" s="39"/>
      <c r="AB671" s="39"/>
      <c r="AC671" s="39"/>
      <c r="AD671" s="39"/>
      <c r="AE671" s="39"/>
      <c r="AT671" s="18" t="s">
        <v>177</v>
      </c>
      <c r="AU671" s="18" t="s">
        <v>87</v>
      </c>
    </row>
    <row r="672" s="2" customFormat="1" ht="24" customHeight="1">
      <c r="A672" s="39"/>
      <c r="B672" s="40"/>
      <c r="C672" s="219" t="s">
        <v>829</v>
      </c>
      <c r="D672" s="219" t="s">
        <v>170</v>
      </c>
      <c r="E672" s="220" t="s">
        <v>830</v>
      </c>
      <c r="F672" s="221" t="s">
        <v>831</v>
      </c>
      <c r="G672" s="222" t="s">
        <v>291</v>
      </c>
      <c r="H672" s="223">
        <v>5</v>
      </c>
      <c r="I672" s="224"/>
      <c r="J672" s="225">
        <f>ROUND(I672*H672,2)</f>
        <v>0</v>
      </c>
      <c r="K672" s="221" t="s">
        <v>174</v>
      </c>
      <c r="L672" s="45"/>
      <c r="M672" s="226" t="s">
        <v>40</v>
      </c>
      <c r="N672" s="227" t="s">
        <v>48</v>
      </c>
      <c r="O672" s="85"/>
      <c r="P672" s="228">
        <f>O672*H672</f>
        <v>0</v>
      </c>
      <c r="Q672" s="228">
        <v>0</v>
      </c>
      <c r="R672" s="228">
        <f>Q672*H672</f>
        <v>0</v>
      </c>
      <c r="S672" s="228">
        <v>0</v>
      </c>
      <c r="T672" s="229">
        <f>S672*H672</f>
        <v>0</v>
      </c>
      <c r="U672" s="39"/>
      <c r="V672" s="39"/>
      <c r="W672" s="39"/>
      <c r="X672" s="39"/>
      <c r="Y672" s="39"/>
      <c r="Z672" s="39"/>
      <c r="AA672" s="39"/>
      <c r="AB672" s="39"/>
      <c r="AC672" s="39"/>
      <c r="AD672" s="39"/>
      <c r="AE672" s="39"/>
      <c r="AR672" s="230" t="s">
        <v>301</v>
      </c>
      <c r="AT672" s="230" t="s">
        <v>170</v>
      </c>
      <c r="AU672" s="230" t="s">
        <v>87</v>
      </c>
      <c r="AY672" s="18" t="s">
        <v>167</v>
      </c>
      <c r="BE672" s="231">
        <f>IF(N672="základní",J672,0)</f>
        <v>0</v>
      </c>
      <c r="BF672" s="231">
        <f>IF(N672="snížená",J672,0)</f>
        <v>0</v>
      </c>
      <c r="BG672" s="231">
        <f>IF(N672="zákl. přenesená",J672,0)</f>
        <v>0</v>
      </c>
      <c r="BH672" s="231">
        <f>IF(N672="sníž. přenesená",J672,0)</f>
        <v>0</v>
      </c>
      <c r="BI672" s="231">
        <f>IF(N672="nulová",J672,0)</f>
        <v>0</v>
      </c>
      <c r="BJ672" s="18" t="s">
        <v>85</v>
      </c>
      <c r="BK672" s="231">
        <f>ROUND(I672*H672,2)</f>
        <v>0</v>
      </c>
      <c r="BL672" s="18" t="s">
        <v>301</v>
      </c>
      <c r="BM672" s="230" t="s">
        <v>832</v>
      </c>
    </row>
    <row r="673" s="2" customFormat="1">
      <c r="A673" s="39"/>
      <c r="B673" s="40"/>
      <c r="C673" s="41"/>
      <c r="D673" s="232" t="s">
        <v>177</v>
      </c>
      <c r="E673" s="41"/>
      <c r="F673" s="233" t="s">
        <v>833</v>
      </c>
      <c r="G673" s="41"/>
      <c r="H673" s="41"/>
      <c r="I673" s="137"/>
      <c r="J673" s="41"/>
      <c r="K673" s="41"/>
      <c r="L673" s="45"/>
      <c r="M673" s="234"/>
      <c r="N673" s="235"/>
      <c r="O673" s="85"/>
      <c r="P673" s="85"/>
      <c r="Q673" s="85"/>
      <c r="R673" s="85"/>
      <c r="S673" s="85"/>
      <c r="T673" s="86"/>
      <c r="U673" s="39"/>
      <c r="V673" s="39"/>
      <c r="W673" s="39"/>
      <c r="X673" s="39"/>
      <c r="Y673" s="39"/>
      <c r="Z673" s="39"/>
      <c r="AA673" s="39"/>
      <c r="AB673" s="39"/>
      <c r="AC673" s="39"/>
      <c r="AD673" s="39"/>
      <c r="AE673" s="39"/>
      <c r="AT673" s="18" t="s">
        <v>177</v>
      </c>
      <c r="AU673" s="18" t="s">
        <v>87</v>
      </c>
    </row>
    <row r="674" s="14" customFormat="1">
      <c r="A674" s="14"/>
      <c r="B674" s="247"/>
      <c r="C674" s="248"/>
      <c r="D674" s="232" t="s">
        <v>181</v>
      </c>
      <c r="E674" s="249" t="s">
        <v>40</v>
      </c>
      <c r="F674" s="250" t="s">
        <v>212</v>
      </c>
      <c r="G674" s="248"/>
      <c r="H674" s="251">
        <v>5</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181</v>
      </c>
      <c r="AU674" s="257" t="s">
        <v>87</v>
      </c>
      <c r="AV674" s="14" t="s">
        <v>87</v>
      </c>
      <c r="AW674" s="14" t="s">
        <v>38</v>
      </c>
      <c r="AX674" s="14" t="s">
        <v>77</v>
      </c>
      <c r="AY674" s="257" t="s">
        <v>167</v>
      </c>
    </row>
    <row r="675" s="15" customFormat="1">
      <c r="A675" s="15"/>
      <c r="B675" s="258"/>
      <c r="C675" s="259"/>
      <c r="D675" s="232" t="s">
        <v>181</v>
      </c>
      <c r="E675" s="260" t="s">
        <v>40</v>
      </c>
      <c r="F675" s="261" t="s">
        <v>184</v>
      </c>
      <c r="G675" s="259"/>
      <c r="H675" s="262">
        <v>5</v>
      </c>
      <c r="I675" s="263"/>
      <c r="J675" s="259"/>
      <c r="K675" s="259"/>
      <c r="L675" s="264"/>
      <c r="M675" s="265"/>
      <c r="N675" s="266"/>
      <c r="O675" s="266"/>
      <c r="P675" s="266"/>
      <c r="Q675" s="266"/>
      <c r="R675" s="266"/>
      <c r="S675" s="266"/>
      <c r="T675" s="267"/>
      <c r="U675" s="15"/>
      <c r="V675" s="15"/>
      <c r="W675" s="15"/>
      <c r="X675" s="15"/>
      <c r="Y675" s="15"/>
      <c r="Z675" s="15"/>
      <c r="AA675" s="15"/>
      <c r="AB675" s="15"/>
      <c r="AC675" s="15"/>
      <c r="AD675" s="15"/>
      <c r="AE675" s="15"/>
      <c r="AT675" s="268" t="s">
        <v>181</v>
      </c>
      <c r="AU675" s="268" t="s">
        <v>87</v>
      </c>
      <c r="AV675" s="15" t="s">
        <v>175</v>
      </c>
      <c r="AW675" s="15" t="s">
        <v>38</v>
      </c>
      <c r="AX675" s="15" t="s">
        <v>85</v>
      </c>
      <c r="AY675" s="268" t="s">
        <v>167</v>
      </c>
    </row>
    <row r="676" s="2" customFormat="1" ht="24" customHeight="1">
      <c r="A676" s="39"/>
      <c r="B676" s="40"/>
      <c r="C676" s="269" t="s">
        <v>834</v>
      </c>
      <c r="D676" s="269" t="s">
        <v>297</v>
      </c>
      <c r="E676" s="270" t="s">
        <v>835</v>
      </c>
      <c r="F676" s="271" t="s">
        <v>836</v>
      </c>
      <c r="G676" s="272" t="s">
        <v>291</v>
      </c>
      <c r="H676" s="273">
        <v>5</v>
      </c>
      <c r="I676" s="274"/>
      <c r="J676" s="275">
        <f>ROUND(I676*H676,2)</f>
        <v>0</v>
      </c>
      <c r="K676" s="271" t="s">
        <v>174</v>
      </c>
      <c r="L676" s="276"/>
      <c r="M676" s="277" t="s">
        <v>40</v>
      </c>
      <c r="N676" s="278" t="s">
        <v>48</v>
      </c>
      <c r="O676" s="85"/>
      <c r="P676" s="228">
        <f>O676*H676</f>
        <v>0</v>
      </c>
      <c r="Q676" s="228">
        <v>0.0112</v>
      </c>
      <c r="R676" s="228">
        <f>Q676*H676</f>
        <v>0.056000000000000001</v>
      </c>
      <c r="S676" s="228">
        <v>0</v>
      </c>
      <c r="T676" s="229">
        <f>S676*H676</f>
        <v>0</v>
      </c>
      <c r="U676" s="39"/>
      <c r="V676" s="39"/>
      <c r="W676" s="39"/>
      <c r="X676" s="39"/>
      <c r="Y676" s="39"/>
      <c r="Z676" s="39"/>
      <c r="AA676" s="39"/>
      <c r="AB676" s="39"/>
      <c r="AC676" s="39"/>
      <c r="AD676" s="39"/>
      <c r="AE676" s="39"/>
      <c r="AR676" s="230" t="s">
        <v>407</v>
      </c>
      <c r="AT676" s="230" t="s">
        <v>297</v>
      </c>
      <c r="AU676" s="230" t="s">
        <v>87</v>
      </c>
      <c r="AY676" s="18" t="s">
        <v>167</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301</v>
      </c>
      <c r="BM676" s="230" t="s">
        <v>837</v>
      </c>
    </row>
    <row r="677" s="2" customFormat="1">
      <c r="A677" s="39"/>
      <c r="B677" s="40"/>
      <c r="C677" s="41"/>
      <c r="D677" s="232" t="s">
        <v>177</v>
      </c>
      <c r="E677" s="41"/>
      <c r="F677" s="233" t="s">
        <v>836</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177</v>
      </c>
      <c r="AU677" s="18" t="s">
        <v>87</v>
      </c>
    </row>
    <row r="678" s="2" customFormat="1" ht="24" customHeight="1">
      <c r="A678" s="39"/>
      <c r="B678" s="40"/>
      <c r="C678" s="219" t="s">
        <v>838</v>
      </c>
      <c r="D678" s="219" t="s">
        <v>170</v>
      </c>
      <c r="E678" s="220" t="s">
        <v>839</v>
      </c>
      <c r="F678" s="221" t="s">
        <v>840</v>
      </c>
      <c r="G678" s="222" t="s">
        <v>291</v>
      </c>
      <c r="H678" s="223">
        <v>8</v>
      </c>
      <c r="I678" s="224"/>
      <c r="J678" s="225">
        <f>ROUND(I678*H678,2)</f>
        <v>0</v>
      </c>
      <c r="K678" s="221" t="s">
        <v>174</v>
      </c>
      <c r="L678" s="45"/>
      <c r="M678" s="226" t="s">
        <v>40</v>
      </c>
      <c r="N678" s="227" t="s">
        <v>48</v>
      </c>
      <c r="O678" s="85"/>
      <c r="P678" s="228">
        <f>O678*H678</f>
        <v>0</v>
      </c>
      <c r="Q678" s="228">
        <v>0</v>
      </c>
      <c r="R678" s="228">
        <f>Q678*H678</f>
        <v>0</v>
      </c>
      <c r="S678" s="228">
        <v>0</v>
      </c>
      <c r="T678" s="229">
        <f>S678*H678</f>
        <v>0</v>
      </c>
      <c r="U678" s="39"/>
      <c r="V678" s="39"/>
      <c r="W678" s="39"/>
      <c r="X678" s="39"/>
      <c r="Y678" s="39"/>
      <c r="Z678" s="39"/>
      <c r="AA678" s="39"/>
      <c r="AB678" s="39"/>
      <c r="AC678" s="39"/>
      <c r="AD678" s="39"/>
      <c r="AE678" s="39"/>
      <c r="AR678" s="230" t="s">
        <v>301</v>
      </c>
      <c r="AT678" s="230" t="s">
        <v>170</v>
      </c>
      <c r="AU678" s="230" t="s">
        <v>87</v>
      </c>
      <c r="AY678" s="18" t="s">
        <v>167</v>
      </c>
      <c r="BE678" s="231">
        <f>IF(N678="základní",J678,0)</f>
        <v>0</v>
      </c>
      <c r="BF678" s="231">
        <f>IF(N678="snížená",J678,0)</f>
        <v>0</v>
      </c>
      <c r="BG678" s="231">
        <f>IF(N678="zákl. přenesená",J678,0)</f>
        <v>0</v>
      </c>
      <c r="BH678" s="231">
        <f>IF(N678="sníž. přenesená",J678,0)</f>
        <v>0</v>
      </c>
      <c r="BI678" s="231">
        <f>IF(N678="nulová",J678,0)</f>
        <v>0</v>
      </c>
      <c r="BJ678" s="18" t="s">
        <v>85</v>
      </c>
      <c r="BK678" s="231">
        <f>ROUND(I678*H678,2)</f>
        <v>0</v>
      </c>
      <c r="BL678" s="18" t="s">
        <v>301</v>
      </c>
      <c r="BM678" s="230" t="s">
        <v>841</v>
      </c>
    </row>
    <row r="679" s="2" customFormat="1">
      <c r="A679" s="39"/>
      <c r="B679" s="40"/>
      <c r="C679" s="41"/>
      <c r="D679" s="232" t="s">
        <v>177</v>
      </c>
      <c r="E679" s="41"/>
      <c r="F679" s="233" t="s">
        <v>842</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177</v>
      </c>
      <c r="AU679" s="18" t="s">
        <v>87</v>
      </c>
    </row>
    <row r="680" s="2" customFormat="1">
      <c r="A680" s="39"/>
      <c r="B680" s="40"/>
      <c r="C680" s="41"/>
      <c r="D680" s="232" t="s">
        <v>179</v>
      </c>
      <c r="E680" s="41"/>
      <c r="F680" s="236" t="s">
        <v>843</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179</v>
      </c>
      <c r="AU680" s="18" t="s">
        <v>87</v>
      </c>
    </row>
    <row r="681" s="12" customFormat="1" ht="22.8" customHeight="1">
      <c r="A681" s="12"/>
      <c r="B681" s="203"/>
      <c r="C681" s="204"/>
      <c r="D681" s="205" t="s">
        <v>76</v>
      </c>
      <c r="E681" s="217" t="s">
        <v>844</v>
      </c>
      <c r="F681" s="217" t="s">
        <v>845</v>
      </c>
      <c r="G681" s="204"/>
      <c r="H681" s="204"/>
      <c r="I681" s="207"/>
      <c r="J681" s="218">
        <f>BK681</f>
        <v>0</v>
      </c>
      <c r="K681" s="204"/>
      <c r="L681" s="209"/>
      <c r="M681" s="210"/>
      <c r="N681" s="211"/>
      <c r="O681" s="211"/>
      <c r="P681" s="212">
        <f>SUM(P682:P701)</f>
        <v>0</v>
      </c>
      <c r="Q681" s="211"/>
      <c r="R681" s="212">
        <f>SUM(R682:R701)</f>
        <v>0.0061899999999999993</v>
      </c>
      <c r="S681" s="211"/>
      <c r="T681" s="213">
        <f>SUM(T682:T701)</f>
        <v>0</v>
      </c>
      <c r="U681" s="12"/>
      <c r="V681" s="12"/>
      <c r="W681" s="12"/>
      <c r="X681" s="12"/>
      <c r="Y681" s="12"/>
      <c r="Z681" s="12"/>
      <c r="AA681" s="12"/>
      <c r="AB681" s="12"/>
      <c r="AC681" s="12"/>
      <c r="AD681" s="12"/>
      <c r="AE681" s="12"/>
      <c r="AR681" s="214" t="s">
        <v>87</v>
      </c>
      <c r="AT681" s="215" t="s">
        <v>76</v>
      </c>
      <c r="AU681" s="215" t="s">
        <v>85</v>
      </c>
      <c r="AY681" s="214" t="s">
        <v>167</v>
      </c>
      <c r="BK681" s="216">
        <f>SUM(BK682:BK701)</f>
        <v>0</v>
      </c>
    </row>
    <row r="682" s="2" customFormat="1" ht="24" customHeight="1">
      <c r="A682" s="39"/>
      <c r="B682" s="40"/>
      <c r="C682" s="219" t="s">
        <v>846</v>
      </c>
      <c r="D682" s="219" t="s">
        <v>170</v>
      </c>
      <c r="E682" s="220" t="s">
        <v>847</v>
      </c>
      <c r="F682" s="221" t="s">
        <v>848</v>
      </c>
      <c r="G682" s="222" t="s">
        <v>291</v>
      </c>
      <c r="H682" s="223">
        <v>5</v>
      </c>
      <c r="I682" s="224"/>
      <c r="J682" s="225">
        <f>ROUND(I682*H682,2)</f>
        <v>0</v>
      </c>
      <c r="K682" s="221" t="s">
        <v>174</v>
      </c>
      <c r="L682" s="45"/>
      <c r="M682" s="226" t="s">
        <v>40</v>
      </c>
      <c r="N682" s="227" t="s">
        <v>48</v>
      </c>
      <c r="O682" s="85"/>
      <c r="P682" s="228">
        <f>O682*H682</f>
        <v>0</v>
      </c>
      <c r="Q682" s="228">
        <v>0</v>
      </c>
      <c r="R682" s="228">
        <f>Q682*H682</f>
        <v>0</v>
      </c>
      <c r="S682" s="228">
        <v>0</v>
      </c>
      <c r="T682" s="229">
        <f>S682*H682</f>
        <v>0</v>
      </c>
      <c r="U682" s="39"/>
      <c r="V682" s="39"/>
      <c r="W682" s="39"/>
      <c r="X682" s="39"/>
      <c r="Y682" s="39"/>
      <c r="Z682" s="39"/>
      <c r="AA682" s="39"/>
      <c r="AB682" s="39"/>
      <c r="AC682" s="39"/>
      <c r="AD682" s="39"/>
      <c r="AE682" s="39"/>
      <c r="AR682" s="230" t="s">
        <v>301</v>
      </c>
      <c r="AT682" s="230" t="s">
        <v>170</v>
      </c>
      <c r="AU682" s="230" t="s">
        <v>87</v>
      </c>
      <c r="AY682" s="18" t="s">
        <v>167</v>
      </c>
      <c r="BE682" s="231">
        <f>IF(N682="základní",J682,0)</f>
        <v>0</v>
      </c>
      <c r="BF682" s="231">
        <f>IF(N682="snížená",J682,0)</f>
        <v>0</v>
      </c>
      <c r="BG682" s="231">
        <f>IF(N682="zákl. přenesená",J682,0)</f>
        <v>0</v>
      </c>
      <c r="BH682" s="231">
        <f>IF(N682="sníž. přenesená",J682,0)</f>
        <v>0</v>
      </c>
      <c r="BI682" s="231">
        <f>IF(N682="nulová",J682,0)</f>
        <v>0</v>
      </c>
      <c r="BJ682" s="18" t="s">
        <v>85</v>
      </c>
      <c r="BK682" s="231">
        <f>ROUND(I682*H682,2)</f>
        <v>0</v>
      </c>
      <c r="BL682" s="18" t="s">
        <v>301</v>
      </c>
      <c r="BM682" s="230" t="s">
        <v>849</v>
      </c>
    </row>
    <row r="683" s="2" customFormat="1">
      <c r="A683" s="39"/>
      <c r="B683" s="40"/>
      <c r="C683" s="41"/>
      <c r="D683" s="232" t="s">
        <v>177</v>
      </c>
      <c r="E683" s="41"/>
      <c r="F683" s="233" t="s">
        <v>850</v>
      </c>
      <c r="G683" s="41"/>
      <c r="H683" s="41"/>
      <c r="I683" s="137"/>
      <c r="J683" s="41"/>
      <c r="K683" s="41"/>
      <c r="L683" s="45"/>
      <c r="M683" s="234"/>
      <c r="N683" s="235"/>
      <c r="O683" s="85"/>
      <c r="P683" s="85"/>
      <c r="Q683" s="85"/>
      <c r="R683" s="85"/>
      <c r="S683" s="85"/>
      <c r="T683" s="86"/>
      <c r="U683" s="39"/>
      <c r="V683" s="39"/>
      <c r="W683" s="39"/>
      <c r="X683" s="39"/>
      <c r="Y683" s="39"/>
      <c r="Z683" s="39"/>
      <c r="AA683" s="39"/>
      <c r="AB683" s="39"/>
      <c r="AC683" s="39"/>
      <c r="AD683" s="39"/>
      <c r="AE683" s="39"/>
      <c r="AT683" s="18" t="s">
        <v>177</v>
      </c>
      <c r="AU683" s="18" t="s">
        <v>87</v>
      </c>
    </row>
    <row r="684" s="14" customFormat="1">
      <c r="A684" s="14"/>
      <c r="B684" s="247"/>
      <c r="C684" s="248"/>
      <c r="D684" s="232" t="s">
        <v>181</v>
      </c>
      <c r="E684" s="249" t="s">
        <v>40</v>
      </c>
      <c r="F684" s="250" t="s">
        <v>212</v>
      </c>
      <c r="G684" s="248"/>
      <c r="H684" s="251">
        <v>5</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181</v>
      </c>
      <c r="AU684" s="257" t="s">
        <v>87</v>
      </c>
      <c r="AV684" s="14" t="s">
        <v>87</v>
      </c>
      <c r="AW684" s="14" t="s">
        <v>38</v>
      </c>
      <c r="AX684" s="14" t="s">
        <v>77</v>
      </c>
      <c r="AY684" s="257" t="s">
        <v>167</v>
      </c>
    </row>
    <row r="685" s="15" customFormat="1">
      <c r="A685" s="15"/>
      <c r="B685" s="258"/>
      <c r="C685" s="259"/>
      <c r="D685" s="232" t="s">
        <v>181</v>
      </c>
      <c r="E685" s="260" t="s">
        <v>40</v>
      </c>
      <c r="F685" s="261" t="s">
        <v>184</v>
      </c>
      <c r="G685" s="259"/>
      <c r="H685" s="262">
        <v>5</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181</v>
      </c>
      <c r="AU685" s="268" t="s">
        <v>87</v>
      </c>
      <c r="AV685" s="15" t="s">
        <v>175</v>
      </c>
      <c r="AW685" s="15" t="s">
        <v>38</v>
      </c>
      <c r="AX685" s="15" t="s">
        <v>85</v>
      </c>
      <c r="AY685" s="268" t="s">
        <v>167</v>
      </c>
    </row>
    <row r="686" s="2" customFormat="1" ht="16.5" customHeight="1">
      <c r="A686" s="39"/>
      <c r="B686" s="40"/>
      <c r="C686" s="269" t="s">
        <v>851</v>
      </c>
      <c r="D686" s="269" t="s">
        <v>297</v>
      </c>
      <c r="E686" s="270" t="s">
        <v>852</v>
      </c>
      <c r="F686" s="271" t="s">
        <v>853</v>
      </c>
      <c r="G686" s="272" t="s">
        <v>291</v>
      </c>
      <c r="H686" s="273">
        <v>5</v>
      </c>
      <c r="I686" s="274"/>
      <c r="J686" s="275">
        <f>ROUND(I686*H686,2)</f>
        <v>0</v>
      </c>
      <c r="K686" s="271" t="s">
        <v>174</v>
      </c>
      <c r="L686" s="276"/>
      <c r="M686" s="277" t="s">
        <v>40</v>
      </c>
      <c r="N686" s="278" t="s">
        <v>48</v>
      </c>
      <c r="O686" s="85"/>
      <c r="P686" s="228">
        <f>O686*H686</f>
        <v>0</v>
      </c>
      <c r="Q686" s="228">
        <v>6.0000000000000002E-05</v>
      </c>
      <c r="R686" s="228">
        <f>Q686*H686</f>
        <v>0.00030000000000000003</v>
      </c>
      <c r="S686" s="228">
        <v>0</v>
      </c>
      <c r="T686" s="229">
        <f>S686*H686</f>
        <v>0</v>
      </c>
      <c r="U686" s="39"/>
      <c r="V686" s="39"/>
      <c r="W686" s="39"/>
      <c r="X686" s="39"/>
      <c r="Y686" s="39"/>
      <c r="Z686" s="39"/>
      <c r="AA686" s="39"/>
      <c r="AB686" s="39"/>
      <c r="AC686" s="39"/>
      <c r="AD686" s="39"/>
      <c r="AE686" s="39"/>
      <c r="AR686" s="230" t="s">
        <v>407</v>
      </c>
      <c r="AT686" s="230" t="s">
        <v>297</v>
      </c>
      <c r="AU686" s="230" t="s">
        <v>87</v>
      </c>
      <c r="AY686" s="18" t="s">
        <v>167</v>
      </c>
      <c r="BE686" s="231">
        <f>IF(N686="základní",J686,0)</f>
        <v>0</v>
      </c>
      <c r="BF686" s="231">
        <f>IF(N686="snížená",J686,0)</f>
        <v>0</v>
      </c>
      <c r="BG686" s="231">
        <f>IF(N686="zákl. přenesená",J686,0)</f>
        <v>0</v>
      </c>
      <c r="BH686" s="231">
        <f>IF(N686="sníž. přenesená",J686,0)</f>
        <v>0</v>
      </c>
      <c r="BI686" s="231">
        <f>IF(N686="nulová",J686,0)</f>
        <v>0</v>
      </c>
      <c r="BJ686" s="18" t="s">
        <v>85</v>
      </c>
      <c r="BK686" s="231">
        <f>ROUND(I686*H686,2)</f>
        <v>0</v>
      </c>
      <c r="BL686" s="18" t="s">
        <v>301</v>
      </c>
      <c r="BM686" s="230" t="s">
        <v>854</v>
      </c>
    </row>
    <row r="687" s="2" customFormat="1">
      <c r="A687" s="39"/>
      <c r="B687" s="40"/>
      <c r="C687" s="41"/>
      <c r="D687" s="232" t="s">
        <v>177</v>
      </c>
      <c r="E687" s="41"/>
      <c r="F687" s="233" t="s">
        <v>853</v>
      </c>
      <c r="G687" s="41"/>
      <c r="H687" s="41"/>
      <c r="I687" s="137"/>
      <c r="J687" s="41"/>
      <c r="K687" s="41"/>
      <c r="L687" s="45"/>
      <c r="M687" s="234"/>
      <c r="N687" s="235"/>
      <c r="O687" s="85"/>
      <c r="P687" s="85"/>
      <c r="Q687" s="85"/>
      <c r="R687" s="85"/>
      <c r="S687" s="85"/>
      <c r="T687" s="86"/>
      <c r="U687" s="39"/>
      <c r="V687" s="39"/>
      <c r="W687" s="39"/>
      <c r="X687" s="39"/>
      <c r="Y687" s="39"/>
      <c r="Z687" s="39"/>
      <c r="AA687" s="39"/>
      <c r="AB687" s="39"/>
      <c r="AC687" s="39"/>
      <c r="AD687" s="39"/>
      <c r="AE687" s="39"/>
      <c r="AT687" s="18" t="s">
        <v>177</v>
      </c>
      <c r="AU687" s="18" t="s">
        <v>87</v>
      </c>
    </row>
    <row r="688" s="2" customFormat="1" ht="16.5" customHeight="1">
      <c r="A688" s="39"/>
      <c r="B688" s="40"/>
      <c r="C688" s="219" t="s">
        <v>855</v>
      </c>
      <c r="D688" s="219" t="s">
        <v>170</v>
      </c>
      <c r="E688" s="220" t="s">
        <v>856</v>
      </c>
      <c r="F688" s="221" t="s">
        <v>857</v>
      </c>
      <c r="G688" s="222" t="s">
        <v>187</v>
      </c>
      <c r="H688" s="223">
        <v>15.5</v>
      </c>
      <c r="I688" s="224"/>
      <c r="J688" s="225">
        <f>ROUND(I688*H688,2)</f>
        <v>0</v>
      </c>
      <c r="K688" s="221" t="s">
        <v>174</v>
      </c>
      <c r="L688" s="45"/>
      <c r="M688" s="226" t="s">
        <v>40</v>
      </c>
      <c r="N688" s="227" t="s">
        <v>48</v>
      </c>
      <c r="O688" s="85"/>
      <c r="P688" s="228">
        <f>O688*H688</f>
        <v>0</v>
      </c>
      <c r="Q688" s="228">
        <v>0</v>
      </c>
      <c r="R688" s="228">
        <f>Q688*H688</f>
        <v>0</v>
      </c>
      <c r="S688" s="228">
        <v>0</v>
      </c>
      <c r="T688" s="229">
        <f>S688*H688</f>
        <v>0</v>
      </c>
      <c r="U688" s="39"/>
      <c r="V688" s="39"/>
      <c r="W688" s="39"/>
      <c r="X688" s="39"/>
      <c r="Y688" s="39"/>
      <c r="Z688" s="39"/>
      <c r="AA688" s="39"/>
      <c r="AB688" s="39"/>
      <c r="AC688" s="39"/>
      <c r="AD688" s="39"/>
      <c r="AE688" s="39"/>
      <c r="AR688" s="230" t="s">
        <v>301</v>
      </c>
      <c r="AT688" s="230" t="s">
        <v>170</v>
      </c>
      <c r="AU688" s="230" t="s">
        <v>87</v>
      </c>
      <c r="AY688" s="18" t="s">
        <v>167</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301</v>
      </c>
      <c r="BM688" s="230" t="s">
        <v>858</v>
      </c>
    </row>
    <row r="689" s="2" customFormat="1">
      <c r="A689" s="39"/>
      <c r="B689" s="40"/>
      <c r="C689" s="41"/>
      <c r="D689" s="232" t="s">
        <v>177</v>
      </c>
      <c r="E689" s="41"/>
      <c r="F689" s="233" t="s">
        <v>859</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177</v>
      </c>
      <c r="AU689" s="18" t="s">
        <v>87</v>
      </c>
    </row>
    <row r="690" s="2" customFormat="1">
      <c r="A690" s="39"/>
      <c r="B690" s="40"/>
      <c r="C690" s="41"/>
      <c r="D690" s="232" t="s">
        <v>179</v>
      </c>
      <c r="E690" s="41"/>
      <c r="F690" s="236" t="s">
        <v>860</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179</v>
      </c>
      <c r="AU690" s="18" t="s">
        <v>87</v>
      </c>
    </row>
    <row r="691" s="14" customFormat="1">
      <c r="A691" s="14"/>
      <c r="B691" s="247"/>
      <c r="C691" s="248"/>
      <c r="D691" s="232" t="s">
        <v>181</v>
      </c>
      <c r="E691" s="249" t="s">
        <v>40</v>
      </c>
      <c r="F691" s="250" t="s">
        <v>861</v>
      </c>
      <c r="G691" s="248"/>
      <c r="H691" s="251">
        <v>15.5</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181</v>
      </c>
      <c r="AU691" s="257" t="s">
        <v>87</v>
      </c>
      <c r="AV691" s="14" t="s">
        <v>87</v>
      </c>
      <c r="AW691" s="14" t="s">
        <v>38</v>
      </c>
      <c r="AX691" s="14" t="s">
        <v>77</v>
      </c>
      <c r="AY691" s="257" t="s">
        <v>167</v>
      </c>
    </row>
    <row r="692" s="15" customFormat="1">
      <c r="A692" s="15"/>
      <c r="B692" s="258"/>
      <c r="C692" s="259"/>
      <c r="D692" s="232" t="s">
        <v>181</v>
      </c>
      <c r="E692" s="260" t="s">
        <v>40</v>
      </c>
      <c r="F692" s="261" t="s">
        <v>184</v>
      </c>
      <c r="G692" s="259"/>
      <c r="H692" s="262">
        <v>15.5</v>
      </c>
      <c r="I692" s="263"/>
      <c r="J692" s="259"/>
      <c r="K692" s="259"/>
      <c r="L692" s="264"/>
      <c r="M692" s="265"/>
      <c r="N692" s="266"/>
      <c r="O692" s="266"/>
      <c r="P692" s="266"/>
      <c r="Q692" s="266"/>
      <c r="R692" s="266"/>
      <c r="S692" s="266"/>
      <c r="T692" s="267"/>
      <c r="U692" s="15"/>
      <c r="V692" s="15"/>
      <c r="W692" s="15"/>
      <c r="X692" s="15"/>
      <c r="Y692" s="15"/>
      <c r="Z692" s="15"/>
      <c r="AA692" s="15"/>
      <c r="AB692" s="15"/>
      <c r="AC692" s="15"/>
      <c r="AD692" s="15"/>
      <c r="AE692" s="15"/>
      <c r="AT692" s="268" t="s">
        <v>181</v>
      </c>
      <c r="AU692" s="268" t="s">
        <v>87</v>
      </c>
      <c r="AV692" s="15" t="s">
        <v>175</v>
      </c>
      <c r="AW692" s="15" t="s">
        <v>38</v>
      </c>
      <c r="AX692" s="15" t="s">
        <v>85</v>
      </c>
      <c r="AY692" s="268" t="s">
        <v>167</v>
      </c>
    </row>
    <row r="693" s="2" customFormat="1" ht="16.5" customHeight="1">
      <c r="A693" s="39"/>
      <c r="B693" s="40"/>
      <c r="C693" s="269" t="s">
        <v>862</v>
      </c>
      <c r="D693" s="269" t="s">
        <v>297</v>
      </c>
      <c r="E693" s="270" t="s">
        <v>863</v>
      </c>
      <c r="F693" s="271" t="s">
        <v>864</v>
      </c>
      <c r="G693" s="272" t="s">
        <v>187</v>
      </c>
      <c r="H693" s="273">
        <v>15.5</v>
      </c>
      <c r="I693" s="274"/>
      <c r="J693" s="275">
        <f>ROUND(I693*H693,2)</f>
        <v>0</v>
      </c>
      <c r="K693" s="271" t="s">
        <v>174</v>
      </c>
      <c r="L693" s="276"/>
      <c r="M693" s="277" t="s">
        <v>40</v>
      </c>
      <c r="N693" s="278" t="s">
        <v>48</v>
      </c>
      <c r="O693" s="85"/>
      <c r="P693" s="228">
        <f>O693*H693</f>
        <v>0</v>
      </c>
      <c r="Q693" s="228">
        <v>8.0000000000000007E-05</v>
      </c>
      <c r="R693" s="228">
        <f>Q693*H693</f>
        <v>0.00124</v>
      </c>
      <c r="S693" s="228">
        <v>0</v>
      </c>
      <c r="T693" s="229">
        <f>S693*H693</f>
        <v>0</v>
      </c>
      <c r="U693" s="39"/>
      <c r="V693" s="39"/>
      <c r="W693" s="39"/>
      <c r="X693" s="39"/>
      <c r="Y693" s="39"/>
      <c r="Z693" s="39"/>
      <c r="AA693" s="39"/>
      <c r="AB693" s="39"/>
      <c r="AC693" s="39"/>
      <c r="AD693" s="39"/>
      <c r="AE693" s="39"/>
      <c r="AR693" s="230" t="s">
        <v>407</v>
      </c>
      <c r="AT693" s="230" t="s">
        <v>297</v>
      </c>
      <c r="AU693" s="230" t="s">
        <v>87</v>
      </c>
      <c r="AY693" s="18" t="s">
        <v>167</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301</v>
      </c>
      <c r="BM693" s="230" t="s">
        <v>865</v>
      </c>
    </row>
    <row r="694" s="2" customFormat="1">
      <c r="A694" s="39"/>
      <c r="B694" s="40"/>
      <c r="C694" s="41"/>
      <c r="D694" s="232" t="s">
        <v>177</v>
      </c>
      <c r="E694" s="41"/>
      <c r="F694" s="233" t="s">
        <v>864</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177</v>
      </c>
      <c r="AU694" s="18" t="s">
        <v>87</v>
      </c>
    </row>
    <row r="695" s="2" customFormat="1" ht="24" customHeight="1">
      <c r="A695" s="39"/>
      <c r="B695" s="40"/>
      <c r="C695" s="219" t="s">
        <v>866</v>
      </c>
      <c r="D695" s="219" t="s">
        <v>170</v>
      </c>
      <c r="E695" s="220" t="s">
        <v>867</v>
      </c>
      <c r="F695" s="221" t="s">
        <v>868</v>
      </c>
      <c r="G695" s="222" t="s">
        <v>187</v>
      </c>
      <c r="H695" s="223">
        <v>15.5</v>
      </c>
      <c r="I695" s="224"/>
      <c r="J695" s="225">
        <f>ROUND(I695*H695,2)</f>
        <v>0</v>
      </c>
      <c r="K695" s="221" t="s">
        <v>174</v>
      </c>
      <c r="L695" s="45"/>
      <c r="M695" s="226" t="s">
        <v>40</v>
      </c>
      <c r="N695" s="227" t="s">
        <v>48</v>
      </c>
      <c r="O695" s="85"/>
      <c r="P695" s="228">
        <f>O695*H695</f>
        <v>0</v>
      </c>
      <c r="Q695" s="228">
        <v>0</v>
      </c>
      <c r="R695" s="228">
        <f>Q695*H695</f>
        <v>0</v>
      </c>
      <c r="S695" s="228">
        <v>0</v>
      </c>
      <c r="T695" s="229">
        <f>S695*H695</f>
        <v>0</v>
      </c>
      <c r="U695" s="39"/>
      <c r="V695" s="39"/>
      <c r="W695" s="39"/>
      <c r="X695" s="39"/>
      <c r="Y695" s="39"/>
      <c r="Z695" s="39"/>
      <c r="AA695" s="39"/>
      <c r="AB695" s="39"/>
      <c r="AC695" s="39"/>
      <c r="AD695" s="39"/>
      <c r="AE695" s="39"/>
      <c r="AR695" s="230" t="s">
        <v>301</v>
      </c>
      <c r="AT695" s="230" t="s">
        <v>170</v>
      </c>
      <c r="AU695" s="230" t="s">
        <v>87</v>
      </c>
      <c r="AY695" s="18" t="s">
        <v>167</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301</v>
      </c>
      <c r="BM695" s="230" t="s">
        <v>869</v>
      </c>
    </row>
    <row r="696" s="2" customFormat="1">
      <c r="A696" s="39"/>
      <c r="B696" s="40"/>
      <c r="C696" s="41"/>
      <c r="D696" s="232" t="s">
        <v>177</v>
      </c>
      <c r="E696" s="41"/>
      <c r="F696" s="233" t="s">
        <v>870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177</v>
      </c>
      <c r="AU696" s="18" t="s">
        <v>87</v>
      </c>
    </row>
    <row r="697" s="2" customFormat="1">
      <c r="A697" s="39"/>
      <c r="B697" s="40"/>
      <c r="C697" s="41"/>
      <c r="D697" s="232" t="s">
        <v>179</v>
      </c>
      <c r="E697" s="41"/>
      <c r="F697" s="236" t="s">
        <v>860</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179</v>
      </c>
      <c r="AU697" s="18" t="s">
        <v>87</v>
      </c>
    </row>
    <row r="698" s="14" customFormat="1">
      <c r="A698" s="14"/>
      <c r="B698" s="247"/>
      <c r="C698" s="248"/>
      <c r="D698" s="232" t="s">
        <v>181</v>
      </c>
      <c r="E698" s="249" t="s">
        <v>40</v>
      </c>
      <c r="F698" s="250" t="s">
        <v>861</v>
      </c>
      <c r="G698" s="248"/>
      <c r="H698" s="251">
        <v>15.5</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181</v>
      </c>
      <c r="AU698" s="257" t="s">
        <v>87</v>
      </c>
      <c r="AV698" s="14" t="s">
        <v>87</v>
      </c>
      <c r="AW698" s="14" t="s">
        <v>38</v>
      </c>
      <c r="AX698" s="14" t="s">
        <v>77</v>
      </c>
      <c r="AY698" s="257" t="s">
        <v>167</v>
      </c>
    </row>
    <row r="699" s="15" customFormat="1">
      <c r="A699" s="15"/>
      <c r="B699" s="258"/>
      <c r="C699" s="259"/>
      <c r="D699" s="232" t="s">
        <v>181</v>
      </c>
      <c r="E699" s="260" t="s">
        <v>40</v>
      </c>
      <c r="F699" s="261" t="s">
        <v>184</v>
      </c>
      <c r="G699" s="259"/>
      <c r="H699" s="262">
        <v>15.5</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181</v>
      </c>
      <c r="AU699" s="268" t="s">
        <v>87</v>
      </c>
      <c r="AV699" s="15" t="s">
        <v>175</v>
      </c>
      <c r="AW699" s="15" t="s">
        <v>38</v>
      </c>
      <c r="AX699" s="15" t="s">
        <v>85</v>
      </c>
      <c r="AY699" s="268" t="s">
        <v>167</v>
      </c>
    </row>
    <row r="700" s="2" customFormat="1" ht="16.5" customHeight="1">
      <c r="A700" s="39"/>
      <c r="B700" s="40"/>
      <c r="C700" s="269" t="s">
        <v>871</v>
      </c>
      <c r="D700" s="269" t="s">
        <v>297</v>
      </c>
      <c r="E700" s="270" t="s">
        <v>872</v>
      </c>
      <c r="F700" s="271" t="s">
        <v>873</v>
      </c>
      <c r="G700" s="272" t="s">
        <v>187</v>
      </c>
      <c r="H700" s="273">
        <v>15.5</v>
      </c>
      <c r="I700" s="274"/>
      <c r="J700" s="275">
        <f>ROUND(I700*H700,2)</f>
        <v>0</v>
      </c>
      <c r="K700" s="271" t="s">
        <v>174</v>
      </c>
      <c r="L700" s="276"/>
      <c r="M700" s="277" t="s">
        <v>40</v>
      </c>
      <c r="N700" s="278" t="s">
        <v>48</v>
      </c>
      <c r="O700" s="85"/>
      <c r="P700" s="228">
        <f>O700*H700</f>
        <v>0</v>
      </c>
      <c r="Q700" s="228">
        <v>0.00029999999999999997</v>
      </c>
      <c r="R700" s="228">
        <f>Q700*H700</f>
        <v>0.0046499999999999996</v>
      </c>
      <c r="S700" s="228">
        <v>0</v>
      </c>
      <c r="T700" s="229">
        <f>S700*H700</f>
        <v>0</v>
      </c>
      <c r="U700" s="39"/>
      <c r="V700" s="39"/>
      <c r="W700" s="39"/>
      <c r="X700" s="39"/>
      <c r="Y700" s="39"/>
      <c r="Z700" s="39"/>
      <c r="AA700" s="39"/>
      <c r="AB700" s="39"/>
      <c r="AC700" s="39"/>
      <c r="AD700" s="39"/>
      <c r="AE700" s="39"/>
      <c r="AR700" s="230" t="s">
        <v>407</v>
      </c>
      <c r="AT700" s="230" t="s">
        <v>297</v>
      </c>
      <c r="AU700" s="230" t="s">
        <v>87</v>
      </c>
      <c r="AY700" s="18" t="s">
        <v>167</v>
      </c>
      <c r="BE700" s="231">
        <f>IF(N700="základní",J700,0)</f>
        <v>0</v>
      </c>
      <c r="BF700" s="231">
        <f>IF(N700="snížená",J700,0)</f>
        <v>0</v>
      </c>
      <c r="BG700" s="231">
        <f>IF(N700="zákl. přenesená",J700,0)</f>
        <v>0</v>
      </c>
      <c r="BH700" s="231">
        <f>IF(N700="sníž. přenesená",J700,0)</f>
        <v>0</v>
      </c>
      <c r="BI700" s="231">
        <f>IF(N700="nulová",J700,0)</f>
        <v>0</v>
      </c>
      <c r="BJ700" s="18" t="s">
        <v>85</v>
      </c>
      <c r="BK700" s="231">
        <f>ROUND(I700*H700,2)</f>
        <v>0</v>
      </c>
      <c r="BL700" s="18" t="s">
        <v>301</v>
      </c>
      <c r="BM700" s="230" t="s">
        <v>874</v>
      </c>
    </row>
    <row r="701" s="2" customFormat="1">
      <c r="A701" s="39"/>
      <c r="B701" s="40"/>
      <c r="C701" s="41"/>
      <c r="D701" s="232" t="s">
        <v>177</v>
      </c>
      <c r="E701" s="41"/>
      <c r="F701" s="233" t="s">
        <v>873</v>
      </c>
      <c r="G701" s="41"/>
      <c r="H701" s="41"/>
      <c r="I701" s="137"/>
      <c r="J701" s="41"/>
      <c r="K701" s="41"/>
      <c r="L701" s="45"/>
      <c r="M701" s="234"/>
      <c r="N701" s="235"/>
      <c r="O701" s="85"/>
      <c r="P701" s="85"/>
      <c r="Q701" s="85"/>
      <c r="R701" s="85"/>
      <c r="S701" s="85"/>
      <c r="T701" s="86"/>
      <c r="U701" s="39"/>
      <c r="V701" s="39"/>
      <c r="W701" s="39"/>
      <c r="X701" s="39"/>
      <c r="Y701" s="39"/>
      <c r="Z701" s="39"/>
      <c r="AA701" s="39"/>
      <c r="AB701" s="39"/>
      <c r="AC701" s="39"/>
      <c r="AD701" s="39"/>
      <c r="AE701" s="39"/>
      <c r="AT701" s="18" t="s">
        <v>177</v>
      </c>
      <c r="AU701" s="18" t="s">
        <v>87</v>
      </c>
    </row>
    <row r="702" s="12" customFormat="1" ht="22.8" customHeight="1">
      <c r="A702" s="12"/>
      <c r="B702" s="203"/>
      <c r="C702" s="204"/>
      <c r="D702" s="205" t="s">
        <v>76</v>
      </c>
      <c r="E702" s="217" t="s">
        <v>875</v>
      </c>
      <c r="F702" s="217" t="s">
        <v>876</v>
      </c>
      <c r="G702" s="204"/>
      <c r="H702" s="204"/>
      <c r="I702" s="207"/>
      <c r="J702" s="218">
        <f>BK702</f>
        <v>0</v>
      </c>
      <c r="K702" s="204"/>
      <c r="L702" s="209"/>
      <c r="M702" s="210"/>
      <c r="N702" s="211"/>
      <c r="O702" s="211"/>
      <c r="P702" s="212">
        <f>SUM(P703:P721)</f>
        <v>0</v>
      </c>
      <c r="Q702" s="211"/>
      <c r="R702" s="212">
        <f>SUM(R703:R721)</f>
        <v>0.010537499999999998</v>
      </c>
      <c r="S702" s="211"/>
      <c r="T702" s="213">
        <f>SUM(T703:T721)</f>
        <v>0</v>
      </c>
      <c r="U702" s="12"/>
      <c r="V702" s="12"/>
      <c r="W702" s="12"/>
      <c r="X702" s="12"/>
      <c r="Y702" s="12"/>
      <c r="Z702" s="12"/>
      <c r="AA702" s="12"/>
      <c r="AB702" s="12"/>
      <c r="AC702" s="12"/>
      <c r="AD702" s="12"/>
      <c r="AE702" s="12"/>
      <c r="AR702" s="214" t="s">
        <v>87</v>
      </c>
      <c r="AT702" s="215" t="s">
        <v>76</v>
      </c>
      <c r="AU702" s="215" t="s">
        <v>85</v>
      </c>
      <c r="AY702" s="214" t="s">
        <v>167</v>
      </c>
      <c r="BK702" s="216">
        <f>SUM(BK703:BK721)</f>
        <v>0</v>
      </c>
    </row>
    <row r="703" s="2" customFormat="1" ht="16.5" customHeight="1">
      <c r="A703" s="39"/>
      <c r="B703" s="40"/>
      <c r="C703" s="219" t="s">
        <v>877</v>
      </c>
      <c r="D703" s="219" t="s">
        <v>170</v>
      </c>
      <c r="E703" s="220" t="s">
        <v>878</v>
      </c>
      <c r="F703" s="221" t="s">
        <v>879</v>
      </c>
      <c r="G703" s="222" t="s">
        <v>291</v>
      </c>
      <c r="H703" s="223">
        <v>1</v>
      </c>
      <c r="I703" s="224"/>
      <c r="J703" s="225">
        <f>ROUND(I703*H703,2)</f>
        <v>0</v>
      </c>
      <c r="K703" s="221" t="s">
        <v>174</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301</v>
      </c>
      <c r="AT703" s="230" t="s">
        <v>170</v>
      </c>
      <c r="AU703" s="230" t="s">
        <v>87</v>
      </c>
      <c r="AY703" s="18" t="s">
        <v>167</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301</v>
      </c>
      <c r="BM703" s="230" t="s">
        <v>880</v>
      </c>
    </row>
    <row r="704" s="2" customFormat="1">
      <c r="A704" s="39"/>
      <c r="B704" s="40"/>
      <c r="C704" s="41"/>
      <c r="D704" s="232" t="s">
        <v>177</v>
      </c>
      <c r="E704" s="41"/>
      <c r="F704" s="233" t="s">
        <v>881</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177</v>
      </c>
      <c r="AU704" s="18" t="s">
        <v>87</v>
      </c>
    </row>
    <row r="705" s="2" customFormat="1" ht="24" customHeight="1">
      <c r="A705" s="39"/>
      <c r="B705" s="40"/>
      <c r="C705" s="269" t="s">
        <v>882</v>
      </c>
      <c r="D705" s="269" t="s">
        <v>297</v>
      </c>
      <c r="E705" s="270" t="s">
        <v>883</v>
      </c>
      <c r="F705" s="271" t="s">
        <v>884</v>
      </c>
      <c r="G705" s="272" t="s">
        <v>291</v>
      </c>
      <c r="H705" s="273">
        <v>1</v>
      </c>
      <c r="I705" s="274"/>
      <c r="J705" s="275">
        <f>ROUND(I705*H705,2)</f>
        <v>0</v>
      </c>
      <c r="K705" s="271" t="s">
        <v>174</v>
      </c>
      <c r="L705" s="276"/>
      <c r="M705" s="277" t="s">
        <v>40</v>
      </c>
      <c r="N705" s="278" t="s">
        <v>48</v>
      </c>
      <c r="O705" s="85"/>
      <c r="P705" s="228">
        <f>O705*H705</f>
        <v>0</v>
      </c>
      <c r="Q705" s="228">
        <v>0.0035999999999999999</v>
      </c>
      <c r="R705" s="228">
        <f>Q705*H705</f>
        <v>0.0035999999999999999</v>
      </c>
      <c r="S705" s="228">
        <v>0</v>
      </c>
      <c r="T705" s="229">
        <f>S705*H705</f>
        <v>0</v>
      </c>
      <c r="U705" s="39"/>
      <c r="V705" s="39"/>
      <c r="W705" s="39"/>
      <c r="X705" s="39"/>
      <c r="Y705" s="39"/>
      <c r="Z705" s="39"/>
      <c r="AA705" s="39"/>
      <c r="AB705" s="39"/>
      <c r="AC705" s="39"/>
      <c r="AD705" s="39"/>
      <c r="AE705" s="39"/>
      <c r="AR705" s="230" t="s">
        <v>407</v>
      </c>
      <c r="AT705" s="230" t="s">
        <v>297</v>
      </c>
      <c r="AU705" s="230" t="s">
        <v>87</v>
      </c>
      <c r="AY705" s="18" t="s">
        <v>167</v>
      </c>
      <c r="BE705" s="231">
        <f>IF(N705="základní",J705,0)</f>
        <v>0</v>
      </c>
      <c r="BF705" s="231">
        <f>IF(N705="snížená",J705,0)</f>
        <v>0</v>
      </c>
      <c r="BG705" s="231">
        <f>IF(N705="zákl. přenesená",J705,0)</f>
        <v>0</v>
      </c>
      <c r="BH705" s="231">
        <f>IF(N705="sníž. přenesená",J705,0)</f>
        <v>0</v>
      </c>
      <c r="BI705" s="231">
        <f>IF(N705="nulová",J705,0)</f>
        <v>0</v>
      </c>
      <c r="BJ705" s="18" t="s">
        <v>85</v>
      </c>
      <c r="BK705" s="231">
        <f>ROUND(I705*H705,2)</f>
        <v>0</v>
      </c>
      <c r="BL705" s="18" t="s">
        <v>301</v>
      </c>
      <c r="BM705" s="230" t="s">
        <v>885</v>
      </c>
    </row>
    <row r="706" s="2" customFormat="1">
      <c r="A706" s="39"/>
      <c r="B706" s="40"/>
      <c r="C706" s="41"/>
      <c r="D706" s="232" t="s">
        <v>177</v>
      </c>
      <c r="E706" s="41"/>
      <c r="F706" s="233" t="s">
        <v>884</v>
      </c>
      <c r="G706" s="41"/>
      <c r="H706" s="41"/>
      <c r="I706" s="137"/>
      <c r="J706" s="41"/>
      <c r="K706" s="41"/>
      <c r="L706" s="45"/>
      <c r="M706" s="234"/>
      <c r="N706" s="235"/>
      <c r="O706" s="85"/>
      <c r="P706" s="85"/>
      <c r="Q706" s="85"/>
      <c r="R706" s="85"/>
      <c r="S706" s="85"/>
      <c r="T706" s="86"/>
      <c r="U706" s="39"/>
      <c r="V706" s="39"/>
      <c r="W706" s="39"/>
      <c r="X706" s="39"/>
      <c r="Y706" s="39"/>
      <c r="Z706" s="39"/>
      <c r="AA706" s="39"/>
      <c r="AB706" s="39"/>
      <c r="AC706" s="39"/>
      <c r="AD706" s="39"/>
      <c r="AE706" s="39"/>
      <c r="AT706" s="18" t="s">
        <v>177</v>
      </c>
      <c r="AU706" s="18" t="s">
        <v>87</v>
      </c>
    </row>
    <row r="707" s="2" customFormat="1" ht="24" customHeight="1">
      <c r="A707" s="39"/>
      <c r="B707" s="40"/>
      <c r="C707" s="219" t="s">
        <v>886</v>
      </c>
      <c r="D707" s="219" t="s">
        <v>170</v>
      </c>
      <c r="E707" s="220" t="s">
        <v>887</v>
      </c>
      <c r="F707" s="221" t="s">
        <v>888</v>
      </c>
      <c r="G707" s="222" t="s">
        <v>187</v>
      </c>
      <c r="H707" s="223">
        <v>4.875</v>
      </c>
      <c r="I707" s="224"/>
      <c r="J707" s="225">
        <f>ROUND(I707*H707,2)</f>
        <v>0</v>
      </c>
      <c r="K707" s="221" t="s">
        <v>458</v>
      </c>
      <c r="L707" s="45"/>
      <c r="M707" s="226" t="s">
        <v>40</v>
      </c>
      <c r="N707" s="227" t="s">
        <v>48</v>
      </c>
      <c r="O707" s="85"/>
      <c r="P707" s="228">
        <f>O707*H707</f>
        <v>0</v>
      </c>
      <c r="Q707" s="228">
        <v>0</v>
      </c>
      <c r="R707" s="228">
        <f>Q707*H707</f>
        <v>0</v>
      </c>
      <c r="S707" s="228">
        <v>0</v>
      </c>
      <c r="T707" s="229">
        <f>S707*H707</f>
        <v>0</v>
      </c>
      <c r="U707" s="39"/>
      <c r="V707" s="39"/>
      <c r="W707" s="39"/>
      <c r="X707" s="39"/>
      <c r="Y707" s="39"/>
      <c r="Z707" s="39"/>
      <c r="AA707" s="39"/>
      <c r="AB707" s="39"/>
      <c r="AC707" s="39"/>
      <c r="AD707" s="39"/>
      <c r="AE707" s="39"/>
      <c r="AR707" s="230" t="s">
        <v>301</v>
      </c>
      <c r="AT707" s="230" t="s">
        <v>170</v>
      </c>
      <c r="AU707" s="230" t="s">
        <v>87</v>
      </c>
      <c r="AY707" s="18" t="s">
        <v>167</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301</v>
      </c>
      <c r="BM707" s="230" t="s">
        <v>1484</v>
      </c>
    </row>
    <row r="708" s="2" customFormat="1">
      <c r="A708" s="39"/>
      <c r="B708" s="40"/>
      <c r="C708" s="41"/>
      <c r="D708" s="232" t="s">
        <v>177</v>
      </c>
      <c r="E708" s="41"/>
      <c r="F708" s="233" t="s">
        <v>890</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177</v>
      </c>
      <c r="AU708" s="18" t="s">
        <v>87</v>
      </c>
    </row>
    <row r="709" s="14" customFormat="1">
      <c r="A709" s="14"/>
      <c r="B709" s="247"/>
      <c r="C709" s="248"/>
      <c r="D709" s="232" t="s">
        <v>181</v>
      </c>
      <c r="E709" s="249" t="s">
        <v>40</v>
      </c>
      <c r="F709" s="250" t="s">
        <v>891</v>
      </c>
      <c r="G709" s="248"/>
      <c r="H709" s="251">
        <v>3.2999999999999998</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181</v>
      </c>
      <c r="AU709" s="257" t="s">
        <v>87</v>
      </c>
      <c r="AV709" s="14" t="s">
        <v>87</v>
      </c>
      <c r="AW709" s="14" t="s">
        <v>38</v>
      </c>
      <c r="AX709" s="14" t="s">
        <v>77</v>
      </c>
      <c r="AY709" s="257" t="s">
        <v>167</v>
      </c>
    </row>
    <row r="710" s="14" customFormat="1">
      <c r="A710" s="14"/>
      <c r="B710" s="247"/>
      <c r="C710" s="248"/>
      <c r="D710" s="232" t="s">
        <v>181</v>
      </c>
      <c r="E710" s="249" t="s">
        <v>40</v>
      </c>
      <c r="F710" s="250" t="s">
        <v>892</v>
      </c>
      <c r="G710" s="248"/>
      <c r="H710" s="251">
        <v>1.575</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181</v>
      </c>
      <c r="AU710" s="257" t="s">
        <v>87</v>
      </c>
      <c r="AV710" s="14" t="s">
        <v>87</v>
      </c>
      <c r="AW710" s="14" t="s">
        <v>38</v>
      </c>
      <c r="AX710" s="14" t="s">
        <v>77</v>
      </c>
      <c r="AY710" s="257" t="s">
        <v>167</v>
      </c>
    </row>
    <row r="711" s="15" customFormat="1">
      <c r="A711" s="15"/>
      <c r="B711" s="258"/>
      <c r="C711" s="259"/>
      <c r="D711" s="232" t="s">
        <v>181</v>
      </c>
      <c r="E711" s="260" t="s">
        <v>40</v>
      </c>
      <c r="F711" s="261" t="s">
        <v>184</v>
      </c>
      <c r="G711" s="259"/>
      <c r="H711" s="262">
        <v>4.875</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181</v>
      </c>
      <c r="AU711" s="268" t="s">
        <v>87</v>
      </c>
      <c r="AV711" s="15" t="s">
        <v>175</v>
      </c>
      <c r="AW711" s="15" t="s">
        <v>38</v>
      </c>
      <c r="AX711" s="15" t="s">
        <v>85</v>
      </c>
      <c r="AY711" s="268" t="s">
        <v>167</v>
      </c>
    </row>
    <row r="712" s="2" customFormat="1" ht="24" customHeight="1">
      <c r="A712" s="39"/>
      <c r="B712" s="40"/>
      <c r="C712" s="269" t="s">
        <v>893</v>
      </c>
      <c r="D712" s="269" t="s">
        <v>297</v>
      </c>
      <c r="E712" s="270" t="s">
        <v>894</v>
      </c>
      <c r="F712" s="271" t="s">
        <v>895</v>
      </c>
      <c r="G712" s="272" t="s">
        <v>187</v>
      </c>
      <c r="H712" s="273">
        <v>4.875</v>
      </c>
      <c r="I712" s="274"/>
      <c r="J712" s="275">
        <f>ROUND(I712*H712,2)</f>
        <v>0</v>
      </c>
      <c r="K712" s="271" t="s">
        <v>458</v>
      </c>
      <c r="L712" s="276"/>
      <c r="M712" s="277" t="s">
        <v>40</v>
      </c>
      <c r="N712" s="278" t="s">
        <v>48</v>
      </c>
      <c r="O712" s="85"/>
      <c r="P712" s="228">
        <f>O712*H712</f>
        <v>0</v>
      </c>
      <c r="Q712" s="228">
        <v>0.0012999999999999999</v>
      </c>
      <c r="R712" s="228">
        <f>Q712*H712</f>
        <v>0.0063374999999999994</v>
      </c>
      <c r="S712" s="228">
        <v>0</v>
      </c>
      <c r="T712" s="229">
        <f>S712*H712</f>
        <v>0</v>
      </c>
      <c r="U712" s="39"/>
      <c r="V712" s="39"/>
      <c r="W712" s="39"/>
      <c r="X712" s="39"/>
      <c r="Y712" s="39"/>
      <c r="Z712" s="39"/>
      <c r="AA712" s="39"/>
      <c r="AB712" s="39"/>
      <c r="AC712" s="39"/>
      <c r="AD712" s="39"/>
      <c r="AE712" s="39"/>
      <c r="AR712" s="230" t="s">
        <v>407</v>
      </c>
      <c r="AT712" s="230" t="s">
        <v>297</v>
      </c>
      <c r="AU712" s="230" t="s">
        <v>87</v>
      </c>
      <c r="AY712" s="18" t="s">
        <v>167</v>
      </c>
      <c r="BE712" s="231">
        <f>IF(N712="základní",J712,0)</f>
        <v>0</v>
      </c>
      <c r="BF712" s="231">
        <f>IF(N712="snížená",J712,0)</f>
        <v>0</v>
      </c>
      <c r="BG712" s="231">
        <f>IF(N712="zákl. přenesená",J712,0)</f>
        <v>0</v>
      </c>
      <c r="BH712" s="231">
        <f>IF(N712="sníž. přenesená",J712,0)</f>
        <v>0</v>
      </c>
      <c r="BI712" s="231">
        <f>IF(N712="nulová",J712,0)</f>
        <v>0</v>
      </c>
      <c r="BJ712" s="18" t="s">
        <v>85</v>
      </c>
      <c r="BK712" s="231">
        <f>ROUND(I712*H712,2)</f>
        <v>0</v>
      </c>
      <c r="BL712" s="18" t="s">
        <v>301</v>
      </c>
      <c r="BM712" s="230" t="s">
        <v>1485</v>
      </c>
    </row>
    <row r="713" s="2" customFormat="1">
      <c r="A713" s="39"/>
      <c r="B713" s="40"/>
      <c r="C713" s="41"/>
      <c r="D713" s="232" t="s">
        <v>177</v>
      </c>
      <c r="E713" s="41"/>
      <c r="F713" s="233" t="s">
        <v>895</v>
      </c>
      <c r="G713" s="41"/>
      <c r="H713" s="41"/>
      <c r="I713" s="137"/>
      <c r="J713" s="41"/>
      <c r="K713" s="41"/>
      <c r="L713" s="45"/>
      <c r="M713" s="234"/>
      <c r="N713" s="235"/>
      <c r="O713" s="85"/>
      <c r="P713" s="85"/>
      <c r="Q713" s="85"/>
      <c r="R713" s="85"/>
      <c r="S713" s="85"/>
      <c r="T713" s="86"/>
      <c r="U713" s="39"/>
      <c r="V713" s="39"/>
      <c r="W713" s="39"/>
      <c r="X713" s="39"/>
      <c r="Y713" s="39"/>
      <c r="Z713" s="39"/>
      <c r="AA713" s="39"/>
      <c r="AB713" s="39"/>
      <c r="AC713" s="39"/>
      <c r="AD713" s="39"/>
      <c r="AE713" s="39"/>
      <c r="AT713" s="18" t="s">
        <v>177</v>
      </c>
      <c r="AU713" s="18" t="s">
        <v>87</v>
      </c>
    </row>
    <row r="714" s="14" customFormat="1">
      <c r="A714" s="14"/>
      <c r="B714" s="247"/>
      <c r="C714" s="248"/>
      <c r="D714" s="232" t="s">
        <v>181</v>
      </c>
      <c r="E714" s="249" t="s">
        <v>40</v>
      </c>
      <c r="F714" s="250" t="s">
        <v>891</v>
      </c>
      <c r="G714" s="248"/>
      <c r="H714" s="251">
        <v>3.2999999999999998</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181</v>
      </c>
      <c r="AU714" s="257" t="s">
        <v>87</v>
      </c>
      <c r="AV714" s="14" t="s">
        <v>87</v>
      </c>
      <c r="AW714" s="14" t="s">
        <v>38</v>
      </c>
      <c r="AX714" s="14" t="s">
        <v>77</v>
      </c>
      <c r="AY714" s="257" t="s">
        <v>167</v>
      </c>
    </row>
    <row r="715" s="14" customFormat="1">
      <c r="A715" s="14"/>
      <c r="B715" s="247"/>
      <c r="C715" s="248"/>
      <c r="D715" s="232" t="s">
        <v>181</v>
      </c>
      <c r="E715" s="249" t="s">
        <v>40</v>
      </c>
      <c r="F715" s="250" t="s">
        <v>892</v>
      </c>
      <c r="G715" s="248"/>
      <c r="H715" s="251">
        <v>1.575</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181</v>
      </c>
      <c r="AU715" s="257" t="s">
        <v>87</v>
      </c>
      <c r="AV715" s="14" t="s">
        <v>87</v>
      </c>
      <c r="AW715" s="14" t="s">
        <v>38</v>
      </c>
      <c r="AX715" s="14" t="s">
        <v>77</v>
      </c>
      <c r="AY715" s="257" t="s">
        <v>167</v>
      </c>
    </row>
    <row r="716" s="15" customFormat="1">
      <c r="A716" s="15"/>
      <c r="B716" s="258"/>
      <c r="C716" s="259"/>
      <c r="D716" s="232" t="s">
        <v>181</v>
      </c>
      <c r="E716" s="260" t="s">
        <v>40</v>
      </c>
      <c r="F716" s="261" t="s">
        <v>184</v>
      </c>
      <c r="G716" s="259"/>
      <c r="H716" s="262">
        <v>4.875</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181</v>
      </c>
      <c r="AU716" s="268" t="s">
        <v>87</v>
      </c>
      <c r="AV716" s="15" t="s">
        <v>175</v>
      </c>
      <c r="AW716" s="15" t="s">
        <v>38</v>
      </c>
      <c r="AX716" s="15" t="s">
        <v>85</v>
      </c>
      <c r="AY716" s="268" t="s">
        <v>167</v>
      </c>
    </row>
    <row r="717" s="2" customFormat="1" ht="16.5" customHeight="1">
      <c r="A717" s="39"/>
      <c r="B717" s="40"/>
      <c r="C717" s="269" t="s">
        <v>897</v>
      </c>
      <c r="D717" s="269" t="s">
        <v>297</v>
      </c>
      <c r="E717" s="270" t="s">
        <v>898</v>
      </c>
      <c r="F717" s="271" t="s">
        <v>899</v>
      </c>
      <c r="G717" s="272" t="s">
        <v>291</v>
      </c>
      <c r="H717" s="273">
        <v>1</v>
      </c>
      <c r="I717" s="274"/>
      <c r="J717" s="275">
        <f>ROUND(I717*H717,2)</f>
        <v>0</v>
      </c>
      <c r="K717" s="271" t="s">
        <v>458</v>
      </c>
      <c r="L717" s="276"/>
      <c r="M717" s="277" t="s">
        <v>40</v>
      </c>
      <c r="N717" s="278" t="s">
        <v>48</v>
      </c>
      <c r="O717" s="85"/>
      <c r="P717" s="228">
        <f>O717*H717</f>
        <v>0</v>
      </c>
      <c r="Q717" s="228">
        <v>0.00059999999999999995</v>
      </c>
      <c r="R717" s="228">
        <f>Q717*H717</f>
        <v>0.00059999999999999995</v>
      </c>
      <c r="S717" s="228">
        <v>0</v>
      </c>
      <c r="T717" s="229">
        <f>S717*H717</f>
        <v>0</v>
      </c>
      <c r="U717" s="39"/>
      <c r="V717" s="39"/>
      <c r="W717" s="39"/>
      <c r="X717" s="39"/>
      <c r="Y717" s="39"/>
      <c r="Z717" s="39"/>
      <c r="AA717" s="39"/>
      <c r="AB717" s="39"/>
      <c r="AC717" s="39"/>
      <c r="AD717" s="39"/>
      <c r="AE717" s="39"/>
      <c r="AR717" s="230" t="s">
        <v>407</v>
      </c>
      <c r="AT717" s="230" t="s">
        <v>297</v>
      </c>
      <c r="AU717" s="230" t="s">
        <v>87</v>
      </c>
      <c r="AY717" s="18" t="s">
        <v>167</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301</v>
      </c>
      <c r="BM717" s="230" t="s">
        <v>1486</v>
      </c>
    </row>
    <row r="718" s="2" customFormat="1">
      <c r="A718" s="39"/>
      <c r="B718" s="40"/>
      <c r="C718" s="41"/>
      <c r="D718" s="232" t="s">
        <v>177</v>
      </c>
      <c r="E718" s="41"/>
      <c r="F718" s="233" t="s">
        <v>899</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177</v>
      </c>
      <c r="AU718" s="18" t="s">
        <v>87</v>
      </c>
    </row>
    <row r="719" s="2" customFormat="1" ht="24" customHeight="1">
      <c r="A719" s="39"/>
      <c r="B719" s="40"/>
      <c r="C719" s="219" t="s">
        <v>901</v>
      </c>
      <c r="D719" s="219" t="s">
        <v>170</v>
      </c>
      <c r="E719" s="220" t="s">
        <v>902</v>
      </c>
      <c r="F719" s="221" t="s">
        <v>903</v>
      </c>
      <c r="G719" s="222" t="s">
        <v>398</v>
      </c>
      <c r="H719" s="223">
        <v>0.010999999999999999</v>
      </c>
      <c r="I719" s="224"/>
      <c r="J719" s="225">
        <f>ROUND(I719*H719,2)</f>
        <v>0</v>
      </c>
      <c r="K719" s="221" t="s">
        <v>174</v>
      </c>
      <c r="L719" s="45"/>
      <c r="M719" s="226" t="s">
        <v>40</v>
      </c>
      <c r="N719" s="227" t="s">
        <v>48</v>
      </c>
      <c r="O719" s="85"/>
      <c r="P719" s="228">
        <f>O719*H719</f>
        <v>0</v>
      </c>
      <c r="Q719" s="228">
        <v>0</v>
      </c>
      <c r="R719" s="228">
        <f>Q719*H719</f>
        <v>0</v>
      </c>
      <c r="S719" s="228">
        <v>0</v>
      </c>
      <c r="T719" s="229">
        <f>S719*H719</f>
        <v>0</v>
      </c>
      <c r="U719" s="39"/>
      <c r="V719" s="39"/>
      <c r="W719" s="39"/>
      <c r="X719" s="39"/>
      <c r="Y719" s="39"/>
      <c r="Z719" s="39"/>
      <c r="AA719" s="39"/>
      <c r="AB719" s="39"/>
      <c r="AC719" s="39"/>
      <c r="AD719" s="39"/>
      <c r="AE719" s="39"/>
      <c r="AR719" s="230" t="s">
        <v>301</v>
      </c>
      <c r="AT719" s="230" t="s">
        <v>170</v>
      </c>
      <c r="AU719" s="230" t="s">
        <v>87</v>
      </c>
      <c r="AY719" s="18" t="s">
        <v>167</v>
      </c>
      <c r="BE719" s="231">
        <f>IF(N719="základní",J719,0)</f>
        <v>0</v>
      </c>
      <c r="BF719" s="231">
        <f>IF(N719="snížená",J719,0)</f>
        <v>0</v>
      </c>
      <c r="BG719" s="231">
        <f>IF(N719="zákl. přenesená",J719,0)</f>
        <v>0</v>
      </c>
      <c r="BH719" s="231">
        <f>IF(N719="sníž. přenesená",J719,0)</f>
        <v>0</v>
      </c>
      <c r="BI719" s="231">
        <f>IF(N719="nulová",J719,0)</f>
        <v>0</v>
      </c>
      <c r="BJ719" s="18" t="s">
        <v>85</v>
      </c>
      <c r="BK719" s="231">
        <f>ROUND(I719*H719,2)</f>
        <v>0</v>
      </c>
      <c r="BL719" s="18" t="s">
        <v>301</v>
      </c>
      <c r="BM719" s="230" t="s">
        <v>904</v>
      </c>
    </row>
    <row r="720" s="2" customFormat="1">
      <c r="A720" s="39"/>
      <c r="B720" s="40"/>
      <c r="C720" s="41"/>
      <c r="D720" s="232" t="s">
        <v>177</v>
      </c>
      <c r="E720" s="41"/>
      <c r="F720" s="233" t="s">
        <v>905</v>
      </c>
      <c r="G720" s="41"/>
      <c r="H720" s="41"/>
      <c r="I720" s="137"/>
      <c r="J720" s="41"/>
      <c r="K720" s="41"/>
      <c r="L720" s="45"/>
      <c r="M720" s="234"/>
      <c r="N720" s="235"/>
      <c r="O720" s="85"/>
      <c r="P720" s="85"/>
      <c r="Q720" s="85"/>
      <c r="R720" s="85"/>
      <c r="S720" s="85"/>
      <c r="T720" s="86"/>
      <c r="U720" s="39"/>
      <c r="V720" s="39"/>
      <c r="W720" s="39"/>
      <c r="X720" s="39"/>
      <c r="Y720" s="39"/>
      <c r="Z720" s="39"/>
      <c r="AA720" s="39"/>
      <c r="AB720" s="39"/>
      <c r="AC720" s="39"/>
      <c r="AD720" s="39"/>
      <c r="AE720" s="39"/>
      <c r="AT720" s="18" t="s">
        <v>177</v>
      </c>
      <c r="AU720" s="18" t="s">
        <v>87</v>
      </c>
    </row>
    <row r="721" s="2" customFormat="1">
      <c r="A721" s="39"/>
      <c r="B721" s="40"/>
      <c r="C721" s="41"/>
      <c r="D721" s="232" t="s">
        <v>179</v>
      </c>
      <c r="E721" s="41"/>
      <c r="F721" s="236" t="s">
        <v>452</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179</v>
      </c>
      <c r="AU721" s="18" t="s">
        <v>87</v>
      </c>
    </row>
    <row r="722" s="12" customFormat="1" ht="22.8" customHeight="1">
      <c r="A722" s="12"/>
      <c r="B722" s="203"/>
      <c r="C722" s="204"/>
      <c r="D722" s="205" t="s">
        <v>76</v>
      </c>
      <c r="E722" s="217" t="s">
        <v>906</v>
      </c>
      <c r="F722" s="217" t="s">
        <v>907</v>
      </c>
      <c r="G722" s="204"/>
      <c r="H722" s="204"/>
      <c r="I722" s="207"/>
      <c r="J722" s="218">
        <f>BK722</f>
        <v>0</v>
      </c>
      <c r="K722" s="204"/>
      <c r="L722" s="209"/>
      <c r="M722" s="210"/>
      <c r="N722" s="211"/>
      <c r="O722" s="211"/>
      <c r="P722" s="212">
        <f>SUM(P723:P781)</f>
        <v>0</v>
      </c>
      <c r="Q722" s="211"/>
      <c r="R722" s="212">
        <f>SUM(R723:R781)</f>
        <v>0.24324300000000002</v>
      </c>
      <c r="S722" s="211"/>
      <c r="T722" s="213">
        <f>SUM(T723:T781)</f>
        <v>0</v>
      </c>
      <c r="U722" s="12"/>
      <c r="V722" s="12"/>
      <c r="W722" s="12"/>
      <c r="X722" s="12"/>
      <c r="Y722" s="12"/>
      <c r="Z722" s="12"/>
      <c r="AA722" s="12"/>
      <c r="AB722" s="12"/>
      <c r="AC722" s="12"/>
      <c r="AD722" s="12"/>
      <c r="AE722" s="12"/>
      <c r="AR722" s="214" t="s">
        <v>87</v>
      </c>
      <c r="AT722" s="215" t="s">
        <v>76</v>
      </c>
      <c r="AU722" s="215" t="s">
        <v>85</v>
      </c>
      <c r="AY722" s="214" t="s">
        <v>167</v>
      </c>
      <c r="BK722" s="216">
        <f>SUM(BK723:BK781)</f>
        <v>0</v>
      </c>
    </row>
    <row r="723" s="2" customFormat="1" ht="24" customHeight="1">
      <c r="A723" s="39"/>
      <c r="B723" s="40"/>
      <c r="C723" s="219" t="s">
        <v>908</v>
      </c>
      <c r="D723" s="219" t="s">
        <v>170</v>
      </c>
      <c r="E723" s="220" t="s">
        <v>909</v>
      </c>
      <c r="F723" s="221" t="s">
        <v>910</v>
      </c>
      <c r="G723" s="222" t="s">
        <v>291</v>
      </c>
      <c r="H723" s="223">
        <v>2</v>
      </c>
      <c r="I723" s="224"/>
      <c r="J723" s="225">
        <f>ROUND(I723*H723,2)</f>
        <v>0</v>
      </c>
      <c r="K723" s="221" t="s">
        <v>458</v>
      </c>
      <c r="L723" s="45"/>
      <c r="M723" s="226" t="s">
        <v>40</v>
      </c>
      <c r="N723" s="227" t="s">
        <v>48</v>
      </c>
      <c r="O723" s="85"/>
      <c r="P723" s="228">
        <f>O723*H723</f>
        <v>0</v>
      </c>
      <c r="Q723" s="228">
        <v>0</v>
      </c>
      <c r="R723" s="228">
        <f>Q723*H723</f>
        <v>0</v>
      </c>
      <c r="S723" s="228">
        <v>0</v>
      </c>
      <c r="T723" s="229">
        <f>S723*H723</f>
        <v>0</v>
      </c>
      <c r="U723" s="39"/>
      <c r="V723" s="39"/>
      <c r="W723" s="39"/>
      <c r="X723" s="39"/>
      <c r="Y723" s="39"/>
      <c r="Z723" s="39"/>
      <c r="AA723" s="39"/>
      <c r="AB723" s="39"/>
      <c r="AC723" s="39"/>
      <c r="AD723" s="39"/>
      <c r="AE723" s="39"/>
      <c r="AR723" s="230" t="s">
        <v>301</v>
      </c>
      <c r="AT723" s="230" t="s">
        <v>170</v>
      </c>
      <c r="AU723" s="230" t="s">
        <v>87</v>
      </c>
      <c r="AY723" s="18" t="s">
        <v>167</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301</v>
      </c>
      <c r="BM723" s="230" t="s">
        <v>1487</v>
      </c>
    </row>
    <row r="724" s="2" customFormat="1">
      <c r="A724" s="39"/>
      <c r="B724" s="40"/>
      <c r="C724" s="41"/>
      <c r="D724" s="232" t="s">
        <v>177</v>
      </c>
      <c r="E724" s="41"/>
      <c r="F724" s="233" t="s">
        <v>910</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177</v>
      </c>
      <c r="AU724" s="18" t="s">
        <v>87</v>
      </c>
    </row>
    <row r="725" s="2" customFormat="1" ht="24" customHeight="1">
      <c r="A725" s="39"/>
      <c r="B725" s="40"/>
      <c r="C725" s="219" t="s">
        <v>912</v>
      </c>
      <c r="D725" s="219" t="s">
        <v>170</v>
      </c>
      <c r="E725" s="220" t="s">
        <v>913</v>
      </c>
      <c r="F725" s="221" t="s">
        <v>914</v>
      </c>
      <c r="G725" s="222" t="s">
        <v>291</v>
      </c>
      <c r="H725" s="223">
        <v>2</v>
      </c>
      <c r="I725" s="224"/>
      <c r="J725" s="225">
        <f>ROUND(I725*H725,2)</f>
        <v>0</v>
      </c>
      <c r="K725" s="221" t="s">
        <v>458</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301</v>
      </c>
      <c r="AT725" s="230" t="s">
        <v>170</v>
      </c>
      <c r="AU725" s="230" t="s">
        <v>87</v>
      </c>
      <c r="AY725" s="18" t="s">
        <v>167</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301</v>
      </c>
      <c r="BM725" s="230" t="s">
        <v>1488</v>
      </c>
    </row>
    <row r="726" s="2" customFormat="1">
      <c r="A726" s="39"/>
      <c r="B726" s="40"/>
      <c r="C726" s="41"/>
      <c r="D726" s="232" t="s">
        <v>177</v>
      </c>
      <c r="E726" s="41"/>
      <c r="F726" s="233" t="s">
        <v>916</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177</v>
      </c>
      <c r="AU726" s="18" t="s">
        <v>87</v>
      </c>
    </row>
    <row r="727" s="2" customFormat="1" ht="24" customHeight="1">
      <c r="A727" s="39"/>
      <c r="B727" s="40"/>
      <c r="C727" s="219" t="s">
        <v>917</v>
      </c>
      <c r="D727" s="219" t="s">
        <v>170</v>
      </c>
      <c r="E727" s="220" t="s">
        <v>918</v>
      </c>
      <c r="F727" s="221" t="s">
        <v>919</v>
      </c>
      <c r="G727" s="222" t="s">
        <v>173</v>
      </c>
      <c r="H727" s="223">
        <v>4.0499999999999998</v>
      </c>
      <c r="I727" s="224"/>
      <c r="J727" s="225">
        <f>ROUND(I727*H727,2)</f>
        <v>0</v>
      </c>
      <c r="K727" s="221" t="s">
        <v>174</v>
      </c>
      <c r="L727" s="45"/>
      <c r="M727" s="226" t="s">
        <v>40</v>
      </c>
      <c r="N727" s="227" t="s">
        <v>48</v>
      </c>
      <c r="O727" s="85"/>
      <c r="P727" s="228">
        <f>O727*H727</f>
        <v>0</v>
      </c>
      <c r="Q727" s="228">
        <v>0.00025999999999999998</v>
      </c>
      <c r="R727" s="228">
        <f>Q727*H727</f>
        <v>0.0010529999999999999</v>
      </c>
      <c r="S727" s="228">
        <v>0</v>
      </c>
      <c r="T727" s="229">
        <f>S727*H727</f>
        <v>0</v>
      </c>
      <c r="U727" s="39"/>
      <c r="V727" s="39"/>
      <c r="W727" s="39"/>
      <c r="X727" s="39"/>
      <c r="Y727" s="39"/>
      <c r="Z727" s="39"/>
      <c r="AA727" s="39"/>
      <c r="AB727" s="39"/>
      <c r="AC727" s="39"/>
      <c r="AD727" s="39"/>
      <c r="AE727" s="39"/>
      <c r="AR727" s="230" t="s">
        <v>301</v>
      </c>
      <c r="AT727" s="230" t="s">
        <v>170</v>
      </c>
      <c r="AU727" s="230" t="s">
        <v>87</v>
      </c>
      <c r="AY727" s="18" t="s">
        <v>167</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301</v>
      </c>
      <c r="BM727" s="230" t="s">
        <v>920</v>
      </c>
    </row>
    <row r="728" s="2" customFormat="1">
      <c r="A728" s="39"/>
      <c r="B728" s="40"/>
      <c r="C728" s="41"/>
      <c r="D728" s="232" t="s">
        <v>177</v>
      </c>
      <c r="E728" s="41"/>
      <c r="F728" s="233" t="s">
        <v>921</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177</v>
      </c>
      <c r="AU728" s="18" t="s">
        <v>87</v>
      </c>
    </row>
    <row r="729" s="2" customFormat="1">
      <c r="A729" s="39"/>
      <c r="B729" s="40"/>
      <c r="C729" s="41"/>
      <c r="D729" s="232" t="s">
        <v>179</v>
      </c>
      <c r="E729" s="41"/>
      <c r="F729" s="236" t="s">
        <v>922</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179</v>
      </c>
      <c r="AU729" s="18" t="s">
        <v>87</v>
      </c>
    </row>
    <row r="730" s="14" customFormat="1">
      <c r="A730" s="14"/>
      <c r="B730" s="247"/>
      <c r="C730" s="248"/>
      <c r="D730" s="232" t="s">
        <v>181</v>
      </c>
      <c r="E730" s="249" t="s">
        <v>40</v>
      </c>
      <c r="F730" s="250" t="s">
        <v>268</v>
      </c>
      <c r="G730" s="248"/>
      <c r="H730" s="251">
        <v>4.0499999999999998</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181</v>
      </c>
      <c r="AU730" s="257" t="s">
        <v>87</v>
      </c>
      <c r="AV730" s="14" t="s">
        <v>87</v>
      </c>
      <c r="AW730" s="14" t="s">
        <v>38</v>
      </c>
      <c r="AX730" s="14" t="s">
        <v>77</v>
      </c>
      <c r="AY730" s="257" t="s">
        <v>167</v>
      </c>
    </row>
    <row r="731" s="15" customFormat="1">
      <c r="A731" s="15"/>
      <c r="B731" s="258"/>
      <c r="C731" s="259"/>
      <c r="D731" s="232" t="s">
        <v>181</v>
      </c>
      <c r="E731" s="260" t="s">
        <v>40</v>
      </c>
      <c r="F731" s="261" t="s">
        <v>184</v>
      </c>
      <c r="G731" s="259"/>
      <c r="H731" s="262">
        <v>4.0499999999999998</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181</v>
      </c>
      <c r="AU731" s="268" t="s">
        <v>87</v>
      </c>
      <c r="AV731" s="15" t="s">
        <v>175</v>
      </c>
      <c r="AW731" s="15" t="s">
        <v>38</v>
      </c>
      <c r="AX731" s="15" t="s">
        <v>85</v>
      </c>
      <c r="AY731" s="268" t="s">
        <v>167</v>
      </c>
    </row>
    <row r="732" s="2" customFormat="1" ht="24" customHeight="1">
      <c r="A732" s="39"/>
      <c r="B732" s="40"/>
      <c r="C732" s="269" t="s">
        <v>923</v>
      </c>
      <c r="D732" s="269" t="s">
        <v>297</v>
      </c>
      <c r="E732" s="270" t="s">
        <v>924</v>
      </c>
      <c r="F732" s="271" t="s">
        <v>925</v>
      </c>
      <c r="G732" s="272" t="s">
        <v>291</v>
      </c>
      <c r="H732" s="273">
        <v>2</v>
      </c>
      <c r="I732" s="274"/>
      <c r="J732" s="275">
        <f>ROUND(I732*H732,2)</f>
        <v>0</v>
      </c>
      <c r="K732" s="271" t="s">
        <v>926</v>
      </c>
      <c r="L732" s="276"/>
      <c r="M732" s="277" t="s">
        <v>40</v>
      </c>
      <c r="N732" s="278" t="s">
        <v>48</v>
      </c>
      <c r="O732" s="85"/>
      <c r="P732" s="228">
        <f>O732*H732</f>
        <v>0</v>
      </c>
      <c r="Q732" s="228">
        <v>0.071999999999999995</v>
      </c>
      <c r="R732" s="228">
        <f>Q732*H732</f>
        <v>0.14399999999999999</v>
      </c>
      <c r="S732" s="228">
        <v>0</v>
      </c>
      <c r="T732" s="229">
        <f>S732*H732</f>
        <v>0</v>
      </c>
      <c r="U732" s="39"/>
      <c r="V732" s="39"/>
      <c r="W732" s="39"/>
      <c r="X732" s="39"/>
      <c r="Y732" s="39"/>
      <c r="Z732" s="39"/>
      <c r="AA732" s="39"/>
      <c r="AB732" s="39"/>
      <c r="AC732" s="39"/>
      <c r="AD732" s="39"/>
      <c r="AE732" s="39"/>
      <c r="AR732" s="230" t="s">
        <v>407</v>
      </c>
      <c r="AT732" s="230" t="s">
        <v>297</v>
      </c>
      <c r="AU732" s="230" t="s">
        <v>87</v>
      </c>
      <c r="AY732" s="18" t="s">
        <v>167</v>
      </c>
      <c r="BE732" s="231">
        <f>IF(N732="základní",J732,0)</f>
        <v>0</v>
      </c>
      <c r="BF732" s="231">
        <f>IF(N732="snížená",J732,0)</f>
        <v>0</v>
      </c>
      <c r="BG732" s="231">
        <f>IF(N732="zákl. přenesená",J732,0)</f>
        <v>0</v>
      </c>
      <c r="BH732" s="231">
        <f>IF(N732="sníž. přenesená",J732,0)</f>
        <v>0</v>
      </c>
      <c r="BI732" s="231">
        <f>IF(N732="nulová",J732,0)</f>
        <v>0</v>
      </c>
      <c r="BJ732" s="18" t="s">
        <v>85</v>
      </c>
      <c r="BK732" s="231">
        <f>ROUND(I732*H732,2)</f>
        <v>0</v>
      </c>
      <c r="BL732" s="18" t="s">
        <v>301</v>
      </c>
      <c r="BM732" s="230" t="s">
        <v>927</v>
      </c>
    </row>
    <row r="733" s="2" customFormat="1">
      <c r="A733" s="39"/>
      <c r="B733" s="40"/>
      <c r="C733" s="41"/>
      <c r="D733" s="232" t="s">
        <v>177</v>
      </c>
      <c r="E733" s="41"/>
      <c r="F733" s="233" t="s">
        <v>928</v>
      </c>
      <c r="G733" s="41"/>
      <c r="H733" s="41"/>
      <c r="I733" s="137"/>
      <c r="J733" s="41"/>
      <c r="K733" s="41"/>
      <c r="L733" s="45"/>
      <c r="M733" s="234"/>
      <c r="N733" s="235"/>
      <c r="O733" s="85"/>
      <c r="P733" s="85"/>
      <c r="Q733" s="85"/>
      <c r="R733" s="85"/>
      <c r="S733" s="85"/>
      <c r="T733" s="86"/>
      <c r="U733" s="39"/>
      <c r="V733" s="39"/>
      <c r="W733" s="39"/>
      <c r="X733" s="39"/>
      <c r="Y733" s="39"/>
      <c r="Z733" s="39"/>
      <c r="AA733" s="39"/>
      <c r="AB733" s="39"/>
      <c r="AC733" s="39"/>
      <c r="AD733" s="39"/>
      <c r="AE733" s="39"/>
      <c r="AT733" s="18" t="s">
        <v>177</v>
      </c>
      <c r="AU733" s="18" t="s">
        <v>87</v>
      </c>
    </row>
    <row r="734" s="14" customFormat="1">
      <c r="A734" s="14"/>
      <c r="B734" s="247"/>
      <c r="C734" s="248"/>
      <c r="D734" s="232" t="s">
        <v>181</v>
      </c>
      <c r="E734" s="249" t="s">
        <v>40</v>
      </c>
      <c r="F734" s="250" t="s">
        <v>87</v>
      </c>
      <c r="G734" s="248"/>
      <c r="H734" s="251">
        <v>2</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181</v>
      </c>
      <c r="AU734" s="257" t="s">
        <v>87</v>
      </c>
      <c r="AV734" s="14" t="s">
        <v>87</v>
      </c>
      <c r="AW734" s="14" t="s">
        <v>38</v>
      </c>
      <c r="AX734" s="14" t="s">
        <v>77</v>
      </c>
      <c r="AY734" s="257" t="s">
        <v>167</v>
      </c>
    </row>
    <row r="735" s="15" customFormat="1">
      <c r="A735" s="15"/>
      <c r="B735" s="258"/>
      <c r="C735" s="259"/>
      <c r="D735" s="232" t="s">
        <v>181</v>
      </c>
      <c r="E735" s="260" t="s">
        <v>40</v>
      </c>
      <c r="F735" s="261" t="s">
        <v>184</v>
      </c>
      <c r="G735" s="259"/>
      <c r="H735" s="262">
        <v>2</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181</v>
      </c>
      <c r="AU735" s="268" t="s">
        <v>87</v>
      </c>
      <c r="AV735" s="15" t="s">
        <v>175</v>
      </c>
      <c r="AW735" s="15" t="s">
        <v>38</v>
      </c>
      <c r="AX735" s="15" t="s">
        <v>85</v>
      </c>
      <c r="AY735" s="268" t="s">
        <v>167</v>
      </c>
    </row>
    <row r="736" s="2" customFormat="1" ht="24" customHeight="1">
      <c r="A736" s="39"/>
      <c r="B736" s="40"/>
      <c r="C736" s="219" t="s">
        <v>929</v>
      </c>
      <c r="D736" s="219" t="s">
        <v>170</v>
      </c>
      <c r="E736" s="220" t="s">
        <v>930</v>
      </c>
      <c r="F736" s="221" t="s">
        <v>931</v>
      </c>
      <c r="G736" s="222" t="s">
        <v>291</v>
      </c>
      <c r="H736" s="223">
        <v>3</v>
      </c>
      <c r="I736" s="224"/>
      <c r="J736" s="225">
        <f>ROUND(I736*H736,2)</f>
        <v>0</v>
      </c>
      <c r="K736" s="221" t="s">
        <v>174</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301</v>
      </c>
      <c r="AT736" s="230" t="s">
        <v>170</v>
      </c>
      <c r="AU736" s="230" t="s">
        <v>87</v>
      </c>
      <c r="AY736" s="18" t="s">
        <v>167</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301</v>
      </c>
      <c r="BM736" s="230" t="s">
        <v>932</v>
      </c>
    </row>
    <row r="737" s="2" customFormat="1">
      <c r="A737" s="39"/>
      <c r="B737" s="40"/>
      <c r="C737" s="41"/>
      <c r="D737" s="232" t="s">
        <v>177</v>
      </c>
      <c r="E737" s="41"/>
      <c r="F737" s="233" t="s">
        <v>933</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177</v>
      </c>
      <c r="AU737" s="18" t="s">
        <v>87</v>
      </c>
    </row>
    <row r="738" s="2" customFormat="1">
      <c r="A738" s="39"/>
      <c r="B738" s="40"/>
      <c r="C738" s="41"/>
      <c r="D738" s="232" t="s">
        <v>179</v>
      </c>
      <c r="E738" s="41"/>
      <c r="F738" s="236" t="s">
        <v>934</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179</v>
      </c>
      <c r="AU738" s="18" t="s">
        <v>87</v>
      </c>
    </row>
    <row r="739" s="2" customFormat="1" ht="16.5" customHeight="1">
      <c r="A739" s="39"/>
      <c r="B739" s="40"/>
      <c r="C739" s="269" t="s">
        <v>935</v>
      </c>
      <c r="D739" s="269" t="s">
        <v>297</v>
      </c>
      <c r="E739" s="270" t="s">
        <v>936</v>
      </c>
      <c r="F739" s="271" t="s">
        <v>937</v>
      </c>
      <c r="G739" s="272" t="s">
        <v>291</v>
      </c>
      <c r="H739" s="273">
        <v>1</v>
      </c>
      <c r="I739" s="274"/>
      <c r="J739" s="275">
        <f>ROUND(I739*H739,2)</f>
        <v>0</v>
      </c>
      <c r="K739" s="271" t="s">
        <v>174</v>
      </c>
      <c r="L739" s="276"/>
      <c r="M739" s="277" t="s">
        <v>40</v>
      </c>
      <c r="N739" s="278" t="s">
        <v>48</v>
      </c>
      <c r="O739" s="85"/>
      <c r="P739" s="228">
        <f>O739*H739</f>
        <v>0</v>
      </c>
      <c r="Q739" s="228">
        <v>0.0138</v>
      </c>
      <c r="R739" s="228">
        <f>Q739*H739</f>
        <v>0.0138</v>
      </c>
      <c r="S739" s="228">
        <v>0</v>
      </c>
      <c r="T739" s="229">
        <f>S739*H739</f>
        <v>0</v>
      </c>
      <c r="U739" s="39"/>
      <c r="V739" s="39"/>
      <c r="W739" s="39"/>
      <c r="X739" s="39"/>
      <c r="Y739" s="39"/>
      <c r="Z739" s="39"/>
      <c r="AA739" s="39"/>
      <c r="AB739" s="39"/>
      <c r="AC739" s="39"/>
      <c r="AD739" s="39"/>
      <c r="AE739" s="39"/>
      <c r="AR739" s="230" t="s">
        <v>407</v>
      </c>
      <c r="AT739" s="230" t="s">
        <v>297</v>
      </c>
      <c r="AU739" s="230" t="s">
        <v>87</v>
      </c>
      <c r="AY739" s="18" t="s">
        <v>167</v>
      </c>
      <c r="BE739" s="231">
        <f>IF(N739="základní",J739,0)</f>
        <v>0</v>
      </c>
      <c r="BF739" s="231">
        <f>IF(N739="snížená",J739,0)</f>
        <v>0</v>
      </c>
      <c r="BG739" s="231">
        <f>IF(N739="zákl. přenesená",J739,0)</f>
        <v>0</v>
      </c>
      <c r="BH739" s="231">
        <f>IF(N739="sníž. přenesená",J739,0)</f>
        <v>0</v>
      </c>
      <c r="BI739" s="231">
        <f>IF(N739="nulová",J739,0)</f>
        <v>0</v>
      </c>
      <c r="BJ739" s="18" t="s">
        <v>85</v>
      </c>
      <c r="BK739" s="231">
        <f>ROUND(I739*H739,2)</f>
        <v>0</v>
      </c>
      <c r="BL739" s="18" t="s">
        <v>301</v>
      </c>
      <c r="BM739" s="230" t="s">
        <v>938</v>
      </c>
    </row>
    <row r="740" s="2" customFormat="1">
      <c r="A740" s="39"/>
      <c r="B740" s="40"/>
      <c r="C740" s="41"/>
      <c r="D740" s="232" t="s">
        <v>177</v>
      </c>
      <c r="E740" s="41"/>
      <c r="F740" s="233" t="s">
        <v>937</v>
      </c>
      <c r="G740" s="41"/>
      <c r="H740" s="41"/>
      <c r="I740" s="137"/>
      <c r="J740" s="41"/>
      <c r="K740" s="41"/>
      <c r="L740" s="45"/>
      <c r="M740" s="234"/>
      <c r="N740" s="235"/>
      <c r="O740" s="85"/>
      <c r="P740" s="85"/>
      <c r="Q740" s="85"/>
      <c r="R740" s="85"/>
      <c r="S740" s="85"/>
      <c r="T740" s="86"/>
      <c r="U740" s="39"/>
      <c r="V740" s="39"/>
      <c r="W740" s="39"/>
      <c r="X740" s="39"/>
      <c r="Y740" s="39"/>
      <c r="Z740" s="39"/>
      <c r="AA740" s="39"/>
      <c r="AB740" s="39"/>
      <c r="AC740" s="39"/>
      <c r="AD740" s="39"/>
      <c r="AE740" s="39"/>
      <c r="AT740" s="18" t="s">
        <v>177</v>
      </c>
      <c r="AU740" s="18" t="s">
        <v>87</v>
      </c>
    </row>
    <row r="741" s="14" customFormat="1">
      <c r="A741" s="14"/>
      <c r="B741" s="247"/>
      <c r="C741" s="248"/>
      <c r="D741" s="232" t="s">
        <v>181</v>
      </c>
      <c r="E741" s="249" t="s">
        <v>40</v>
      </c>
      <c r="F741" s="250" t="s">
        <v>85</v>
      </c>
      <c r="G741" s="248"/>
      <c r="H741" s="251">
        <v>1</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181</v>
      </c>
      <c r="AU741" s="257" t="s">
        <v>87</v>
      </c>
      <c r="AV741" s="14" t="s">
        <v>87</v>
      </c>
      <c r="AW741" s="14" t="s">
        <v>38</v>
      </c>
      <c r="AX741" s="14" t="s">
        <v>77</v>
      </c>
      <c r="AY741" s="257" t="s">
        <v>167</v>
      </c>
    </row>
    <row r="742" s="15" customFormat="1">
      <c r="A742" s="15"/>
      <c r="B742" s="258"/>
      <c r="C742" s="259"/>
      <c r="D742" s="232" t="s">
        <v>181</v>
      </c>
      <c r="E742" s="260" t="s">
        <v>40</v>
      </c>
      <c r="F742" s="261" t="s">
        <v>184</v>
      </c>
      <c r="G742" s="259"/>
      <c r="H742" s="262">
        <v>1</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181</v>
      </c>
      <c r="AU742" s="268" t="s">
        <v>87</v>
      </c>
      <c r="AV742" s="15" t="s">
        <v>175</v>
      </c>
      <c r="AW742" s="15" t="s">
        <v>38</v>
      </c>
      <c r="AX742" s="15" t="s">
        <v>85</v>
      </c>
      <c r="AY742" s="268" t="s">
        <v>167</v>
      </c>
    </row>
    <row r="743" s="2" customFormat="1" ht="16.5" customHeight="1">
      <c r="A743" s="39"/>
      <c r="B743" s="40"/>
      <c r="C743" s="269" t="s">
        <v>939</v>
      </c>
      <c r="D743" s="269" t="s">
        <v>297</v>
      </c>
      <c r="E743" s="270" t="s">
        <v>940</v>
      </c>
      <c r="F743" s="271" t="s">
        <v>941</v>
      </c>
      <c r="G743" s="272" t="s">
        <v>291</v>
      </c>
      <c r="H743" s="273">
        <v>2</v>
      </c>
      <c r="I743" s="274"/>
      <c r="J743" s="275">
        <f>ROUND(I743*H743,2)</f>
        <v>0</v>
      </c>
      <c r="K743" s="271" t="s">
        <v>174</v>
      </c>
      <c r="L743" s="276"/>
      <c r="M743" s="277" t="s">
        <v>40</v>
      </c>
      <c r="N743" s="278" t="s">
        <v>48</v>
      </c>
      <c r="O743" s="85"/>
      <c r="P743" s="228">
        <f>O743*H743</f>
        <v>0</v>
      </c>
      <c r="Q743" s="228">
        <v>0.0195</v>
      </c>
      <c r="R743" s="228">
        <f>Q743*H743</f>
        <v>0.039</v>
      </c>
      <c r="S743" s="228">
        <v>0</v>
      </c>
      <c r="T743" s="229">
        <f>S743*H743</f>
        <v>0</v>
      </c>
      <c r="U743" s="39"/>
      <c r="V743" s="39"/>
      <c r="W743" s="39"/>
      <c r="X743" s="39"/>
      <c r="Y743" s="39"/>
      <c r="Z743" s="39"/>
      <c r="AA743" s="39"/>
      <c r="AB743" s="39"/>
      <c r="AC743" s="39"/>
      <c r="AD743" s="39"/>
      <c r="AE743" s="39"/>
      <c r="AR743" s="230" t="s">
        <v>407</v>
      </c>
      <c r="AT743" s="230" t="s">
        <v>297</v>
      </c>
      <c r="AU743" s="230" t="s">
        <v>87</v>
      </c>
      <c r="AY743" s="18" t="s">
        <v>167</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301</v>
      </c>
      <c r="BM743" s="230" t="s">
        <v>942</v>
      </c>
    </row>
    <row r="744" s="2" customFormat="1">
      <c r="A744" s="39"/>
      <c r="B744" s="40"/>
      <c r="C744" s="41"/>
      <c r="D744" s="232" t="s">
        <v>177</v>
      </c>
      <c r="E744" s="41"/>
      <c r="F744" s="233" t="s">
        <v>941</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177</v>
      </c>
      <c r="AU744" s="18" t="s">
        <v>87</v>
      </c>
    </row>
    <row r="745" s="14" customFormat="1">
      <c r="A745" s="14"/>
      <c r="B745" s="247"/>
      <c r="C745" s="248"/>
      <c r="D745" s="232" t="s">
        <v>181</v>
      </c>
      <c r="E745" s="249" t="s">
        <v>40</v>
      </c>
      <c r="F745" s="250" t="s">
        <v>87</v>
      </c>
      <c r="G745" s="248"/>
      <c r="H745" s="251">
        <v>2</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181</v>
      </c>
      <c r="AU745" s="257" t="s">
        <v>87</v>
      </c>
      <c r="AV745" s="14" t="s">
        <v>87</v>
      </c>
      <c r="AW745" s="14" t="s">
        <v>38</v>
      </c>
      <c r="AX745" s="14" t="s">
        <v>77</v>
      </c>
      <c r="AY745" s="257" t="s">
        <v>167</v>
      </c>
    </row>
    <row r="746" s="15" customFormat="1">
      <c r="A746" s="15"/>
      <c r="B746" s="258"/>
      <c r="C746" s="259"/>
      <c r="D746" s="232" t="s">
        <v>181</v>
      </c>
      <c r="E746" s="260" t="s">
        <v>40</v>
      </c>
      <c r="F746" s="261" t="s">
        <v>184</v>
      </c>
      <c r="G746" s="259"/>
      <c r="H746" s="262">
        <v>2</v>
      </c>
      <c r="I746" s="263"/>
      <c r="J746" s="259"/>
      <c r="K746" s="259"/>
      <c r="L746" s="264"/>
      <c r="M746" s="265"/>
      <c r="N746" s="266"/>
      <c r="O746" s="266"/>
      <c r="P746" s="266"/>
      <c r="Q746" s="266"/>
      <c r="R746" s="266"/>
      <c r="S746" s="266"/>
      <c r="T746" s="267"/>
      <c r="U746" s="15"/>
      <c r="V746" s="15"/>
      <c r="W746" s="15"/>
      <c r="X746" s="15"/>
      <c r="Y746" s="15"/>
      <c r="Z746" s="15"/>
      <c r="AA746" s="15"/>
      <c r="AB746" s="15"/>
      <c r="AC746" s="15"/>
      <c r="AD746" s="15"/>
      <c r="AE746" s="15"/>
      <c r="AT746" s="268" t="s">
        <v>181</v>
      </c>
      <c r="AU746" s="268" t="s">
        <v>87</v>
      </c>
      <c r="AV746" s="15" t="s">
        <v>175</v>
      </c>
      <c r="AW746" s="15" t="s">
        <v>38</v>
      </c>
      <c r="AX746" s="15" t="s">
        <v>85</v>
      </c>
      <c r="AY746" s="268" t="s">
        <v>167</v>
      </c>
    </row>
    <row r="747" s="2" customFormat="1" ht="24" customHeight="1">
      <c r="A747" s="39"/>
      <c r="B747" s="40"/>
      <c r="C747" s="219" t="s">
        <v>943</v>
      </c>
      <c r="D747" s="219" t="s">
        <v>170</v>
      </c>
      <c r="E747" s="220" t="s">
        <v>944</v>
      </c>
      <c r="F747" s="221" t="s">
        <v>945</v>
      </c>
      <c r="G747" s="222" t="s">
        <v>291</v>
      </c>
      <c r="H747" s="223">
        <v>1</v>
      </c>
      <c r="I747" s="224"/>
      <c r="J747" s="225">
        <f>ROUND(I747*H747,2)</f>
        <v>0</v>
      </c>
      <c r="K747" s="221" t="s">
        <v>174</v>
      </c>
      <c r="L747" s="45"/>
      <c r="M747" s="226" t="s">
        <v>40</v>
      </c>
      <c r="N747" s="227" t="s">
        <v>48</v>
      </c>
      <c r="O747" s="85"/>
      <c r="P747" s="228">
        <f>O747*H747</f>
        <v>0</v>
      </c>
      <c r="Q747" s="228">
        <v>0</v>
      </c>
      <c r="R747" s="228">
        <f>Q747*H747</f>
        <v>0</v>
      </c>
      <c r="S747" s="228">
        <v>0</v>
      </c>
      <c r="T747" s="229">
        <f>S747*H747</f>
        <v>0</v>
      </c>
      <c r="U747" s="39"/>
      <c r="V747" s="39"/>
      <c r="W747" s="39"/>
      <c r="X747" s="39"/>
      <c r="Y747" s="39"/>
      <c r="Z747" s="39"/>
      <c r="AA747" s="39"/>
      <c r="AB747" s="39"/>
      <c r="AC747" s="39"/>
      <c r="AD747" s="39"/>
      <c r="AE747" s="39"/>
      <c r="AR747" s="230" t="s">
        <v>301</v>
      </c>
      <c r="AT747" s="230" t="s">
        <v>170</v>
      </c>
      <c r="AU747" s="230" t="s">
        <v>87</v>
      </c>
      <c r="AY747" s="18" t="s">
        <v>167</v>
      </c>
      <c r="BE747" s="231">
        <f>IF(N747="základní",J747,0)</f>
        <v>0</v>
      </c>
      <c r="BF747" s="231">
        <f>IF(N747="snížená",J747,0)</f>
        <v>0</v>
      </c>
      <c r="BG747" s="231">
        <f>IF(N747="zákl. přenesená",J747,0)</f>
        <v>0</v>
      </c>
      <c r="BH747" s="231">
        <f>IF(N747="sníž. přenesená",J747,0)</f>
        <v>0</v>
      </c>
      <c r="BI747" s="231">
        <f>IF(N747="nulová",J747,0)</f>
        <v>0</v>
      </c>
      <c r="BJ747" s="18" t="s">
        <v>85</v>
      </c>
      <c r="BK747" s="231">
        <f>ROUND(I747*H747,2)</f>
        <v>0</v>
      </c>
      <c r="BL747" s="18" t="s">
        <v>301</v>
      </c>
      <c r="BM747" s="230" t="s">
        <v>946</v>
      </c>
    </row>
    <row r="748" s="2" customFormat="1">
      <c r="A748" s="39"/>
      <c r="B748" s="40"/>
      <c r="C748" s="41"/>
      <c r="D748" s="232" t="s">
        <v>177</v>
      </c>
      <c r="E748" s="41"/>
      <c r="F748" s="233" t="s">
        <v>947</v>
      </c>
      <c r="G748" s="41"/>
      <c r="H748" s="41"/>
      <c r="I748" s="137"/>
      <c r="J748" s="41"/>
      <c r="K748" s="41"/>
      <c r="L748" s="45"/>
      <c r="M748" s="234"/>
      <c r="N748" s="235"/>
      <c r="O748" s="85"/>
      <c r="P748" s="85"/>
      <c r="Q748" s="85"/>
      <c r="R748" s="85"/>
      <c r="S748" s="85"/>
      <c r="T748" s="86"/>
      <c r="U748" s="39"/>
      <c r="V748" s="39"/>
      <c r="W748" s="39"/>
      <c r="X748" s="39"/>
      <c r="Y748" s="39"/>
      <c r="Z748" s="39"/>
      <c r="AA748" s="39"/>
      <c r="AB748" s="39"/>
      <c r="AC748" s="39"/>
      <c r="AD748" s="39"/>
      <c r="AE748" s="39"/>
      <c r="AT748" s="18" t="s">
        <v>177</v>
      </c>
      <c r="AU748" s="18" t="s">
        <v>87</v>
      </c>
    </row>
    <row r="749" s="2" customFormat="1">
      <c r="A749" s="39"/>
      <c r="B749" s="40"/>
      <c r="C749" s="41"/>
      <c r="D749" s="232" t="s">
        <v>179</v>
      </c>
      <c r="E749" s="41"/>
      <c r="F749" s="236" t="s">
        <v>934</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179</v>
      </c>
      <c r="AU749" s="18" t="s">
        <v>87</v>
      </c>
    </row>
    <row r="750" s="2" customFormat="1" ht="24" customHeight="1">
      <c r="A750" s="39"/>
      <c r="B750" s="40"/>
      <c r="C750" s="269" t="s">
        <v>948</v>
      </c>
      <c r="D750" s="269" t="s">
        <v>297</v>
      </c>
      <c r="E750" s="270" t="s">
        <v>949</v>
      </c>
      <c r="F750" s="271" t="s">
        <v>950</v>
      </c>
      <c r="G750" s="272" t="s">
        <v>291</v>
      </c>
      <c r="H750" s="273">
        <v>1</v>
      </c>
      <c r="I750" s="274"/>
      <c r="J750" s="275">
        <f>ROUND(I750*H750,2)</f>
        <v>0</v>
      </c>
      <c r="K750" s="271" t="s">
        <v>174</v>
      </c>
      <c r="L750" s="276"/>
      <c r="M750" s="277" t="s">
        <v>40</v>
      </c>
      <c r="N750" s="278" t="s">
        <v>48</v>
      </c>
      <c r="O750" s="85"/>
      <c r="P750" s="228">
        <f>O750*H750</f>
        <v>0</v>
      </c>
      <c r="Q750" s="228">
        <v>0.025000000000000001</v>
      </c>
      <c r="R750" s="228">
        <f>Q750*H750</f>
        <v>0.025000000000000001</v>
      </c>
      <c r="S750" s="228">
        <v>0</v>
      </c>
      <c r="T750" s="229">
        <f>S750*H750</f>
        <v>0</v>
      </c>
      <c r="U750" s="39"/>
      <c r="V750" s="39"/>
      <c r="W750" s="39"/>
      <c r="X750" s="39"/>
      <c r="Y750" s="39"/>
      <c r="Z750" s="39"/>
      <c r="AA750" s="39"/>
      <c r="AB750" s="39"/>
      <c r="AC750" s="39"/>
      <c r="AD750" s="39"/>
      <c r="AE750" s="39"/>
      <c r="AR750" s="230" t="s">
        <v>407</v>
      </c>
      <c r="AT750" s="230" t="s">
        <v>297</v>
      </c>
      <c r="AU750" s="230" t="s">
        <v>87</v>
      </c>
      <c r="AY750" s="18" t="s">
        <v>167</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301</v>
      </c>
      <c r="BM750" s="230" t="s">
        <v>951</v>
      </c>
    </row>
    <row r="751" s="2" customFormat="1">
      <c r="A751" s="39"/>
      <c r="B751" s="40"/>
      <c r="C751" s="41"/>
      <c r="D751" s="232" t="s">
        <v>177</v>
      </c>
      <c r="E751" s="41"/>
      <c r="F751" s="233" t="s">
        <v>950</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177</v>
      </c>
      <c r="AU751" s="18" t="s">
        <v>87</v>
      </c>
    </row>
    <row r="752" s="2" customFormat="1" ht="16.5" customHeight="1">
      <c r="A752" s="39"/>
      <c r="B752" s="40"/>
      <c r="C752" s="219" t="s">
        <v>952</v>
      </c>
      <c r="D752" s="219" t="s">
        <v>170</v>
      </c>
      <c r="E752" s="220" t="s">
        <v>953</v>
      </c>
      <c r="F752" s="221" t="s">
        <v>954</v>
      </c>
      <c r="G752" s="222" t="s">
        <v>291</v>
      </c>
      <c r="H752" s="223">
        <v>4</v>
      </c>
      <c r="I752" s="224"/>
      <c r="J752" s="225">
        <f>ROUND(I752*H752,2)</f>
        <v>0</v>
      </c>
      <c r="K752" s="221" t="s">
        <v>926</v>
      </c>
      <c r="L752" s="45"/>
      <c r="M752" s="226" t="s">
        <v>40</v>
      </c>
      <c r="N752" s="227" t="s">
        <v>48</v>
      </c>
      <c r="O752" s="85"/>
      <c r="P752" s="228">
        <f>O752*H752</f>
        <v>0</v>
      </c>
      <c r="Q752" s="228">
        <v>0</v>
      </c>
      <c r="R752" s="228">
        <f>Q752*H752</f>
        <v>0</v>
      </c>
      <c r="S752" s="228">
        <v>0</v>
      </c>
      <c r="T752" s="229">
        <f>S752*H752</f>
        <v>0</v>
      </c>
      <c r="U752" s="39"/>
      <c r="V752" s="39"/>
      <c r="W752" s="39"/>
      <c r="X752" s="39"/>
      <c r="Y752" s="39"/>
      <c r="Z752" s="39"/>
      <c r="AA752" s="39"/>
      <c r="AB752" s="39"/>
      <c r="AC752" s="39"/>
      <c r="AD752" s="39"/>
      <c r="AE752" s="39"/>
      <c r="AR752" s="230" t="s">
        <v>301</v>
      </c>
      <c r="AT752" s="230" t="s">
        <v>170</v>
      </c>
      <c r="AU752" s="230" t="s">
        <v>87</v>
      </c>
      <c r="AY752" s="18" t="s">
        <v>167</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301</v>
      </c>
      <c r="BM752" s="230" t="s">
        <v>955</v>
      </c>
    </row>
    <row r="753" s="2" customFormat="1">
      <c r="A753" s="39"/>
      <c r="B753" s="40"/>
      <c r="C753" s="41"/>
      <c r="D753" s="232" t="s">
        <v>177</v>
      </c>
      <c r="E753" s="41"/>
      <c r="F753" s="233" t="s">
        <v>956</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177</v>
      </c>
      <c r="AU753" s="18" t="s">
        <v>87</v>
      </c>
    </row>
    <row r="754" s="2" customFormat="1">
      <c r="A754" s="39"/>
      <c r="B754" s="40"/>
      <c r="C754" s="41"/>
      <c r="D754" s="232" t="s">
        <v>179</v>
      </c>
      <c r="E754" s="41"/>
      <c r="F754" s="236" t="s">
        <v>957</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179</v>
      </c>
      <c r="AU754" s="18" t="s">
        <v>87</v>
      </c>
    </row>
    <row r="755" s="2" customFormat="1" ht="16.5" customHeight="1">
      <c r="A755" s="39"/>
      <c r="B755" s="40"/>
      <c r="C755" s="269" t="s">
        <v>958</v>
      </c>
      <c r="D755" s="269" t="s">
        <v>297</v>
      </c>
      <c r="E755" s="270" t="s">
        <v>959</v>
      </c>
      <c r="F755" s="271" t="s">
        <v>960</v>
      </c>
      <c r="G755" s="272" t="s">
        <v>291</v>
      </c>
      <c r="H755" s="273">
        <v>1</v>
      </c>
      <c r="I755" s="274"/>
      <c r="J755" s="275">
        <f>ROUND(I755*H755,2)</f>
        <v>0</v>
      </c>
      <c r="K755" s="271" t="s">
        <v>174</v>
      </c>
      <c r="L755" s="276"/>
      <c r="M755" s="277" t="s">
        <v>40</v>
      </c>
      <c r="N755" s="278" t="s">
        <v>48</v>
      </c>
      <c r="O755" s="85"/>
      <c r="P755" s="228">
        <f>O755*H755</f>
        <v>0</v>
      </c>
      <c r="Q755" s="228">
        <v>0.0022000000000000001</v>
      </c>
      <c r="R755" s="228">
        <f>Q755*H755</f>
        <v>0.0022000000000000001</v>
      </c>
      <c r="S755" s="228">
        <v>0</v>
      </c>
      <c r="T755" s="229">
        <f>S755*H755</f>
        <v>0</v>
      </c>
      <c r="U755" s="39"/>
      <c r="V755" s="39"/>
      <c r="W755" s="39"/>
      <c r="X755" s="39"/>
      <c r="Y755" s="39"/>
      <c r="Z755" s="39"/>
      <c r="AA755" s="39"/>
      <c r="AB755" s="39"/>
      <c r="AC755" s="39"/>
      <c r="AD755" s="39"/>
      <c r="AE755" s="39"/>
      <c r="AR755" s="230" t="s">
        <v>407</v>
      </c>
      <c r="AT755" s="230" t="s">
        <v>297</v>
      </c>
      <c r="AU755" s="230" t="s">
        <v>87</v>
      </c>
      <c r="AY755" s="18" t="s">
        <v>167</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301</v>
      </c>
      <c r="BM755" s="230" t="s">
        <v>961</v>
      </c>
    </row>
    <row r="756" s="2" customFormat="1">
      <c r="A756" s="39"/>
      <c r="B756" s="40"/>
      <c r="C756" s="41"/>
      <c r="D756" s="232" t="s">
        <v>177</v>
      </c>
      <c r="E756" s="41"/>
      <c r="F756" s="233" t="s">
        <v>960</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177</v>
      </c>
      <c r="AU756" s="18" t="s">
        <v>87</v>
      </c>
    </row>
    <row r="757" s="2" customFormat="1" ht="24" customHeight="1">
      <c r="A757" s="39"/>
      <c r="B757" s="40"/>
      <c r="C757" s="269" t="s">
        <v>962</v>
      </c>
      <c r="D757" s="269" t="s">
        <v>297</v>
      </c>
      <c r="E757" s="270" t="s">
        <v>963</v>
      </c>
      <c r="F757" s="271" t="s">
        <v>964</v>
      </c>
      <c r="G757" s="272" t="s">
        <v>291</v>
      </c>
      <c r="H757" s="273">
        <v>3</v>
      </c>
      <c r="I757" s="274"/>
      <c r="J757" s="275">
        <f>ROUND(I757*H757,2)</f>
        <v>0</v>
      </c>
      <c r="K757" s="271" t="s">
        <v>174</v>
      </c>
      <c r="L757" s="276"/>
      <c r="M757" s="277" t="s">
        <v>40</v>
      </c>
      <c r="N757" s="278" t="s">
        <v>48</v>
      </c>
      <c r="O757" s="85"/>
      <c r="P757" s="228">
        <f>O757*H757</f>
        <v>0</v>
      </c>
      <c r="Q757" s="228">
        <v>0.0011999999999999999</v>
      </c>
      <c r="R757" s="228">
        <f>Q757*H757</f>
        <v>0.0035999999999999999</v>
      </c>
      <c r="S757" s="228">
        <v>0</v>
      </c>
      <c r="T757" s="229">
        <f>S757*H757</f>
        <v>0</v>
      </c>
      <c r="U757" s="39"/>
      <c r="V757" s="39"/>
      <c r="W757" s="39"/>
      <c r="X757" s="39"/>
      <c r="Y757" s="39"/>
      <c r="Z757" s="39"/>
      <c r="AA757" s="39"/>
      <c r="AB757" s="39"/>
      <c r="AC757" s="39"/>
      <c r="AD757" s="39"/>
      <c r="AE757" s="39"/>
      <c r="AR757" s="230" t="s">
        <v>407</v>
      </c>
      <c r="AT757" s="230" t="s">
        <v>297</v>
      </c>
      <c r="AU757" s="230" t="s">
        <v>87</v>
      </c>
      <c r="AY757" s="18" t="s">
        <v>167</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301</v>
      </c>
      <c r="BM757" s="230" t="s">
        <v>965</v>
      </c>
    </row>
    <row r="758" s="2" customFormat="1">
      <c r="A758" s="39"/>
      <c r="B758" s="40"/>
      <c r="C758" s="41"/>
      <c r="D758" s="232" t="s">
        <v>177</v>
      </c>
      <c r="E758" s="41"/>
      <c r="F758" s="233" t="s">
        <v>964</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177</v>
      </c>
      <c r="AU758" s="18" t="s">
        <v>87</v>
      </c>
    </row>
    <row r="759" s="2" customFormat="1" ht="24" customHeight="1">
      <c r="A759" s="39"/>
      <c r="B759" s="40"/>
      <c r="C759" s="219" t="s">
        <v>966</v>
      </c>
      <c r="D759" s="219" t="s">
        <v>170</v>
      </c>
      <c r="E759" s="220" t="s">
        <v>967</v>
      </c>
      <c r="F759" s="221" t="s">
        <v>968</v>
      </c>
      <c r="G759" s="222" t="s">
        <v>291</v>
      </c>
      <c r="H759" s="223">
        <v>2</v>
      </c>
      <c r="I759" s="224"/>
      <c r="J759" s="225">
        <f>ROUND(I759*H759,2)</f>
        <v>0</v>
      </c>
      <c r="K759" s="221" t="s">
        <v>174</v>
      </c>
      <c r="L759" s="45"/>
      <c r="M759" s="226" t="s">
        <v>40</v>
      </c>
      <c r="N759" s="227" t="s">
        <v>48</v>
      </c>
      <c r="O759" s="85"/>
      <c r="P759" s="228">
        <f>O759*H759</f>
        <v>0</v>
      </c>
      <c r="Q759" s="228">
        <v>0</v>
      </c>
      <c r="R759" s="228">
        <f>Q759*H759</f>
        <v>0</v>
      </c>
      <c r="S759" s="228">
        <v>0</v>
      </c>
      <c r="T759" s="229">
        <f>S759*H759</f>
        <v>0</v>
      </c>
      <c r="U759" s="39"/>
      <c r="V759" s="39"/>
      <c r="W759" s="39"/>
      <c r="X759" s="39"/>
      <c r="Y759" s="39"/>
      <c r="Z759" s="39"/>
      <c r="AA759" s="39"/>
      <c r="AB759" s="39"/>
      <c r="AC759" s="39"/>
      <c r="AD759" s="39"/>
      <c r="AE759" s="39"/>
      <c r="AR759" s="230" t="s">
        <v>301</v>
      </c>
      <c r="AT759" s="230" t="s">
        <v>170</v>
      </c>
      <c r="AU759" s="230" t="s">
        <v>87</v>
      </c>
      <c r="AY759" s="18" t="s">
        <v>167</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301</v>
      </c>
      <c r="BM759" s="230" t="s">
        <v>969</v>
      </c>
    </row>
    <row r="760" s="2" customFormat="1">
      <c r="A760" s="39"/>
      <c r="B760" s="40"/>
      <c r="C760" s="41"/>
      <c r="D760" s="232" t="s">
        <v>177</v>
      </c>
      <c r="E760" s="41"/>
      <c r="F760" s="233" t="s">
        <v>970</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177</v>
      </c>
      <c r="AU760" s="18" t="s">
        <v>87</v>
      </c>
    </row>
    <row r="761" s="2" customFormat="1">
      <c r="A761" s="39"/>
      <c r="B761" s="40"/>
      <c r="C761" s="41"/>
      <c r="D761" s="232" t="s">
        <v>179</v>
      </c>
      <c r="E761" s="41"/>
      <c r="F761" s="236" t="s">
        <v>971</v>
      </c>
      <c r="G761" s="41"/>
      <c r="H761" s="41"/>
      <c r="I761" s="137"/>
      <c r="J761" s="41"/>
      <c r="K761" s="41"/>
      <c r="L761" s="45"/>
      <c r="M761" s="234"/>
      <c r="N761" s="235"/>
      <c r="O761" s="85"/>
      <c r="P761" s="85"/>
      <c r="Q761" s="85"/>
      <c r="R761" s="85"/>
      <c r="S761" s="85"/>
      <c r="T761" s="86"/>
      <c r="U761" s="39"/>
      <c r="V761" s="39"/>
      <c r="W761" s="39"/>
      <c r="X761" s="39"/>
      <c r="Y761" s="39"/>
      <c r="Z761" s="39"/>
      <c r="AA761" s="39"/>
      <c r="AB761" s="39"/>
      <c r="AC761" s="39"/>
      <c r="AD761" s="39"/>
      <c r="AE761" s="39"/>
      <c r="AT761" s="18" t="s">
        <v>179</v>
      </c>
      <c r="AU761" s="18" t="s">
        <v>87</v>
      </c>
    </row>
    <row r="762" s="2" customFormat="1" ht="16.5" customHeight="1">
      <c r="A762" s="39"/>
      <c r="B762" s="40"/>
      <c r="C762" s="269" t="s">
        <v>972</v>
      </c>
      <c r="D762" s="269" t="s">
        <v>297</v>
      </c>
      <c r="E762" s="270" t="s">
        <v>973</v>
      </c>
      <c r="F762" s="271" t="s">
        <v>974</v>
      </c>
      <c r="G762" s="272" t="s">
        <v>187</v>
      </c>
      <c r="H762" s="273">
        <v>2.7000000000000002</v>
      </c>
      <c r="I762" s="274"/>
      <c r="J762" s="275">
        <f>ROUND(I762*H762,2)</f>
        <v>0</v>
      </c>
      <c r="K762" s="271" t="s">
        <v>174</v>
      </c>
      <c r="L762" s="276"/>
      <c r="M762" s="277" t="s">
        <v>40</v>
      </c>
      <c r="N762" s="278" t="s">
        <v>48</v>
      </c>
      <c r="O762" s="85"/>
      <c r="P762" s="228">
        <f>O762*H762</f>
        <v>0</v>
      </c>
      <c r="Q762" s="228">
        <v>0.0030000000000000001</v>
      </c>
      <c r="R762" s="228">
        <f>Q762*H762</f>
        <v>0.0081000000000000013</v>
      </c>
      <c r="S762" s="228">
        <v>0</v>
      </c>
      <c r="T762" s="229">
        <f>S762*H762</f>
        <v>0</v>
      </c>
      <c r="U762" s="39"/>
      <c r="V762" s="39"/>
      <c r="W762" s="39"/>
      <c r="X762" s="39"/>
      <c r="Y762" s="39"/>
      <c r="Z762" s="39"/>
      <c r="AA762" s="39"/>
      <c r="AB762" s="39"/>
      <c r="AC762" s="39"/>
      <c r="AD762" s="39"/>
      <c r="AE762" s="39"/>
      <c r="AR762" s="230" t="s">
        <v>407</v>
      </c>
      <c r="AT762" s="230" t="s">
        <v>297</v>
      </c>
      <c r="AU762" s="230" t="s">
        <v>87</v>
      </c>
      <c r="AY762" s="18" t="s">
        <v>167</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301</v>
      </c>
      <c r="BM762" s="230" t="s">
        <v>975</v>
      </c>
    </row>
    <row r="763" s="2" customFormat="1">
      <c r="A763" s="39"/>
      <c r="B763" s="40"/>
      <c r="C763" s="41"/>
      <c r="D763" s="232" t="s">
        <v>177</v>
      </c>
      <c r="E763" s="41"/>
      <c r="F763" s="233" t="s">
        <v>974</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177</v>
      </c>
      <c r="AU763" s="18" t="s">
        <v>87</v>
      </c>
    </row>
    <row r="764" s="14" customFormat="1">
      <c r="A764" s="14"/>
      <c r="B764" s="247"/>
      <c r="C764" s="248"/>
      <c r="D764" s="232" t="s">
        <v>181</v>
      </c>
      <c r="E764" s="249" t="s">
        <v>40</v>
      </c>
      <c r="F764" s="250" t="s">
        <v>976</v>
      </c>
      <c r="G764" s="248"/>
      <c r="H764" s="251">
        <v>2.7000000000000002</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181</v>
      </c>
      <c r="AU764" s="257" t="s">
        <v>87</v>
      </c>
      <c r="AV764" s="14" t="s">
        <v>87</v>
      </c>
      <c r="AW764" s="14" t="s">
        <v>38</v>
      </c>
      <c r="AX764" s="14" t="s">
        <v>77</v>
      </c>
      <c r="AY764" s="257" t="s">
        <v>167</v>
      </c>
    </row>
    <row r="765" s="15" customFormat="1">
      <c r="A765" s="15"/>
      <c r="B765" s="258"/>
      <c r="C765" s="259"/>
      <c r="D765" s="232" t="s">
        <v>181</v>
      </c>
      <c r="E765" s="260" t="s">
        <v>40</v>
      </c>
      <c r="F765" s="261" t="s">
        <v>184</v>
      </c>
      <c r="G765" s="259"/>
      <c r="H765" s="262">
        <v>2.7000000000000002</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181</v>
      </c>
      <c r="AU765" s="268" t="s">
        <v>87</v>
      </c>
      <c r="AV765" s="15" t="s">
        <v>175</v>
      </c>
      <c r="AW765" s="15" t="s">
        <v>38</v>
      </c>
      <c r="AX765" s="15" t="s">
        <v>85</v>
      </c>
      <c r="AY765" s="268" t="s">
        <v>167</v>
      </c>
    </row>
    <row r="766" s="2" customFormat="1" ht="16.5" customHeight="1">
      <c r="A766" s="39"/>
      <c r="B766" s="40"/>
      <c r="C766" s="269" t="s">
        <v>977</v>
      </c>
      <c r="D766" s="269" t="s">
        <v>297</v>
      </c>
      <c r="E766" s="270" t="s">
        <v>978</v>
      </c>
      <c r="F766" s="271" t="s">
        <v>979</v>
      </c>
      <c r="G766" s="272" t="s">
        <v>980</v>
      </c>
      <c r="H766" s="273">
        <v>2</v>
      </c>
      <c r="I766" s="274"/>
      <c r="J766" s="275">
        <f>ROUND(I766*H766,2)</f>
        <v>0</v>
      </c>
      <c r="K766" s="271" t="s">
        <v>174</v>
      </c>
      <c r="L766" s="276"/>
      <c r="M766" s="277" t="s">
        <v>40</v>
      </c>
      <c r="N766" s="278" t="s">
        <v>48</v>
      </c>
      <c r="O766" s="85"/>
      <c r="P766" s="228">
        <f>O766*H766</f>
        <v>0</v>
      </c>
      <c r="Q766" s="228">
        <v>0.00020000000000000001</v>
      </c>
      <c r="R766" s="228">
        <f>Q766*H766</f>
        <v>0.00040000000000000002</v>
      </c>
      <c r="S766" s="228">
        <v>0</v>
      </c>
      <c r="T766" s="229">
        <f>S766*H766</f>
        <v>0</v>
      </c>
      <c r="U766" s="39"/>
      <c r="V766" s="39"/>
      <c r="W766" s="39"/>
      <c r="X766" s="39"/>
      <c r="Y766" s="39"/>
      <c r="Z766" s="39"/>
      <c r="AA766" s="39"/>
      <c r="AB766" s="39"/>
      <c r="AC766" s="39"/>
      <c r="AD766" s="39"/>
      <c r="AE766" s="39"/>
      <c r="AR766" s="230" t="s">
        <v>407</v>
      </c>
      <c r="AT766" s="230" t="s">
        <v>297</v>
      </c>
      <c r="AU766" s="230" t="s">
        <v>87</v>
      </c>
      <c r="AY766" s="18" t="s">
        <v>167</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301</v>
      </c>
      <c r="BM766" s="230" t="s">
        <v>981</v>
      </c>
    </row>
    <row r="767" s="2" customFormat="1">
      <c r="A767" s="39"/>
      <c r="B767" s="40"/>
      <c r="C767" s="41"/>
      <c r="D767" s="232" t="s">
        <v>177</v>
      </c>
      <c r="E767" s="41"/>
      <c r="F767" s="233" t="s">
        <v>979</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177</v>
      </c>
      <c r="AU767" s="18" t="s">
        <v>87</v>
      </c>
    </row>
    <row r="768" s="2" customFormat="1" ht="24" customHeight="1">
      <c r="A768" s="39"/>
      <c r="B768" s="40"/>
      <c r="C768" s="219" t="s">
        <v>982</v>
      </c>
      <c r="D768" s="219" t="s">
        <v>170</v>
      </c>
      <c r="E768" s="220" t="s">
        <v>983</v>
      </c>
      <c r="F768" s="221" t="s">
        <v>984</v>
      </c>
      <c r="G768" s="222" t="s">
        <v>291</v>
      </c>
      <c r="H768" s="223">
        <v>3</v>
      </c>
      <c r="I768" s="224"/>
      <c r="J768" s="225">
        <f>ROUND(I768*H768,2)</f>
        <v>0</v>
      </c>
      <c r="K768" s="221" t="s">
        <v>174</v>
      </c>
      <c r="L768" s="45"/>
      <c r="M768" s="226" t="s">
        <v>40</v>
      </c>
      <c r="N768" s="227" t="s">
        <v>48</v>
      </c>
      <c r="O768" s="85"/>
      <c r="P768" s="228">
        <f>O768*H768</f>
        <v>0</v>
      </c>
      <c r="Q768" s="228">
        <v>0</v>
      </c>
      <c r="R768" s="228">
        <f>Q768*H768</f>
        <v>0</v>
      </c>
      <c r="S768" s="228">
        <v>0</v>
      </c>
      <c r="T768" s="229">
        <f>S768*H768</f>
        <v>0</v>
      </c>
      <c r="U768" s="39"/>
      <c r="V768" s="39"/>
      <c r="W768" s="39"/>
      <c r="X768" s="39"/>
      <c r="Y768" s="39"/>
      <c r="Z768" s="39"/>
      <c r="AA768" s="39"/>
      <c r="AB768" s="39"/>
      <c r="AC768" s="39"/>
      <c r="AD768" s="39"/>
      <c r="AE768" s="39"/>
      <c r="AR768" s="230" t="s">
        <v>301</v>
      </c>
      <c r="AT768" s="230" t="s">
        <v>170</v>
      </c>
      <c r="AU768" s="230" t="s">
        <v>87</v>
      </c>
      <c r="AY768" s="18" t="s">
        <v>167</v>
      </c>
      <c r="BE768" s="231">
        <f>IF(N768="základní",J768,0)</f>
        <v>0</v>
      </c>
      <c r="BF768" s="231">
        <f>IF(N768="snížená",J768,0)</f>
        <v>0</v>
      </c>
      <c r="BG768" s="231">
        <f>IF(N768="zákl. přenesená",J768,0)</f>
        <v>0</v>
      </c>
      <c r="BH768" s="231">
        <f>IF(N768="sníž. přenesená",J768,0)</f>
        <v>0</v>
      </c>
      <c r="BI768" s="231">
        <f>IF(N768="nulová",J768,0)</f>
        <v>0</v>
      </c>
      <c r="BJ768" s="18" t="s">
        <v>85</v>
      </c>
      <c r="BK768" s="231">
        <f>ROUND(I768*H768,2)</f>
        <v>0</v>
      </c>
      <c r="BL768" s="18" t="s">
        <v>301</v>
      </c>
      <c r="BM768" s="230" t="s">
        <v>985</v>
      </c>
    </row>
    <row r="769" s="2" customFormat="1">
      <c r="A769" s="39"/>
      <c r="B769" s="40"/>
      <c r="C769" s="41"/>
      <c r="D769" s="232" t="s">
        <v>177</v>
      </c>
      <c r="E769" s="41"/>
      <c r="F769" s="233" t="s">
        <v>986</v>
      </c>
      <c r="G769" s="41"/>
      <c r="H769" s="41"/>
      <c r="I769" s="137"/>
      <c r="J769" s="41"/>
      <c r="K769" s="41"/>
      <c r="L769" s="45"/>
      <c r="M769" s="234"/>
      <c r="N769" s="235"/>
      <c r="O769" s="85"/>
      <c r="P769" s="85"/>
      <c r="Q769" s="85"/>
      <c r="R769" s="85"/>
      <c r="S769" s="85"/>
      <c r="T769" s="86"/>
      <c r="U769" s="39"/>
      <c r="V769" s="39"/>
      <c r="W769" s="39"/>
      <c r="X769" s="39"/>
      <c r="Y769" s="39"/>
      <c r="Z769" s="39"/>
      <c r="AA769" s="39"/>
      <c r="AB769" s="39"/>
      <c r="AC769" s="39"/>
      <c r="AD769" s="39"/>
      <c r="AE769" s="39"/>
      <c r="AT769" s="18" t="s">
        <v>177</v>
      </c>
      <c r="AU769" s="18" t="s">
        <v>87</v>
      </c>
    </row>
    <row r="770" s="2" customFormat="1">
      <c r="A770" s="39"/>
      <c r="B770" s="40"/>
      <c r="C770" s="41"/>
      <c r="D770" s="232" t="s">
        <v>179</v>
      </c>
      <c r="E770" s="41"/>
      <c r="F770" s="236" t="s">
        <v>971</v>
      </c>
      <c r="G770" s="41"/>
      <c r="H770" s="41"/>
      <c r="I770" s="137"/>
      <c r="J770" s="41"/>
      <c r="K770" s="41"/>
      <c r="L770" s="45"/>
      <c r="M770" s="234"/>
      <c r="N770" s="235"/>
      <c r="O770" s="85"/>
      <c r="P770" s="85"/>
      <c r="Q770" s="85"/>
      <c r="R770" s="85"/>
      <c r="S770" s="85"/>
      <c r="T770" s="86"/>
      <c r="U770" s="39"/>
      <c r="V770" s="39"/>
      <c r="W770" s="39"/>
      <c r="X770" s="39"/>
      <c r="Y770" s="39"/>
      <c r="Z770" s="39"/>
      <c r="AA770" s="39"/>
      <c r="AB770" s="39"/>
      <c r="AC770" s="39"/>
      <c r="AD770" s="39"/>
      <c r="AE770" s="39"/>
      <c r="AT770" s="18" t="s">
        <v>179</v>
      </c>
      <c r="AU770" s="18" t="s">
        <v>87</v>
      </c>
    </row>
    <row r="771" s="2" customFormat="1" ht="24" customHeight="1">
      <c r="A771" s="39"/>
      <c r="B771" s="40"/>
      <c r="C771" s="269" t="s">
        <v>987</v>
      </c>
      <c r="D771" s="269" t="s">
        <v>297</v>
      </c>
      <c r="E771" s="270" t="s">
        <v>988</v>
      </c>
      <c r="F771" s="271" t="s">
        <v>989</v>
      </c>
      <c r="G771" s="272" t="s">
        <v>291</v>
      </c>
      <c r="H771" s="273">
        <v>3</v>
      </c>
      <c r="I771" s="274"/>
      <c r="J771" s="275">
        <f>ROUND(I771*H771,2)</f>
        <v>0</v>
      </c>
      <c r="K771" s="271" t="s">
        <v>174</v>
      </c>
      <c r="L771" s="276"/>
      <c r="M771" s="277" t="s">
        <v>40</v>
      </c>
      <c r="N771" s="278" t="s">
        <v>48</v>
      </c>
      <c r="O771" s="85"/>
      <c r="P771" s="228">
        <f>O771*H771</f>
        <v>0</v>
      </c>
      <c r="Q771" s="228">
        <v>0.0020300000000000001</v>
      </c>
      <c r="R771" s="228">
        <f>Q771*H771</f>
        <v>0.0060899999999999999</v>
      </c>
      <c r="S771" s="228">
        <v>0</v>
      </c>
      <c r="T771" s="229">
        <f>S771*H771</f>
        <v>0</v>
      </c>
      <c r="U771" s="39"/>
      <c r="V771" s="39"/>
      <c r="W771" s="39"/>
      <c r="X771" s="39"/>
      <c r="Y771" s="39"/>
      <c r="Z771" s="39"/>
      <c r="AA771" s="39"/>
      <c r="AB771" s="39"/>
      <c r="AC771" s="39"/>
      <c r="AD771" s="39"/>
      <c r="AE771" s="39"/>
      <c r="AR771" s="230" t="s">
        <v>407</v>
      </c>
      <c r="AT771" s="230" t="s">
        <v>297</v>
      </c>
      <c r="AU771" s="230" t="s">
        <v>87</v>
      </c>
      <c r="AY771" s="18" t="s">
        <v>167</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301</v>
      </c>
      <c r="BM771" s="230" t="s">
        <v>990</v>
      </c>
    </row>
    <row r="772" s="2" customFormat="1">
      <c r="A772" s="39"/>
      <c r="B772" s="40"/>
      <c r="C772" s="41"/>
      <c r="D772" s="232" t="s">
        <v>177</v>
      </c>
      <c r="E772" s="41"/>
      <c r="F772" s="233" t="s">
        <v>989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177</v>
      </c>
      <c r="AU772" s="18" t="s">
        <v>87</v>
      </c>
    </row>
    <row r="773" s="2" customFormat="1" ht="36" customHeight="1">
      <c r="A773" s="39"/>
      <c r="B773" s="40"/>
      <c r="C773" s="219" t="s">
        <v>991</v>
      </c>
      <c r="D773" s="219" t="s">
        <v>170</v>
      </c>
      <c r="E773" s="220" t="s">
        <v>1344</v>
      </c>
      <c r="F773" s="221" t="s">
        <v>993</v>
      </c>
      <c r="G773" s="222" t="s">
        <v>291</v>
      </c>
      <c r="H773" s="223">
        <v>1</v>
      </c>
      <c r="I773" s="224"/>
      <c r="J773" s="225">
        <f>ROUND(I773*H773,2)</f>
        <v>0</v>
      </c>
      <c r="K773" s="221" t="s">
        <v>174</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301</v>
      </c>
      <c r="AT773" s="230" t="s">
        <v>170</v>
      </c>
      <c r="AU773" s="230" t="s">
        <v>87</v>
      </c>
      <c r="AY773" s="18" t="s">
        <v>167</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301</v>
      </c>
      <c r="BM773" s="230" t="s">
        <v>1345</v>
      </c>
    </row>
    <row r="774" s="2" customFormat="1">
      <c r="A774" s="39"/>
      <c r="B774" s="40"/>
      <c r="C774" s="41"/>
      <c r="D774" s="232" t="s">
        <v>177</v>
      </c>
      <c r="E774" s="41"/>
      <c r="F774" s="233" t="s">
        <v>995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177</v>
      </c>
      <c r="AU774" s="18" t="s">
        <v>87</v>
      </c>
    </row>
    <row r="775" s="2" customFormat="1">
      <c r="A775" s="39"/>
      <c r="B775" s="40"/>
      <c r="C775" s="41"/>
      <c r="D775" s="232" t="s">
        <v>179</v>
      </c>
      <c r="E775" s="41"/>
      <c r="F775" s="236" t="s">
        <v>996</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179</v>
      </c>
      <c r="AU775" s="18" t="s">
        <v>87</v>
      </c>
    </row>
    <row r="776" s="2" customFormat="1" ht="24" customHeight="1">
      <c r="A776" s="39"/>
      <c r="B776" s="40"/>
      <c r="C776" s="219" t="s">
        <v>997</v>
      </c>
      <c r="D776" s="219" t="s">
        <v>170</v>
      </c>
      <c r="E776" s="220" t="s">
        <v>998</v>
      </c>
      <c r="F776" s="221" t="s">
        <v>999</v>
      </c>
      <c r="G776" s="222" t="s">
        <v>398</v>
      </c>
      <c r="H776" s="223">
        <v>0.24299999999999999</v>
      </c>
      <c r="I776" s="224"/>
      <c r="J776" s="225">
        <f>ROUND(I776*H776,2)</f>
        <v>0</v>
      </c>
      <c r="K776" s="221" t="s">
        <v>174</v>
      </c>
      <c r="L776" s="45"/>
      <c r="M776" s="226" t="s">
        <v>40</v>
      </c>
      <c r="N776" s="227" t="s">
        <v>48</v>
      </c>
      <c r="O776" s="85"/>
      <c r="P776" s="228">
        <f>O776*H776</f>
        <v>0</v>
      </c>
      <c r="Q776" s="228">
        <v>0</v>
      </c>
      <c r="R776" s="228">
        <f>Q776*H776</f>
        <v>0</v>
      </c>
      <c r="S776" s="228">
        <v>0</v>
      </c>
      <c r="T776" s="229">
        <f>S776*H776</f>
        <v>0</v>
      </c>
      <c r="U776" s="39"/>
      <c r="V776" s="39"/>
      <c r="W776" s="39"/>
      <c r="X776" s="39"/>
      <c r="Y776" s="39"/>
      <c r="Z776" s="39"/>
      <c r="AA776" s="39"/>
      <c r="AB776" s="39"/>
      <c r="AC776" s="39"/>
      <c r="AD776" s="39"/>
      <c r="AE776" s="39"/>
      <c r="AR776" s="230" t="s">
        <v>301</v>
      </c>
      <c r="AT776" s="230" t="s">
        <v>170</v>
      </c>
      <c r="AU776" s="230" t="s">
        <v>87</v>
      </c>
      <c r="AY776" s="18" t="s">
        <v>167</v>
      </c>
      <c r="BE776" s="231">
        <f>IF(N776="základní",J776,0)</f>
        <v>0</v>
      </c>
      <c r="BF776" s="231">
        <f>IF(N776="snížená",J776,0)</f>
        <v>0</v>
      </c>
      <c r="BG776" s="231">
        <f>IF(N776="zákl. přenesená",J776,0)</f>
        <v>0</v>
      </c>
      <c r="BH776" s="231">
        <f>IF(N776="sníž. přenesená",J776,0)</f>
        <v>0</v>
      </c>
      <c r="BI776" s="231">
        <f>IF(N776="nulová",J776,0)</f>
        <v>0</v>
      </c>
      <c r="BJ776" s="18" t="s">
        <v>85</v>
      </c>
      <c r="BK776" s="231">
        <f>ROUND(I776*H776,2)</f>
        <v>0</v>
      </c>
      <c r="BL776" s="18" t="s">
        <v>301</v>
      </c>
      <c r="BM776" s="230" t="s">
        <v>1000</v>
      </c>
    </row>
    <row r="777" s="2" customFormat="1">
      <c r="A777" s="39"/>
      <c r="B777" s="40"/>
      <c r="C777" s="41"/>
      <c r="D777" s="232" t="s">
        <v>177</v>
      </c>
      <c r="E777" s="41"/>
      <c r="F777" s="233" t="s">
        <v>1001</v>
      </c>
      <c r="G777" s="41"/>
      <c r="H777" s="41"/>
      <c r="I777" s="137"/>
      <c r="J777" s="41"/>
      <c r="K777" s="41"/>
      <c r="L777" s="45"/>
      <c r="M777" s="234"/>
      <c r="N777" s="235"/>
      <c r="O777" s="85"/>
      <c r="P777" s="85"/>
      <c r="Q777" s="85"/>
      <c r="R777" s="85"/>
      <c r="S777" s="85"/>
      <c r="T777" s="86"/>
      <c r="U777" s="39"/>
      <c r="V777" s="39"/>
      <c r="W777" s="39"/>
      <c r="X777" s="39"/>
      <c r="Y777" s="39"/>
      <c r="Z777" s="39"/>
      <c r="AA777" s="39"/>
      <c r="AB777" s="39"/>
      <c r="AC777" s="39"/>
      <c r="AD777" s="39"/>
      <c r="AE777" s="39"/>
      <c r="AT777" s="18" t="s">
        <v>177</v>
      </c>
      <c r="AU777" s="18" t="s">
        <v>87</v>
      </c>
    </row>
    <row r="778" s="2" customFormat="1">
      <c r="A778" s="39"/>
      <c r="B778" s="40"/>
      <c r="C778" s="41"/>
      <c r="D778" s="232" t="s">
        <v>179</v>
      </c>
      <c r="E778" s="41"/>
      <c r="F778" s="236" t="s">
        <v>1002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179</v>
      </c>
      <c r="AU778" s="18" t="s">
        <v>87</v>
      </c>
    </row>
    <row r="779" s="2" customFormat="1" ht="24" customHeight="1">
      <c r="A779" s="39"/>
      <c r="B779" s="40"/>
      <c r="C779" s="219" t="s">
        <v>1003</v>
      </c>
      <c r="D779" s="219" t="s">
        <v>170</v>
      </c>
      <c r="E779" s="220" t="s">
        <v>1004</v>
      </c>
      <c r="F779" s="221" t="s">
        <v>1005</v>
      </c>
      <c r="G779" s="222" t="s">
        <v>398</v>
      </c>
      <c r="H779" s="223">
        <v>0.24299999999999999</v>
      </c>
      <c r="I779" s="224"/>
      <c r="J779" s="225">
        <f>ROUND(I779*H779,2)</f>
        <v>0</v>
      </c>
      <c r="K779" s="221" t="s">
        <v>174</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301</v>
      </c>
      <c r="AT779" s="230" t="s">
        <v>170</v>
      </c>
      <c r="AU779" s="230" t="s">
        <v>87</v>
      </c>
      <c r="AY779" s="18" t="s">
        <v>167</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301</v>
      </c>
      <c r="BM779" s="230" t="s">
        <v>1006</v>
      </c>
    </row>
    <row r="780" s="2" customFormat="1">
      <c r="A780" s="39"/>
      <c r="B780" s="40"/>
      <c r="C780" s="41"/>
      <c r="D780" s="232" t="s">
        <v>177</v>
      </c>
      <c r="E780" s="41"/>
      <c r="F780" s="233" t="s">
        <v>1007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177</v>
      </c>
      <c r="AU780" s="18" t="s">
        <v>87</v>
      </c>
    </row>
    <row r="781" s="2" customFormat="1">
      <c r="A781" s="39"/>
      <c r="B781" s="40"/>
      <c r="C781" s="41"/>
      <c r="D781" s="232" t="s">
        <v>179</v>
      </c>
      <c r="E781" s="41"/>
      <c r="F781" s="236" t="s">
        <v>1002</v>
      </c>
      <c r="G781" s="41"/>
      <c r="H781" s="41"/>
      <c r="I781" s="137"/>
      <c r="J781" s="41"/>
      <c r="K781" s="41"/>
      <c r="L781" s="45"/>
      <c r="M781" s="234"/>
      <c r="N781" s="235"/>
      <c r="O781" s="85"/>
      <c r="P781" s="85"/>
      <c r="Q781" s="85"/>
      <c r="R781" s="85"/>
      <c r="S781" s="85"/>
      <c r="T781" s="86"/>
      <c r="U781" s="39"/>
      <c r="V781" s="39"/>
      <c r="W781" s="39"/>
      <c r="X781" s="39"/>
      <c r="Y781" s="39"/>
      <c r="Z781" s="39"/>
      <c r="AA781" s="39"/>
      <c r="AB781" s="39"/>
      <c r="AC781" s="39"/>
      <c r="AD781" s="39"/>
      <c r="AE781" s="39"/>
      <c r="AT781" s="18" t="s">
        <v>179</v>
      </c>
      <c r="AU781" s="18" t="s">
        <v>87</v>
      </c>
    </row>
    <row r="782" s="12" customFormat="1" ht="22.8" customHeight="1">
      <c r="A782" s="12"/>
      <c r="B782" s="203"/>
      <c r="C782" s="204"/>
      <c r="D782" s="205" t="s">
        <v>76</v>
      </c>
      <c r="E782" s="217" t="s">
        <v>1008</v>
      </c>
      <c r="F782" s="217" t="s">
        <v>1009</v>
      </c>
      <c r="G782" s="204"/>
      <c r="H782" s="204"/>
      <c r="I782" s="207"/>
      <c r="J782" s="218">
        <f>BK782</f>
        <v>0</v>
      </c>
      <c r="K782" s="204"/>
      <c r="L782" s="209"/>
      <c r="M782" s="210"/>
      <c r="N782" s="211"/>
      <c r="O782" s="211"/>
      <c r="P782" s="212">
        <f>SUM(P783:P789)</f>
        <v>0</v>
      </c>
      <c r="Q782" s="211"/>
      <c r="R782" s="212">
        <f>SUM(R783:R789)</f>
        <v>0.010999999999999999</v>
      </c>
      <c r="S782" s="211"/>
      <c r="T782" s="213">
        <f>SUM(T783:T789)</f>
        <v>0</v>
      </c>
      <c r="U782" s="12"/>
      <c r="V782" s="12"/>
      <c r="W782" s="12"/>
      <c r="X782" s="12"/>
      <c r="Y782" s="12"/>
      <c r="Z782" s="12"/>
      <c r="AA782" s="12"/>
      <c r="AB782" s="12"/>
      <c r="AC782" s="12"/>
      <c r="AD782" s="12"/>
      <c r="AE782" s="12"/>
      <c r="AR782" s="214" t="s">
        <v>87</v>
      </c>
      <c r="AT782" s="215" t="s">
        <v>76</v>
      </c>
      <c r="AU782" s="215" t="s">
        <v>85</v>
      </c>
      <c r="AY782" s="214" t="s">
        <v>167</v>
      </c>
      <c r="BK782" s="216">
        <f>SUM(BK783:BK789)</f>
        <v>0</v>
      </c>
    </row>
    <row r="783" s="2" customFormat="1" ht="16.5" customHeight="1">
      <c r="A783" s="39"/>
      <c r="B783" s="40"/>
      <c r="C783" s="219" t="s">
        <v>1010</v>
      </c>
      <c r="D783" s="219" t="s">
        <v>170</v>
      </c>
      <c r="E783" s="220" t="s">
        <v>1011</v>
      </c>
      <c r="F783" s="221" t="s">
        <v>1012</v>
      </c>
      <c r="G783" s="222" t="s">
        <v>291</v>
      </c>
      <c r="H783" s="223">
        <v>2</v>
      </c>
      <c r="I783" s="224"/>
      <c r="J783" s="225">
        <f>ROUND(I783*H783,2)</f>
        <v>0</v>
      </c>
      <c r="K783" s="221" t="s">
        <v>458</v>
      </c>
      <c r="L783" s="45"/>
      <c r="M783" s="226" t="s">
        <v>40</v>
      </c>
      <c r="N783" s="227" t="s">
        <v>48</v>
      </c>
      <c r="O783" s="85"/>
      <c r="P783" s="228">
        <f>O783*H783</f>
        <v>0</v>
      </c>
      <c r="Q783" s="228">
        <v>0</v>
      </c>
      <c r="R783" s="228">
        <f>Q783*H783</f>
        <v>0</v>
      </c>
      <c r="S783" s="228">
        <v>0</v>
      </c>
      <c r="T783" s="229">
        <f>S783*H783</f>
        <v>0</v>
      </c>
      <c r="U783" s="39"/>
      <c r="V783" s="39"/>
      <c r="W783" s="39"/>
      <c r="X783" s="39"/>
      <c r="Y783" s="39"/>
      <c r="Z783" s="39"/>
      <c r="AA783" s="39"/>
      <c r="AB783" s="39"/>
      <c r="AC783" s="39"/>
      <c r="AD783" s="39"/>
      <c r="AE783" s="39"/>
      <c r="AR783" s="230" t="s">
        <v>301</v>
      </c>
      <c r="AT783" s="230" t="s">
        <v>170</v>
      </c>
      <c r="AU783" s="230" t="s">
        <v>87</v>
      </c>
      <c r="AY783" s="18" t="s">
        <v>167</v>
      </c>
      <c r="BE783" s="231">
        <f>IF(N783="základní",J783,0)</f>
        <v>0</v>
      </c>
      <c r="BF783" s="231">
        <f>IF(N783="snížená",J783,0)</f>
        <v>0</v>
      </c>
      <c r="BG783" s="231">
        <f>IF(N783="zákl. přenesená",J783,0)</f>
        <v>0</v>
      </c>
      <c r="BH783" s="231">
        <f>IF(N783="sníž. přenesená",J783,0)</f>
        <v>0</v>
      </c>
      <c r="BI783" s="231">
        <f>IF(N783="nulová",J783,0)</f>
        <v>0</v>
      </c>
      <c r="BJ783" s="18" t="s">
        <v>85</v>
      </c>
      <c r="BK783" s="231">
        <f>ROUND(I783*H783,2)</f>
        <v>0</v>
      </c>
      <c r="BL783" s="18" t="s">
        <v>301</v>
      </c>
      <c r="BM783" s="230" t="s">
        <v>1489</v>
      </c>
    </row>
    <row r="784" s="2" customFormat="1">
      <c r="A784" s="39"/>
      <c r="B784" s="40"/>
      <c r="C784" s="41"/>
      <c r="D784" s="232" t="s">
        <v>177</v>
      </c>
      <c r="E784" s="41"/>
      <c r="F784" s="233" t="s">
        <v>1012</v>
      </c>
      <c r="G784" s="41"/>
      <c r="H784" s="41"/>
      <c r="I784" s="137"/>
      <c r="J784" s="41"/>
      <c r="K784" s="41"/>
      <c r="L784" s="45"/>
      <c r="M784" s="234"/>
      <c r="N784" s="235"/>
      <c r="O784" s="85"/>
      <c r="P784" s="85"/>
      <c r="Q784" s="85"/>
      <c r="R784" s="85"/>
      <c r="S784" s="85"/>
      <c r="T784" s="86"/>
      <c r="U784" s="39"/>
      <c r="V784" s="39"/>
      <c r="W784" s="39"/>
      <c r="X784" s="39"/>
      <c r="Y784" s="39"/>
      <c r="Z784" s="39"/>
      <c r="AA784" s="39"/>
      <c r="AB784" s="39"/>
      <c r="AC784" s="39"/>
      <c r="AD784" s="39"/>
      <c r="AE784" s="39"/>
      <c r="AT784" s="18" t="s">
        <v>177</v>
      </c>
      <c r="AU784" s="18" t="s">
        <v>87</v>
      </c>
    </row>
    <row r="785" s="2" customFormat="1" ht="16.5" customHeight="1">
      <c r="A785" s="39"/>
      <c r="B785" s="40"/>
      <c r="C785" s="269" t="s">
        <v>1014</v>
      </c>
      <c r="D785" s="269" t="s">
        <v>297</v>
      </c>
      <c r="E785" s="270" t="s">
        <v>1015</v>
      </c>
      <c r="F785" s="271" t="s">
        <v>1016</v>
      </c>
      <c r="G785" s="272" t="s">
        <v>291</v>
      </c>
      <c r="H785" s="273">
        <v>2</v>
      </c>
      <c r="I785" s="274"/>
      <c r="J785" s="275">
        <f>ROUND(I785*H785,2)</f>
        <v>0</v>
      </c>
      <c r="K785" s="271" t="s">
        <v>458</v>
      </c>
      <c r="L785" s="276"/>
      <c r="M785" s="277" t="s">
        <v>40</v>
      </c>
      <c r="N785" s="278" t="s">
        <v>48</v>
      </c>
      <c r="O785" s="85"/>
      <c r="P785" s="228">
        <f>O785*H785</f>
        <v>0</v>
      </c>
      <c r="Q785" s="228">
        <v>0.0054999999999999997</v>
      </c>
      <c r="R785" s="228">
        <f>Q785*H785</f>
        <v>0.010999999999999999</v>
      </c>
      <c r="S785" s="228">
        <v>0</v>
      </c>
      <c r="T785" s="229">
        <f>S785*H785</f>
        <v>0</v>
      </c>
      <c r="U785" s="39"/>
      <c r="V785" s="39"/>
      <c r="W785" s="39"/>
      <c r="X785" s="39"/>
      <c r="Y785" s="39"/>
      <c r="Z785" s="39"/>
      <c r="AA785" s="39"/>
      <c r="AB785" s="39"/>
      <c r="AC785" s="39"/>
      <c r="AD785" s="39"/>
      <c r="AE785" s="39"/>
      <c r="AR785" s="230" t="s">
        <v>407</v>
      </c>
      <c r="AT785" s="230" t="s">
        <v>297</v>
      </c>
      <c r="AU785" s="230" t="s">
        <v>87</v>
      </c>
      <c r="AY785" s="18" t="s">
        <v>167</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301</v>
      </c>
      <c r="BM785" s="230" t="s">
        <v>1490</v>
      </c>
    </row>
    <row r="786" s="2" customFormat="1">
      <c r="A786" s="39"/>
      <c r="B786" s="40"/>
      <c r="C786" s="41"/>
      <c r="D786" s="232" t="s">
        <v>177</v>
      </c>
      <c r="E786" s="41"/>
      <c r="F786" s="233" t="s">
        <v>1016</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177</v>
      </c>
      <c r="AU786" s="18" t="s">
        <v>87</v>
      </c>
    </row>
    <row r="787" s="2" customFormat="1" ht="24" customHeight="1">
      <c r="A787" s="39"/>
      <c r="B787" s="40"/>
      <c r="C787" s="219" t="s">
        <v>1018</v>
      </c>
      <c r="D787" s="219" t="s">
        <v>170</v>
      </c>
      <c r="E787" s="220" t="s">
        <v>1019</v>
      </c>
      <c r="F787" s="221" t="s">
        <v>1020</v>
      </c>
      <c r="G787" s="222" t="s">
        <v>398</v>
      </c>
      <c r="H787" s="223">
        <v>0.010999999999999999</v>
      </c>
      <c r="I787" s="224"/>
      <c r="J787" s="225">
        <f>ROUND(I787*H787,2)</f>
        <v>0</v>
      </c>
      <c r="K787" s="221" t="s">
        <v>458</v>
      </c>
      <c r="L787" s="45"/>
      <c r="M787" s="226" t="s">
        <v>40</v>
      </c>
      <c r="N787" s="227" t="s">
        <v>48</v>
      </c>
      <c r="O787" s="85"/>
      <c r="P787" s="228">
        <f>O787*H787</f>
        <v>0</v>
      </c>
      <c r="Q787" s="228">
        <v>0</v>
      </c>
      <c r="R787" s="228">
        <f>Q787*H787</f>
        <v>0</v>
      </c>
      <c r="S787" s="228">
        <v>0</v>
      </c>
      <c r="T787" s="229">
        <f>S787*H787</f>
        <v>0</v>
      </c>
      <c r="U787" s="39"/>
      <c r="V787" s="39"/>
      <c r="W787" s="39"/>
      <c r="X787" s="39"/>
      <c r="Y787" s="39"/>
      <c r="Z787" s="39"/>
      <c r="AA787" s="39"/>
      <c r="AB787" s="39"/>
      <c r="AC787" s="39"/>
      <c r="AD787" s="39"/>
      <c r="AE787" s="39"/>
      <c r="AR787" s="230" t="s">
        <v>301</v>
      </c>
      <c r="AT787" s="230" t="s">
        <v>170</v>
      </c>
      <c r="AU787" s="230" t="s">
        <v>87</v>
      </c>
      <c r="AY787" s="18" t="s">
        <v>167</v>
      </c>
      <c r="BE787" s="231">
        <f>IF(N787="základní",J787,0)</f>
        <v>0</v>
      </c>
      <c r="BF787" s="231">
        <f>IF(N787="snížená",J787,0)</f>
        <v>0</v>
      </c>
      <c r="BG787" s="231">
        <f>IF(N787="zákl. přenesená",J787,0)</f>
        <v>0</v>
      </c>
      <c r="BH787" s="231">
        <f>IF(N787="sníž. přenesená",J787,0)</f>
        <v>0</v>
      </c>
      <c r="BI787" s="231">
        <f>IF(N787="nulová",J787,0)</f>
        <v>0</v>
      </c>
      <c r="BJ787" s="18" t="s">
        <v>85</v>
      </c>
      <c r="BK787" s="231">
        <f>ROUND(I787*H787,2)</f>
        <v>0</v>
      </c>
      <c r="BL787" s="18" t="s">
        <v>301</v>
      </c>
      <c r="BM787" s="230" t="s">
        <v>1491</v>
      </c>
    </row>
    <row r="788" s="2" customFormat="1">
      <c r="A788" s="39"/>
      <c r="B788" s="40"/>
      <c r="C788" s="41"/>
      <c r="D788" s="232" t="s">
        <v>177</v>
      </c>
      <c r="E788" s="41"/>
      <c r="F788" s="233" t="s">
        <v>1022</v>
      </c>
      <c r="G788" s="41"/>
      <c r="H788" s="41"/>
      <c r="I788" s="137"/>
      <c r="J788" s="41"/>
      <c r="K788" s="41"/>
      <c r="L788" s="45"/>
      <c r="M788" s="234"/>
      <c r="N788" s="235"/>
      <c r="O788" s="85"/>
      <c r="P788" s="85"/>
      <c r="Q788" s="85"/>
      <c r="R788" s="85"/>
      <c r="S788" s="85"/>
      <c r="T788" s="86"/>
      <c r="U788" s="39"/>
      <c r="V788" s="39"/>
      <c r="W788" s="39"/>
      <c r="X788" s="39"/>
      <c r="Y788" s="39"/>
      <c r="Z788" s="39"/>
      <c r="AA788" s="39"/>
      <c r="AB788" s="39"/>
      <c r="AC788" s="39"/>
      <c r="AD788" s="39"/>
      <c r="AE788" s="39"/>
      <c r="AT788" s="18" t="s">
        <v>177</v>
      </c>
      <c r="AU788" s="18" t="s">
        <v>87</v>
      </c>
    </row>
    <row r="789" s="2" customFormat="1">
      <c r="A789" s="39"/>
      <c r="B789" s="40"/>
      <c r="C789" s="41"/>
      <c r="D789" s="232" t="s">
        <v>179</v>
      </c>
      <c r="E789" s="41"/>
      <c r="F789" s="236" t="s">
        <v>1023</v>
      </c>
      <c r="G789" s="41"/>
      <c r="H789" s="41"/>
      <c r="I789" s="137"/>
      <c r="J789" s="41"/>
      <c r="K789" s="41"/>
      <c r="L789" s="45"/>
      <c r="M789" s="234"/>
      <c r="N789" s="235"/>
      <c r="O789" s="85"/>
      <c r="P789" s="85"/>
      <c r="Q789" s="85"/>
      <c r="R789" s="85"/>
      <c r="S789" s="85"/>
      <c r="T789" s="86"/>
      <c r="U789" s="39"/>
      <c r="V789" s="39"/>
      <c r="W789" s="39"/>
      <c r="X789" s="39"/>
      <c r="Y789" s="39"/>
      <c r="Z789" s="39"/>
      <c r="AA789" s="39"/>
      <c r="AB789" s="39"/>
      <c r="AC789" s="39"/>
      <c r="AD789" s="39"/>
      <c r="AE789" s="39"/>
      <c r="AT789" s="18" t="s">
        <v>179</v>
      </c>
      <c r="AU789" s="18" t="s">
        <v>87</v>
      </c>
    </row>
    <row r="790" s="12" customFormat="1" ht="22.8" customHeight="1">
      <c r="A790" s="12"/>
      <c r="B790" s="203"/>
      <c r="C790" s="204"/>
      <c r="D790" s="205" t="s">
        <v>76</v>
      </c>
      <c r="E790" s="217" t="s">
        <v>1024</v>
      </c>
      <c r="F790" s="217" t="s">
        <v>1025</v>
      </c>
      <c r="G790" s="204"/>
      <c r="H790" s="204"/>
      <c r="I790" s="207"/>
      <c r="J790" s="218">
        <f>BK790</f>
        <v>0</v>
      </c>
      <c r="K790" s="204"/>
      <c r="L790" s="209"/>
      <c r="M790" s="210"/>
      <c r="N790" s="211"/>
      <c r="O790" s="211"/>
      <c r="P790" s="212">
        <f>SUM(P791:P866)</f>
        <v>0</v>
      </c>
      <c r="Q790" s="211"/>
      <c r="R790" s="212">
        <f>SUM(R791:R866)</f>
        <v>0.70113000000000003</v>
      </c>
      <c r="S790" s="211"/>
      <c r="T790" s="213">
        <f>SUM(T791:T866)</f>
        <v>0</v>
      </c>
      <c r="U790" s="12"/>
      <c r="V790" s="12"/>
      <c r="W790" s="12"/>
      <c r="X790" s="12"/>
      <c r="Y790" s="12"/>
      <c r="Z790" s="12"/>
      <c r="AA790" s="12"/>
      <c r="AB790" s="12"/>
      <c r="AC790" s="12"/>
      <c r="AD790" s="12"/>
      <c r="AE790" s="12"/>
      <c r="AR790" s="214" t="s">
        <v>87</v>
      </c>
      <c r="AT790" s="215" t="s">
        <v>76</v>
      </c>
      <c r="AU790" s="215" t="s">
        <v>85</v>
      </c>
      <c r="AY790" s="214" t="s">
        <v>167</v>
      </c>
      <c r="BK790" s="216">
        <f>SUM(BK791:BK866)</f>
        <v>0</v>
      </c>
    </row>
    <row r="791" s="2" customFormat="1" ht="16.5" customHeight="1">
      <c r="A791" s="39"/>
      <c r="B791" s="40"/>
      <c r="C791" s="219" t="s">
        <v>1026</v>
      </c>
      <c r="D791" s="219" t="s">
        <v>170</v>
      </c>
      <c r="E791" s="220" t="s">
        <v>1027</v>
      </c>
      <c r="F791" s="221" t="s">
        <v>1028</v>
      </c>
      <c r="G791" s="222" t="s">
        <v>173</v>
      </c>
      <c r="H791" s="223">
        <v>13.800000000000001</v>
      </c>
      <c r="I791" s="224"/>
      <c r="J791" s="225">
        <f>ROUND(I791*H791,2)</f>
        <v>0</v>
      </c>
      <c r="K791" s="221" t="s">
        <v>174</v>
      </c>
      <c r="L791" s="45"/>
      <c r="M791" s="226" t="s">
        <v>40</v>
      </c>
      <c r="N791" s="227" t="s">
        <v>48</v>
      </c>
      <c r="O791" s="85"/>
      <c r="P791" s="228">
        <f>O791*H791</f>
        <v>0</v>
      </c>
      <c r="Q791" s="228">
        <v>0.012</v>
      </c>
      <c r="R791" s="228">
        <f>Q791*H791</f>
        <v>0.16560000000000003</v>
      </c>
      <c r="S791" s="228">
        <v>0</v>
      </c>
      <c r="T791" s="229">
        <f>S791*H791</f>
        <v>0</v>
      </c>
      <c r="U791" s="39"/>
      <c r="V791" s="39"/>
      <c r="W791" s="39"/>
      <c r="X791" s="39"/>
      <c r="Y791" s="39"/>
      <c r="Z791" s="39"/>
      <c r="AA791" s="39"/>
      <c r="AB791" s="39"/>
      <c r="AC791" s="39"/>
      <c r="AD791" s="39"/>
      <c r="AE791" s="39"/>
      <c r="AR791" s="230" t="s">
        <v>301</v>
      </c>
      <c r="AT791" s="230" t="s">
        <v>170</v>
      </c>
      <c r="AU791" s="230" t="s">
        <v>87</v>
      </c>
      <c r="AY791" s="18" t="s">
        <v>167</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301</v>
      </c>
      <c r="BM791" s="230" t="s">
        <v>1029</v>
      </c>
    </row>
    <row r="792" s="2" customFormat="1">
      <c r="A792" s="39"/>
      <c r="B792" s="40"/>
      <c r="C792" s="41"/>
      <c r="D792" s="232" t="s">
        <v>177</v>
      </c>
      <c r="E792" s="41"/>
      <c r="F792" s="233" t="s">
        <v>1030</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177</v>
      </c>
      <c r="AU792" s="18" t="s">
        <v>87</v>
      </c>
    </row>
    <row r="793" s="2" customFormat="1">
      <c r="A793" s="39"/>
      <c r="B793" s="40"/>
      <c r="C793" s="41"/>
      <c r="D793" s="232" t="s">
        <v>179</v>
      </c>
      <c r="E793" s="41"/>
      <c r="F793" s="236" t="s">
        <v>1031</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179</v>
      </c>
      <c r="AU793" s="18" t="s">
        <v>87</v>
      </c>
    </row>
    <row r="794" s="13" customFormat="1">
      <c r="A794" s="13"/>
      <c r="B794" s="237"/>
      <c r="C794" s="238"/>
      <c r="D794" s="232" t="s">
        <v>181</v>
      </c>
      <c r="E794" s="239" t="s">
        <v>40</v>
      </c>
      <c r="F794" s="240" t="s">
        <v>203</v>
      </c>
      <c r="G794" s="238"/>
      <c r="H794" s="239" t="s">
        <v>40</v>
      </c>
      <c r="I794" s="241"/>
      <c r="J794" s="238"/>
      <c r="K794" s="238"/>
      <c r="L794" s="242"/>
      <c r="M794" s="243"/>
      <c r="N794" s="244"/>
      <c r="O794" s="244"/>
      <c r="P794" s="244"/>
      <c r="Q794" s="244"/>
      <c r="R794" s="244"/>
      <c r="S794" s="244"/>
      <c r="T794" s="245"/>
      <c r="U794" s="13"/>
      <c r="V794" s="13"/>
      <c r="W794" s="13"/>
      <c r="X794" s="13"/>
      <c r="Y794" s="13"/>
      <c r="Z794" s="13"/>
      <c r="AA794" s="13"/>
      <c r="AB794" s="13"/>
      <c r="AC794" s="13"/>
      <c r="AD794" s="13"/>
      <c r="AE794" s="13"/>
      <c r="AT794" s="246" t="s">
        <v>181</v>
      </c>
      <c r="AU794" s="246" t="s">
        <v>87</v>
      </c>
      <c r="AV794" s="13" t="s">
        <v>85</v>
      </c>
      <c r="AW794" s="13" t="s">
        <v>38</v>
      </c>
      <c r="AX794" s="13" t="s">
        <v>77</v>
      </c>
      <c r="AY794" s="246" t="s">
        <v>167</v>
      </c>
    </row>
    <row r="795" s="14" customFormat="1">
      <c r="A795" s="14"/>
      <c r="B795" s="247"/>
      <c r="C795" s="248"/>
      <c r="D795" s="232" t="s">
        <v>181</v>
      </c>
      <c r="E795" s="249" t="s">
        <v>40</v>
      </c>
      <c r="F795" s="250" t="s">
        <v>283</v>
      </c>
      <c r="G795" s="248"/>
      <c r="H795" s="251">
        <v>2.96</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181</v>
      </c>
      <c r="AU795" s="257" t="s">
        <v>87</v>
      </c>
      <c r="AV795" s="14" t="s">
        <v>87</v>
      </c>
      <c r="AW795" s="14" t="s">
        <v>38</v>
      </c>
      <c r="AX795" s="14" t="s">
        <v>77</v>
      </c>
      <c r="AY795" s="257" t="s">
        <v>167</v>
      </c>
    </row>
    <row r="796" s="13" customFormat="1">
      <c r="A796" s="13"/>
      <c r="B796" s="237"/>
      <c r="C796" s="238"/>
      <c r="D796" s="232" t="s">
        <v>181</v>
      </c>
      <c r="E796" s="239" t="s">
        <v>40</v>
      </c>
      <c r="F796" s="240" t="s">
        <v>206</v>
      </c>
      <c r="G796" s="238"/>
      <c r="H796" s="239" t="s">
        <v>40</v>
      </c>
      <c r="I796" s="241"/>
      <c r="J796" s="238"/>
      <c r="K796" s="238"/>
      <c r="L796" s="242"/>
      <c r="M796" s="243"/>
      <c r="N796" s="244"/>
      <c r="O796" s="244"/>
      <c r="P796" s="244"/>
      <c r="Q796" s="244"/>
      <c r="R796" s="244"/>
      <c r="S796" s="244"/>
      <c r="T796" s="245"/>
      <c r="U796" s="13"/>
      <c r="V796" s="13"/>
      <c r="W796" s="13"/>
      <c r="X796" s="13"/>
      <c r="Y796" s="13"/>
      <c r="Z796" s="13"/>
      <c r="AA796" s="13"/>
      <c r="AB796" s="13"/>
      <c r="AC796" s="13"/>
      <c r="AD796" s="13"/>
      <c r="AE796" s="13"/>
      <c r="AT796" s="246" t="s">
        <v>181</v>
      </c>
      <c r="AU796" s="246" t="s">
        <v>87</v>
      </c>
      <c r="AV796" s="13" t="s">
        <v>85</v>
      </c>
      <c r="AW796" s="13" t="s">
        <v>38</v>
      </c>
      <c r="AX796" s="13" t="s">
        <v>77</v>
      </c>
      <c r="AY796" s="246" t="s">
        <v>167</v>
      </c>
    </row>
    <row r="797" s="14" customFormat="1">
      <c r="A797" s="14"/>
      <c r="B797" s="247"/>
      <c r="C797" s="248"/>
      <c r="D797" s="232" t="s">
        <v>181</v>
      </c>
      <c r="E797" s="249" t="s">
        <v>40</v>
      </c>
      <c r="F797" s="250" t="s">
        <v>284</v>
      </c>
      <c r="G797" s="248"/>
      <c r="H797" s="251">
        <v>2.2599999999999998</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181</v>
      </c>
      <c r="AU797" s="257" t="s">
        <v>87</v>
      </c>
      <c r="AV797" s="14" t="s">
        <v>87</v>
      </c>
      <c r="AW797" s="14" t="s">
        <v>38</v>
      </c>
      <c r="AX797" s="14" t="s">
        <v>77</v>
      </c>
      <c r="AY797" s="257" t="s">
        <v>167</v>
      </c>
    </row>
    <row r="798" s="13" customFormat="1">
      <c r="A798" s="13"/>
      <c r="B798" s="237"/>
      <c r="C798" s="238"/>
      <c r="D798" s="232" t="s">
        <v>181</v>
      </c>
      <c r="E798" s="239" t="s">
        <v>40</v>
      </c>
      <c r="F798" s="240" t="s">
        <v>210</v>
      </c>
      <c r="G798" s="238"/>
      <c r="H798" s="239" t="s">
        <v>40</v>
      </c>
      <c r="I798" s="241"/>
      <c r="J798" s="238"/>
      <c r="K798" s="238"/>
      <c r="L798" s="242"/>
      <c r="M798" s="243"/>
      <c r="N798" s="244"/>
      <c r="O798" s="244"/>
      <c r="P798" s="244"/>
      <c r="Q798" s="244"/>
      <c r="R798" s="244"/>
      <c r="S798" s="244"/>
      <c r="T798" s="245"/>
      <c r="U798" s="13"/>
      <c r="V798" s="13"/>
      <c r="W798" s="13"/>
      <c r="X798" s="13"/>
      <c r="Y798" s="13"/>
      <c r="Z798" s="13"/>
      <c r="AA798" s="13"/>
      <c r="AB798" s="13"/>
      <c r="AC798" s="13"/>
      <c r="AD798" s="13"/>
      <c r="AE798" s="13"/>
      <c r="AT798" s="246" t="s">
        <v>181</v>
      </c>
      <c r="AU798" s="246" t="s">
        <v>87</v>
      </c>
      <c r="AV798" s="13" t="s">
        <v>85</v>
      </c>
      <c r="AW798" s="13" t="s">
        <v>38</v>
      </c>
      <c r="AX798" s="13" t="s">
        <v>77</v>
      </c>
      <c r="AY798" s="246" t="s">
        <v>167</v>
      </c>
    </row>
    <row r="799" s="14" customFormat="1">
      <c r="A799" s="14"/>
      <c r="B799" s="247"/>
      <c r="C799" s="248"/>
      <c r="D799" s="232" t="s">
        <v>181</v>
      </c>
      <c r="E799" s="249" t="s">
        <v>40</v>
      </c>
      <c r="F799" s="250" t="s">
        <v>287</v>
      </c>
      <c r="G799" s="248"/>
      <c r="H799" s="251">
        <v>8.5800000000000001</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181</v>
      </c>
      <c r="AU799" s="257" t="s">
        <v>87</v>
      </c>
      <c r="AV799" s="14" t="s">
        <v>87</v>
      </c>
      <c r="AW799" s="14" t="s">
        <v>38</v>
      </c>
      <c r="AX799" s="14" t="s">
        <v>77</v>
      </c>
      <c r="AY799" s="257" t="s">
        <v>167</v>
      </c>
    </row>
    <row r="800" s="15" customFormat="1">
      <c r="A800" s="15"/>
      <c r="B800" s="258"/>
      <c r="C800" s="259"/>
      <c r="D800" s="232" t="s">
        <v>181</v>
      </c>
      <c r="E800" s="260" t="s">
        <v>40</v>
      </c>
      <c r="F800" s="261" t="s">
        <v>184</v>
      </c>
      <c r="G800" s="259"/>
      <c r="H800" s="262">
        <v>13.800000000000001</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181</v>
      </c>
      <c r="AU800" s="268" t="s">
        <v>87</v>
      </c>
      <c r="AV800" s="15" t="s">
        <v>175</v>
      </c>
      <c r="AW800" s="15" t="s">
        <v>38</v>
      </c>
      <c r="AX800" s="15" t="s">
        <v>85</v>
      </c>
      <c r="AY800" s="268" t="s">
        <v>167</v>
      </c>
    </row>
    <row r="801" s="2" customFormat="1" ht="24" customHeight="1">
      <c r="A801" s="39"/>
      <c r="B801" s="40"/>
      <c r="C801" s="219" t="s">
        <v>1032</v>
      </c>
      <c r="D801" s="219" t="s">
        <v>170</v>
      </c>
      <c r="E801" s="220" t="s">
        <v>1033</v>
      </c>
      <c r="F801" s="221" t="s">
        <v>1034</v>
      </c>
      <c r="G801" s="222" t="s">
        <v>173</v>
      </c>
      <c r="H801" s="223">
        <v>13.800000000000001</v>
      </c>
      <c r="I801" s="224"/>
      <c r="J801" s="225">
        <f>ROUND(I801*H801,2)</f>
        <v>0</v>
      </c>
      <c r="K801" s="221" t="s">
        <v>174</v>
      </c>
      <c r="L801" s="45"/>
      <c r="M801" s="226" t="s">
        <v>40</v>
      </c>
      <c r="N801" s="227" t="s">
        <v>48</v>
      </c>
      <c r="O801" s="85"/>
      <c r="P801" s="228">
        <f>O801*H801</f>
        <v>0</v>
      </c>
      <c r="Q801" s="228">
        <v>0.0054000000000000003</v>
      </c>
      <c r="R801" s="228">
        <f>Q801*H801</f>
        <v>0.074520000000000003</v>
      </c>
      <c r="S801" s="228">
        <v>0</v>
      </c>
      <c r="T801" s="229">
        <f>S801*H801</f>
        <v>0</v>
      </c>
      <c r="U801" s="39"/>
      <c r="V801" s="39"/>
      <c r="W801" s="39"/>
      <c r="X801" s="39"/>
      <c r="Y801" s="39"/>
      <c r="Z801" s="39"/>
      <c r="AA801" s="39"/>
      <c r="AB801" s="39"/>
      <c r="AC801" s="39"/>
      <c r="AD801" s="39"/>
      <c r="AE801" s="39"/>
      <c r="AR801" s="230" t="s">
        <v>301</v>
      </c>
      <c r="AT801" s="230" t="s">
        <v>170</v>
      </c>
      <c r="AU801" s="230" t="s">
        <v>87</v>
      </c>
      <c r="AY801" s="18" t="s">
        <v>167</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301</v>
      </c>
      <c r="BM801" s="230" t="s">
        <v>1035</v>
      </c>
    </row>
    <row r="802" s="2" customFormat="1">
      <c r="A802" s="39"/>
      <c r="B802" s="40"/>
      <c r="C802" s="41"/>
      <c r="D802" s="232" t="s">
        <v>177</v>
      </c>
      <c r="E802" s="41"/>
      <c r="F802" s="233" t="s">
        <v>1036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177</v>
      </c>
      <c r="AU802" s="18" t="s">
        <v>87</v>
      </c>
    </row>
    <row r="803" s="2" customFormat="1">
      <c r="A803" s="39"/>
      <c r="B803" s="40"/>
      <c r="C803" s="41"/>
      <c r="D803" s="232" t="s">
        <v>179</v>
      </c>
      <c r="E803" s="41"/>
      <c r="F803" s="236" t="s">
        <v>1037</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179</v>
      </c>
      <c r="AU803" s="18" t="s">
        <v>87</v>
      </c>
    </row>
    <row r="804" s="13" customFormat="1">
      <c r="A804" s="13"/>
      <c r="B804" s="237"/>
      <c r="C804" s="238"/>
      <c r="D804" s="232" t="s">
        <v>181</v>
      </c>
      <c r="E804" s="239" t="s">
        <v>40</v>
      </c>
      <c r="F804" s="240" t="s">
        <v>203</v>
      </c>
      <c r="G804" s="238"/>
      <c r="H804" s="239" t="s">
        <v>40</v>
      </c>
      <c r="I804" s="241"/>
      <c r="J804" s="238"/>
      <c r="K804" s="238"/>
      <c r="L804" s="242"/>
      <c r="M804" s="243"/>
      <c r="N804" s="244"/>
      <c r="O804" s="244"/>
      <c r="P804" s="244"/>
      <c r="Q804" s="244"/>
      <c r="R804" s="244"/>
      <c r="S804" s="244"/>
      <c r="T804" s="245"/>
      <c r="U804" s="13"/>
      <c r="V804" s="13"/>
      <c r="W804" s="13"/>
      <c r="X804" s="13"/>
      <c r="Y804" s="13"/>
      <c r="Z804" s="13"/>
      <c r="AA804" s="13"/>
      <c r="AB804" s="13"/>
      <c r="AC804" s="13"/>
      <c r="AD804" s="13"/>
      <c r="AE804" s="13"/>
      <c r="AT804" s="246" t="s">
        <v>181</v>
      </c>
      <c r="AU804" s="246" t="s">
        <v>87</v>
      </c>
      <c r="AV804" s="13" t="s">
        <v>85</v>
      </c>
      <c r="AW804" s="13" t="s">
        <v>38</v>
      </c>
      <c r="AX804" s="13" t="s">
        <v>77</v>
      </c>
      <c r="AY804" s="246" t="s">
        <v>167</v>
      </c>
    </row>
    <row r="805" s="14" customFormat="1">
      <c r="A805" s="14"/>
      <c r="B805" s="247"/>
      <c r="C805" s="248"/>
      <c r="D805" s="232" t="s">
        <v>181</v>
      </c>
      <c r="E805" s="249" t="s">
        <v>40</v>
      </c>
      <c r="F805" s="250" t="s">
        <v>283</v>
      </c>
      <c r="G805" s="248"/>
      <c r="H805" s="251">
        <v>2.96</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181</v>
      </c>
      <c r="AU805" s="257" t="s">
        <v>87</v>
      </c>
      <c r="AV805" s="14" t="s">
        <v>87</v>
      </c>
      <c r="AW805" s="14" t="s">
        <v>38</v>
      </c>
      <c r="AX805" s="14" t="s">
        <v>77</v>
      </c>
      <c r="AY805" s="257" t="s">
        <v>167</v>
      </c>
    </row>
    <row r="806" s="13" customFormat="1">
      <c r="A806" s="13"/>
      <c r="B806" s="237"/>
      <c r="C806" s="238"/>
      <c r="D806" s="232" t="s">
        <v>181</v>
      </c>
      <c r="E806" s="239" t="s">
        <v>40</v>
      </c>
      <c r="F806" s="240" t="s">
        <v>206</v>
      </c>
      <c r="G806" s="238"/>
      <c r="H806" s="239" t="s">
        <v>40</v>
      </c>
      <c r="I806" s="241"/>
      <c r="J806" s="238"/>
      <c r="K806" s="238"/>
      <c r="L806" s="242"/>
      <c r="M806" s="243"/>
      <c r="N806" s="244"/>
      <c r="O806" s="244"/>
      <c r="P806" s="244"/>
      <c r="Q806" s="244"/>
      <c r="R806" s="244"/>
      <c r="S806" s="244"/>
      <c r="T806" s="245"/>
      <c r="U806" s="13"/>
      <c r="V806" s="13"/>
      <c r="W806" s="13"/>
      <c r="X806" s="13"/>
      <c r="Y806" s="13"/>
      <c r="Z806" s="13"/>
      <c r="AA806" s="13"/>
      <c r="AB806" s="13"/>
      <c r="AC806" s="13"/>
      <c r="AD806" s="13"/>
      <c r="AE806" s="13"/>
      <c r="AT806" s="246" t="s">
        <v>181</v>
      </c>
      <c r="AU806" s="246" t="s">
        <v>87</v>
      </c>
      <c r="AV806" s="13" t="s">
        <v>85</v>
      </c>
      <c r="AW806" s="13" t="s">
        <v>38</v>
      </c>
      <c r="AX806" s="13" t="s">
        <v>77</v>
      </c>
      <c r="AY806" s="246" t="s">
        <v>167</v>
      </c>
    </row>
    <row r="807" s="14" customFormat="1">
      <c r="A807" s="14"/>
      <c r="B807" s="247"/>
      <c r="C807" s="248"/>
      <c r="D807" s="232" t="s">
        <v>181</v>
      </c>
      <c r="E807" s="249" t="s">
        <v>40</v>
      </c>
      <c r="F807" s="250" t="s">
        <v>284</v>
      </c>
      <c r="G807" s="248"/>
      <c r="H807" s="251">
        <v>2.2599999999999998</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181</v>
      </c>
      <c r="AU807" s="257" t="s">
        <v>87</v>
      </c>
      <c r="AV807" s="14" t="s">
        <v>87</v>
      </c>
      <c r="AW807" s="14" t="s">
        <v>38</v>
      </c>
      <c r="AX807" s="14" t="s">
        <v>77</v>
      </c>
      <c r="AY807" s="257" t="s">
        <v>167</v>
      </c>
    </row>
    <row r="808" s="13" customFormat="1">
      <c r="A808" s="13"/>
      <c r="B808" s="237"/>
      <c r="C808" s="238"/>
      <c r="D808" s="232" t="s">
        <v>181</v>
      </c>
      <c r="E808" s="239" t="s">
        <v>40</v>
      </c>
      <c r="F808" s="240" t="s">
        <v>210</v>
      </c>
      <c r="G808" s="238"/>
      <c r="H808" s="239" t="s">
        <v>40</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181</v>
      </c>
      <c r="AU808" s="246" t="s">
        <v>87</v>
      </c>
      <c r="AV808" s="13" t="s">
        <v>85</v>
      </c>
      <c r="AW808" s="13" t="s">
        <v>38</v>
      </c>
      <c r="AX808" s="13" t="s">
        <v>77</v>
      </c>
      <c r="AY808" s="246" t="s">
        <v>167</v>
      </c>
    </row>
    <row r="809" s="14" customFormat="1">
      <c r="A809" s="14"/>
      <c r="B809" s="247"/>
      <c r="C809" s="248"/>
      <c r="D809" s="232" t="s">
        <v>181</v>
      </c>
      <c r="E809" s="249" t="s">
        <v>40</v>
      </c>
      <c r="F809" s="250" t="s">
        <v>287</v>
      </c>
      <c r="G809" s="248"/>
      <c r="H809" s="251">
        <v>8.5800000000000001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181</v>
      </c>
      <c r="AU809" s="257" t="s">
        <v>87</v>
      </c>
      <c r="AV809" s="14" t="s">
        <v>87</v>
      </c>
      <c r="AW809" s="14" t="s">
        <v>38</v>
      </c>
      <c r="AX809" s="14" t="s">
        <v>77</v>
      </c>
      <c r="AY809" s="257" t="s">
        <v>167</v>
      </c>
    </row>
    <row r="810" s="15" customFormat="1">
      <c r="A810" s="15"/>
      <c r="B810" s="258"/>
      <c r="C810" s="259"/>
      <c r="D810" s="232" t="s">
        <v>181</v>
      </c>
      <c r="E810" s="260" t="s">
        <v>40</v>
      </c>
      <c r="F810" s="261" t="s">
        <v>184</v>
      </c>
      <c r="G810" s="259"/>
      <c r="H810" s="262">
        <v>13.800000000000001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181</v>
      </c>
      <c r="AU810" s="268" t="s">
        <v>87</v>
      </c>
      <c r="AV810" s="15" t="s">
        <v>175</v>
      </c>
      <c r="AW810" s="15" t="s">
        <v>38</v>
      </c>
      <c r="AX810" s="15" t="s">
        <v>85</v>
      </c>
      <c r="AY810" s="268" t="s">
        <v>167</v>
      </c>
    </row>
    <row r="811" s="2" customFormat="1" ht="24" customHeight="1">
      <c r="A811" s="39"/>
      <c r="B811" s="40"/>
      <c r="C811" s="269" t="s">
        <v>1038</v>
      </c>
      <c r="D811" s="269" t="s">
        <v>297</v>
      </c>
      <c r="E811" s="270" t="s">
        <v>1039</v>
      </c>
      <c r="F811" s="271" t="s">
        <v>1040</v>
      </c>
      <c r="G811" s="272" t="s">
        <v>173</v>
      </c>
      <c r="H811" s="273">
        <v>15.18</v>
      </c>
      <c r="I811" s="274"/>
      <c r="J811" s="275">
        <f>ROUND(I811*H811,2)</f>
        <v>0</v>
      </c>
      <c r="K811" s="271" t="s">
        <v>926</v>
      </c>
      <c r="L811" s="276"/>
      <c r="M811" s="277" t="s">
        <v>40</v>
      </c>
      <c r="N811" s="278" t="s">
        <v>48</v>
      </c>
      <c r="O811" s="85"/>
      <c r="P811" s="228">
        <f>O811*H811</f>
        <v>0</v>
      </c>
      <c r="Q811" s="228">
        <v>0.018200000000000001</v>
      </c>
      <c r="R811" s="228">
        <f>Q811*H811</f>
        <v>0.27627600000000002</v>
      </c>
      <c r="S811" s="228">
        <v>0</v>
      </c>
      <c r="T811" s="229">
        <f>S811*H811</f>
        <v>0</v>
      </c>
      <c r="U811" s="39"/>
      <c r="V811" s="39"/>
      <c r="W811" s="39"/>
      <c r="X811" s="39"/>
      <c r="Y811" s="39"/>
      <c r="Z811" s="39"/>
      <c r="AA811" s="39"/>
      <c r="AB811" s="39"/>
      <c r="AC811" s="39"/>
      <c r="AD811" s="39"/>
      <c r="AE811" s="39"/>
      <c r="AR811" s="230" t="s">
        <v>407</v>
      </c>
      <c r="AT811" s="230" t="s">
        <v>297</v>
      </c>
      <c r="AU811" s="230" t="s">
        <v>87</v>
      </c>
      <c r="AY811" s="18" t="s">
        <v>167</v>
      </c>
      <c r="BE811" s="231">
        <f>IF(N811="základní",J811,0)</f>
        <v>0</v>
      </c>
      <c r="BF811" s="231">
        <f>IF(N811="snížená",J811,0)</f>
        <v>0</v>
      </c>
      <c r="BG811" s="231">
        <f>IF(N811="zákl. přenesená",J811,0)</f>
        <v>0</v>
      </c>
      <c r="BH811" s="231">
        <f>IF(N811="sníž. přenesená",J811,0)</f>
        <v>0</v>
      </c>
      <c r="BI811" s="231">
        <f>IF(N811="nulová",J811,0)</f>
        <v>0</v>
      </c>
      <c r="BJ811" s="18" t="s">
        <v>85</v>
      </c>
      <c r="BK811" s="231">
        <f>ROUND(I811*H811,2)</f>
        <v>0</v>
      </c>
      <c r="BL811" s="18" t="s">
        <v>301</v>
      </c>
      <c r="BM811" s="230" t="s">
        <v>1041</v>
      </c>
    </row>
    <row r="812" s="2" customFormat="1">
      <c r="A812" s="39"/>
      <c r="B812" s="40"/>
      <c r="C812" s="41"/>
      <c r="D812" s="232" t="s">
        <v>177</v>
      </c>
      <c r="E812" s="41"/>
      <c r="F812" s="233" t="s">
        <v>1040</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177</v>
      </c>
      <c r="AU812" s="18" t="s">
        <v>87</v>
      </c>
    </row>
    <row r="813" s="14" customFormat="1">
      <c r="A813" s="14"/>
      <c r="B813" s="247"/>
      <c r="C813" s="248"/>
      <c r="D813" s="232" t="s">
        <v>181</v>
      </c>
      <c r="E813" s="248"/>
      <c r="F813" s="250" t="s">
        <v>1042</v>
      </c>
      <c r="G813" s="248"/>
      <c r="H813" s="251">
        <v>15.18</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181</v>
      </c>
      <c r="AU813" s="257" t="s">
        <v>87</v>
      </c>
      <c r="AV813" s="14" t="s">
        <v>87</v>
      </c>
      <c r="AW813" s="14" t="s">
        <v>4</v>
      </c>
      <c r="AX813" s="14" t="s">
        <v>85</v>
      </c>
      <c r="AY813" s="257" t="s">
        <v>167</v>
      </c>
    </row>
    <row r="814" s="2" customFormat="1" ht="16.5" customHeight="1">
      <c r="A814" s="39"/>
      <c r="B814" s="40"/>
      <c r="C814" s="219" t="s">
        <v>1043</v>
      </c>
      <c r="D814" s="219" t="s">
        <v>170</v>
      </c>
      <c r="E814" s="220" t="s">
        <v>1044</v>
      </c>
      <c r="F814" s="221" t="s">
        <v>1045</v>
      </c>
      <c r="G814" s="222" t="s">
        <v>173</v>
      </c>
      <c r="H814" s="223">
        <v>13.800000000000001</v>
      </c>
      <c r="I814" s="224"/>
      <c r="J814" s="225">
        <f>ROUND(I814*H814,2)</f>
        <v>0</v>
      </c>
      <c r="K814" s="221" t="s">
        <v>174</v>
      </c>
      <c r="L814" s="45"/>
      <c r="M814" s="226" t="s">
        <v>40</v>
      </c>
      <c r="N814" s="227" t="s">
        <v>48</v>
      </c>
      <c r="O814" s="85"/>
      <c r="P814" s="228">
        <f>O814*H814</f>
        <v>0</v>
      </c>
      <c r="Q814" s="228">
        <v>0.00029999999999999997</v>
      </c>
      <c r="R814" s="228">
        <f>Q814*H814</f>
        <v>0.0041399999999999996</v>
      </c>
      <c r="S814" s="228">
        <v>0</v>
      </c>
      <c r="T814" s="229">
        <f>S814*H814</f>
        <v>0</v>
      </c>
      <c r="U814" s="39"/>
      <c r="V814" s="39"/>
      <c r="W814" s="39"/>
      <c r="X814" s="39"/>
      <c r="Y814" s="39"/>
      <c r="Z814" s="39"/>
      <c r="AA814" s="39"/>
      <c r="AB814" s="39"/>
      <c r="AC814" s="39"/>
      <c r="AD814" s="39"/>
      <c r="AE814" s="39"/>
      <c r="AR814" s="230" t="s">
        <v>301</v>
      </c>
      <c r="AT814" s="230" t="s">
        <v>170</v>
      </c>
      <c r="AU814" s="230" t="s">
        <v>87</v>
      </c>
      <c r="AY814" s="18" t="s">
        <v>167</v>
      </c>
      <c r="BE814" s="231">
        <f>IF(N814="základní",J814,0)</f>
        <v>0</v>
      </c>
      <c r="BF814" s="231">
        <f>IF(N814="snížená",J814,0)</f>
        <v>0</v>
      </c>
      <c r="BG814" s="231">
        <f>IF(N814="zákl. přenesená",J814,0)</f>
        <v>0</v>
      </c>
      <c r="BH814" s="231">
        <f>IF(N814="sníž. přenesená",J814,0)</f>
        <v>0</v>
      </c>
      <c r="BI814" s="231">
        <f>IF(N814="nulová",J814,0)</f>
        <v>0</v>
      </c>
      <c r="BJ814" s="18" t="s">
        <v>85</v>
      </c>
      <c r="BK814" s="231">
        <f>ROUND(I814*H814,2)</f>
        <v>0</v>
      </c>
      <c r="BL814" s="18" t="s">
        <v>301</v>
      </c>
      <c r="BM814" s="230" t="s">
        <v>1046</v>
      </c>
    </row>
    <row r="815" s="2" customFormat="1">
      <c r="A815" s="39"/>
      <c r="B815" s="40"/>
      <c r="C815" s="41"/>
      <c r="D815" s="232" t="s">
        <v>177</v>
      </c>
      <c r="E815" s="41"/>
      <c r="F815" s="233" t="s">
        <v>1047</v>
      </c>
      <c r="G815" s="41"/>
      <c r="H815" s="41"/>
      <c r="I815" s="137"/>
      <c r="J815" s="41"/>
      <c r="K815" s="41"/>
      <c r="L815" s="45"/>
      <c r="M815" s="234"/>
      <c r="N815" s="235"/>
      <c r="O815" s="85"/>
      <c r="P815" s="85"/>
      <c r="Q815" s="85"/>
      <c r="R815" s="85"/>
      <c r="S815" s="85"/>
      <c r="T815" s="86"/>
      <c r="U815" s="39"/>
      <c r="V815" s="39"/>
      <c r="W815" s="39"/>
      <c r="X815" s="39"/>
      <c r="Y815" s="39"/>
      <c r="Z815" s="39"/>
      <c r="AA815" s="39"/>
      <c r="AB815" s="39"/>
      <c r="AC815" s="39"/>
      <c r="AD815" s="39"/>
      <c r="AE815" s="39"/>
      <c r="AT815" s="18" t="s">
        <v>177</v>
      </c>
      <c r="AU815" s="18" t="s">
        <v>87</v>
      </c>
    </row>
    <row r="816" s="2" customFormat="1">
      <c r="A816" s="39"/>
      <c r="B816" s="40"/>
      <c r="C816" s="41"/>
      <c r="D816" s="232" t="s">
        <v>179</v>
      </c>
      <c r="E816" s="41"/>
      <c r="F816" s="236"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179</v>
      </c>
      <c r="AU816" s="18" t="s">
        <v>87</v>
      </c>
    </row>
    <row r="817" s="13" customFormat="1">
      <c r="A817" s="13"/>
      <c r="B817" s="237"/>
      <c r="C817" s="238"/>
      <c r="D817" s="232" t="s">
        <v>181</v>
      </c>
      <c r="E817" s="239" t="s">
        <v>40</v>
      </c>
      <c r="F817" s="240" t="s">
        <v>203</v>
      </c>
      <c r="G817" s="238"/>
      <c r="H817" s="239" t="s">
        <v>40</v>
      </c>
      <c r="I817" s="241"/>
      <c r="J817" s="238"/>
      <c r="K817" s="238"/>
      <c r="L817" s="242"/>
      <c r="M817" s="243"/>
      <c r="N817" s="244"/>
      <c r="O817" s="244"/>
      <c r="P817" s="244"/>
      <c r="Q817" s="244"/>
      <c r="R817" s="244"/>
      <c r="S817" s="244"/>
      <c r="T817" s="245"/>
      <c r="U817" s="13"/>
      <c r="V817" s="13"/>
      <c r="W817" s="13"/>
      <c r="X817" s="13"/>
      <c r="Y817" s="13"/>
      <c r="Z817" s="13"/>
      <c r="AA817" s="13"/>
      <c r="AB817" s="13"/>
      <c r="AC817" s="13"/>
      <c r="AD817" s="13"/>
      <c r="AE817" s="13"/>
      <c r="AT817" s="246" t="s">
        <v>181</v>
      </c>
      <c r="AU817" s="246" t="s">
        <v>87</v>
      </c>
      <c r="AV817" s="13" t="s">
        <v>85</v>
      </c>
      <c r="AW817" s="13" t="s">
        <v>38</v>
      </c>
      <c r="AX817" s="13" t="s">
        <v>77</v>
      </c>
      <c r="AY817" s="246" t="s">
        <v>167</v>
      </c>
    </row>
    <row r="818" s="14" customFormat="1">
      <c r="A818" s="14"/>
      <c r="B818" s="247"/>
      <c r="C818" s="248"/>
      <c r="D818" s="232" t="s">
        <v>181</v>
      </c>
      <c r="E818" s="249" t="s">
        <v>40</v>
      </c>
      <c r="F818" s="250" t="s">
        <v>283</v>
      </c>
      <c r="G818" s="248"/>
      <c r="H818" s="251">
        <v>2.96</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181</v>
      </c>
      <c r="AU818" s="257" t="s">
        <v>87</v>
      </c>
      <c r="AV818" s="14" t="s">
        <v>87</v>
      </c>
      <c r="AW818" s="14" t="s">
        <v>38</v>
      </c>
      <c r="AX818" s="14" t="s">
        <v>77</v>
      </c>
      <c r="AY818" s="257" t="s">
        <v>167</v>
      </c>
    </row>
    <row r="819" s="13" customFormat="1">
      <c r="A819" s="13"/>
      <c r="B819" s="237"/>
      <c r="C819" s="238"/>
      <c r="D819" s="232" t="s">
        <v>181</v>
      </c>
      <c r="E819" s="239" t="s">
        <v>40</v>
      </c>
      <c r="F819" s="240" t="s">
        <v>206</v>
      </c>
      <c r="G819" s="238"/>
      <c r="H819" s="239" t="s">
        <v>40</v>
      </c>
      <c r="I819" s="241"/>
      <c r="J819" s="238"/>
      <c r="K819" s="238"/>
      <c r="L819" s="242"/>
      <c r="M819" s="243"/>
      <c r="N819" s="244"/>
      <c r="O819" s="244"/>
      <c r="P819" s="244"/>
      <c r="Q819" s="244"/>
      <c r="R819" s="244"/>
      <c r="S819" s="244"/>
      <c r="T819" s="245"/>
      <c r="U819" s="13"/>
      <c r="V819" s="13"/>
      <c r="W819" s="13"/>
      <c r="X819" s="13"/>
      <c r="Y819" s="13"/>
      <c r="Z819" s="13"/>
      <c r="AA819" s="13"/>
      <c r="AB819" s="13"/>
      <c r="AC819" s="13"/>
      <c r="AD819" s="13"/>
      <c r="AE819" s="13"/>
      <c r="AT819" s="246" t="s">
        <v>181</v>
      </c>
      <c r="AU819" s="246" t="s">
        <v>87</v>
      </c>
      <c r="AV819" s="13" t="s">
        <v>85</v>
      </c>
      <c r="AW819" s="13" t="s">
        <v>38</v>
      </c>
      <c r="AX819" s="13" t="s">
        <v>77</v>
      </c>
      <c r="AY819" s="246" t="s">
        <v>167</v>
      </c>
    </row>
    <row r="820" s="14" customFormat="1">
      <c r="A820" s="14"/>
      <c r="B820" s="247"/>
      <c r="C820" s="248"/>
      <c r="D820" s="232" t="s">
        <v>181</v>
      </c>
      <c r="E820" s="249" t="s">
        <v>40</v>
      </c>
      <c r="F820" s="250" t="s">
        <v>284</v>
      </c>
      <c r="G820" s="248"/>
      <c r="H820" s="251">
        <v>2.2599999999999998</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181</v>
      </c>
      <c r="AU820" s="257" t="s">
        <v>87</v>
      </c>
      <c r="AV820" s="14" t="s">
        <v>87</v>
      </c>
      <c r="AW820" s="14" t="s">
        <v>38</v>
      </c>
      <c r="AX820" s="14" t="s">
        <v>77</v>
      </c>
      <c r="AY820" s="257" t="s">
        <v>167</v>
      </c>
    </row>
    <row r="821" s="13" customFormat="1">
      <c r="A821" s="13"/>
      <c r="B821" s="237"/>
      <c r="C821" s="238"/>
      <c r="D821" s="232" t="s">
        <v>181</v>
      </c>
      <c r="E821" s="239" t="s">
        <v>40</v>
      </c>
      <c r="F821" s="240" t="s">
        <v>210</v>
      </c>
      <c r="G821" s="238"/>
      <c r="H821" s="239" t="s">
        <v>40</v>
      </c>
      <c r="I821" s="241"/>
      <c r="J821" s="238"/>
      <c r="K821" s="238"/>
      <c r="L821" s="242"/>
      <c r="M821" s="243"/>
      <c r="N821" s="244"/>
      <c r="O821" s="244"/>
      <c r="P821" s="244"/>
      <c r="Q821" s="244"/>
      <c r="R821" s="244"/>
      <c r="S821" s="244"/>
      <c r="T821" s="245"/>
      <c r="U821" s="13"/>
      <c r="V821" s="13"/>
      <c r="W821" s="13"/>
      <c r="X821" s="13"/>
      <c r="Y821" s="13"/>
      <c r="Z821" s="13"/>
      <c r="AA821" s="13"/>
      <c r="AB821" s="13"/>
      <c r="AC821" s="13"/>
      <c r="AD821" s="13"/>
      <c r="AE821" s="13"/>
      <c r="AT821" s="246" t="s">
        <v>181</v>
      </c>
      <c r="AU821" s="246" t="s">
        <v>87</v>
      </c>
      <c r="AV821" s="13" t="s">
        <v>85</v>
      </c>
      <c r="AW821" s="13" t="s">
        <v>38</v>
      </c>
      <c r="AX821" s="13" t="s">
        <v>77</v>
      </c>
      <c r="AY821" s="246" t="s">
        <v>167</v>
      </c>
    </row>
    <row r="822" s="14" customFormat="1">
      <c r="A822" s="14"/>
      <c r="B822" s="247"/>
      <c r="C822" s="248"/>
      <c r="D822" s="232" t="s">
        <v>181</v>
      </c>
      <c r="E822" s="249" t="s">
        <v>40</v>
      </c>
      <c r="F822" s="250" t="s">
        <v>287</v>
      </c>
      <c r="G822" s="248"/>
      <c r="H822" s="251">
        <v>8.5800000000000001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181</v>
      </c>
      <c r="AU822" s="257" t="s">
        <v>87</v>
      </c>
      <c r="AV822" s="14" t="s">
        <v>87</v>
      </c>
      <c r="AW822" s="14" t="s">
        <v>38</v>
      </c>
      <c r="AX822" s="14" t="s">
        <v>77</v>
      </c>
      <c r="AY822" s="257" t="s">
        <v>167</v>
      </c>
    </row>
    <row r="823" s="15" customFormat="1">
      <c r="A823" s="15"/>
      <c r="B823" s="258"/>
      <c r="C823" s="259"/>
      <c r="D823" s="232" t="s">
        <v>181</v>
      </c>
      <c r="E823" s="260" t="s">
        <v>40</v>
      </c>
      <c r="F823" s="261" t="s">
        <v>184</v>
      </c>
      <c r="G823" s="259"/>
      <c r="H823" s="262">
        <v>13.800000000000001</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181</v>
      </c>
      <c r="AU823" s="268" t="s">
        <v>87</v>
      </c>
      <c r="AV823" s="15" t="s">
        <v>175</v>
      </c>
      <c r="AW823" s="15" t="s">
        <v>38</v>
      </c>
      <c r="AX823" s="15" t="s">
        <v>85</v>
      </c>
      <c r="AY823" s="268" t="s">
        <v>167</v>
      </c>
    </row>
    <row r="824" s="2" customFormat="1" ht="16.5" customHeight="1">
      <c r="A824" s="39"/>
      <c r="B824" s="40"/>
      <c r="C824" s="219" t="s">
        <v>1048</v>
      </c>
      <c r="D824" s="219" t="s">
        <v>170</v>
      </c>
      <c r="E824" s="220" t="s">
        <v>1049</v>
      </c>
      <c r="F824" s="221" t="s">
        <v>1050</v>
      </c>
      <c r="G824" s="222" t="s">
        <v>187</v>
      </c>
      <c r="H824" s="223">
        <v>26</v>
      </c>
      <c r="I824" s="224"/>
      <c r="J824" s="225">
        <f>ROUND(I824*H824,2)</f>
        <v>0</v>
      </c>
      <c r="K824" s="221" t="s">
        <v>174</v>
      </c>
      <c r="L824" s="45"/>
      <c r="M824" s="226" t="s">
        <v>40</v>
      </c>
      <c r="N824" s="227" t="s">
        <v>48</v>
      </c>
      <c r="O824" s="85"/>
      <c r="P824" s="228">
        <f>O824*H824</f>
        <v>0</v>
      </c>
      <c r="Q824" s="228">
        <v>3.0000000000000001E-05</v>
      </c>
      <c r="R824" s="228">
        <f>Q824*H824</f>
        <v>0.00077999999999999999</v>
      </c>
      <c r="S824" s="228">
        <v>0</v>
      </c>
      <c r="T824" s="229">
        <f>S824*H824</f>
        <v>0</v>
      </c>
      <c r="U824" s="39"/>
      <c r="V824" s="39"/>
      <c r="W824" s="39"/>
      <c r="X824" s="39"/>
      <c r="Y824" s="39"/>
      <c r="Z824" s="39"/>
      <c r="AA824" s="39"/>
      <c r="AB824" s="39"/>
      <c r="AC824" s="39"/>
      <c r="AD824" s="39"/>
      <c r="AE824" s="39"/>
      <c r="AR824" s="230" t="s">
        <v>301</v>
      </c>
      <c r="AT824" s="230" t="s">
        <v>170</v>
      </c>
      <c r="AU824" s="230" t="s">
        <v>87</v>
      </c>
      <c r="AY824" s="18" t="s">
        <v>167</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301</v>
      </c>
      <c r="BM824" s="230" t="s">
        <v>1051</v>
      </c>
    </row>
    <row r="825" s="2" customFormat="1">
      <c r="A825" s="39"/>
      <c r="B825" s="40"/>
      <c r="C825" s="41"/>
      <c r="D825" s="232" t="s">
        <v>177</v>
      </c>
      <c r="E825" s="41"/>
      <c r="F825" s="233" t="s">
        <v>1052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177</v>
      </c>
      <c r="AU825" s="18" t="s">
        <v>87</v>
      </c>
    </row>
    <row r="826" s="2" customFormat="1">
      <c r="A826" s="39"/>
      <c r="B826" s="40"/>
      <c r="C826" s="41"/>
      <c r="D826" s="232" t="s">
        <v>179</v>
      </c>
      <c r="E826" s="41"/>
      <c r="F826" s="236"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179</v>
      </c>
      <c r="AU826" s="18" t="s">
        <v>87</v>
      </c>
    </row>
    <row r="827" s="13" customFormat="1">
      <c r="A827" s="13"/>
      <c r="B827" s="237"/>
      <c r="C827" s="238"/>
      <c r="D827" s="232" t="s">
        <v>181</v>
      </c>
      <c r="E827" s="239" t="s">
        <v>40</v>
      </c>
      <c r="F827" s="240" t="s">
        <v>203</v>
      </c>
      <c r="G827" s="238"/>
      <c r="H827" s="239" t="s">
        <v>40</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181</v>
      </c>
      <c r="AU827" s="246" t="s">
        <v>87</v>
      </c>
      <c r="AV827" s="13" t="s">
        <v>85</v>
      </c>
      <c r="AW827" s="13" t="s">
        <v>38</v>
      </c>
      <c r="AX827" s="13" t="s">
        <v>77</v>
      </c>
      <c r="AY827" s="246" t="s">
        <v>167</v>
      </c>
    </row>
    <row r="828" s="14" customFormat="1">
      <c r="A828" s="14"/>
      <c r="B828" s="247"/>
      <c r="C828" s="248"/>
      <c r="D828" s="232" t="s">
        <v>181</v>
      </c>
      <c r="E828" s="249" t="s">
        <v>40</v>
      </c>
      <c r="F828" s="250" t="s">
        <v>1054</v>
      </c>
      <c r="G828" s="248"/>
      <c r="H828" s="251">
        <v>6.7000000000000002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181</v>
      </c>
      <c r="AU828" s="257" t="s">
        <v>87</v>
      </c>
      <c r="AV828" s="14" t="s">
        <v>87</v>
      </c>
      <c r="AW828" s="14" t="s">
        <v>38</v>
      </c>
      <c r="AX828" s="14" t="s">
        <v>77</v>
      </c>
      <c r="AY828" s="257" t="s">
        <v>167</v>
      </c>
    </row>
    <row r="829" s="13" customFormat="1">
      <c r="A829" s="13"/>
      <c r="B829" s="237"/>
      <c r="C829" s="238"/>
      <c r="D829" s="232" t="s">
        <v>181</v>
      </c>
      <c r="E829" s="239" t="s">
        <v>40</v>
      </c>
      <c r="F829" s="240" t="s">
        <v>206</v>
      </c>
      <c r="G829" s="238"/>
      <c r="H829" s="239" t="s">
        <v>40</v>
      </c>
      <c r="I829" s="241"/>
      <c r="J829" s="238"/>
      <c r="K829" s="238"/>
      <c r="L829" s="242"/>
      <c r="M829" s="243"/>
      <c r="N829" s="244"/>
      <c r="O829" s="244"/>
      <c r="P829" s="244"/>
      <c r="Q829" s="244"/>
      <c r="R829" s="244"/>
      <c r="S829" s="244"/>
      <c r="T829" s="245"/>
      <c r="U829" s="13"/>
      <c r="V829" s="13"/>
      <c r="W829" s="13"/>
      <c r="X829" s="13"/>
      <c r="Y829" s="13"/>
      <c r="Z829" s="13"/>
      <c r="AA829" s="13"/>
      <c r="AB829" s="13"/>
      <c r="AC829" s="13"/>
      <c r="AD829" s="13"/>
      <c r="AE829" s="13"/>
      <c r="AT829" s="246" t="s">
        <v>181</v>
      </c>
      <c r="AU829" s="246" t="s">
        <v>87</v>
      </c>
      <c r="AV829" s="13" t="s">
        <v>85</v>
      </c>
      <c r="AW829" s="13" t="s">
        <v>38</v>
      </c>
      <c r="AX829" s="13" t="s">
        <v>77</v>
      </c>
      <c r="AY829" s="246" t="s">
        <v>167</v>
      </c>
    </row>
    <row r="830" s="14" customFormat="1">
      <c r="A830" s="14"/>
      <c r="B830" s="247"/>
      <c r="C830" s="248"/>
      <c r="D830" s="232" t="s">
        <v>181</v>
      </c>
      <c r="E830" s="249" t="s">
        <v>40</v>
      </c>
      <c r="F830" s="250" t="s">
        <v>1055</v>
      </c>
      <c r="G830" s="248"/>
      <c r="H830" s="251">
        <v>5.7000000000000002</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181</v>
      </c>
      <c r="AU830" s="257" t="s">
        <v>87</v>
      </c>
      <c r="AV830" s="14" t="s">
        <v>87</v>
      </c>
      <c r="AW830" s="14" t="s">
        <v>38</v>
      </c>
      <c r="AX830" s="14" t="s">
        <v>77</v>
      </c>
      <c r="AY830" s="257" t="s">
        <v>167</v>
      </c>
    </row>
    <row r="831" s="13" customFormat="1">
      <c r="A831" s="13"/>
      <c r="B831" s="237"/>
      <c r="C831" s="238"/>
      <c r="D831" s="232" t="s">
        <v>181</v>
      </c>
      <c r="E831" s="239" t="s">
        <v>40</v>
      </c>
      <c r="F831" s="240" t="s">
        <v>210</v>
      </c>
      <c r="G831" s="238"/>
      <c r="H831" s="239" t="s">
        <v>40</v>
      </c>
      <c r="I831" s="241"/>
      <c r="J831" s="238"/>
      <c r="K831" s="238"/>
      <c r="L831" s="242"/>
      <c r="M831" s="243"/>
      <c r="N831" s="244"/>
      <c r="O831" s="244"/>
      <c r="P831" s="244"/>
      <c r="Q831" s="244"/>
      <c r="R831" s="244"/>
      <c r="S831" s="244"/>
      <c r="T831" s="245"/>
      <c r="U831" s="13"/>
      <c r="V831" s="13"/>
      <c r="W831" s="13"/>
      <c r="X831" s="13"/>
      <c r="Y831" s="13"/>
      <c r="Z831" s="13"/>
      <c r="AA831" s="13"/>
      <c r="AB831" s="13"/>
      <c r="AC831" s="13"/>
      <c r="AD831" s="13"/>
      <c r="AE831" s="13"/>
      <c r="AT831" s="246" t="s">
        <v>181</v>
      </c>
      <c r="AU831" s="246" t="s">
        <v>87</v>
      </c>
      <c r="AV831" s="13" t="s">
        <v>85</v>
      </c>
      <c r="AW831" s="13" t="s">
        <v>38</v>
      </c>
      <c r="AX831" s="13" t="s">
        <v>77</v>
      </c>
      <c r="AY831" s="246" t="s">
        <v>167</v>
      </c>
    </row>
    <row r="832" s="14" customFormat="1">
      <c r="A832" s="14"/>
      <c r="B832" s="247"/>
      <c r="C832" s="248"/>
      <c r="D832" s="232" t="s">
        <v>181</v>
      </c>
      <c r="E832" s="249" t="s">
        <v>40</v>
      </c>
      <c r="F832" s="250" t="s">
        <v>1056</v>
      </c>
      <c r="G832" s="248"/>
      <c r="H832" s="251">
        <v>13.6</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181</v>
      </c>
      <c r="AU832" s="257" t="s">
        <v>87</v>
      </c>
      <c r="AV832" s="14" t="s">
        <v>87</v>
      </c>
      <c r="AW832" s="14" t="s">
        <v>38</v>
      </c>
      <c r="AX832" s="14" t="s">
        <v>77</v>
      </c>
      <c r="AY832" s="257" t="s">
        <v>167</v>
      </c>
    </row>
    <row r="833" s="15" customFormat="1">
      <c r="A833" s="15"/>
      <c r="B833" s="258"/>
      <c r="C833" s="259"/>
      <c r="D833" s="232" t="s">
        <v>181</v>
      </c>
      <c r="E833" s="260" t="s">
        <v>40</v>
      </c>
      <c r="F833" s="261" t="s">
        <v>184</v>
      </c>
      <c r="G833" s="259"/>
      <c r="H833" s="262">
        <v>26</v>
      </c>
      <c r="I833" s="263"/>
      <c r="J833" s="259"/>
      <c r="K833" s="259"/>
      <c r="L833" s="264"/>
      <c r="M833" s="265"/>
      <c r="N833" s="266"/>
      <c r="O833" s="266"/>
      <c r="P833" s="266"/>
      <c r="Q833" s="266"/>
      <c r="R833" s="266"/>
      <c r="S833" s="266"/>
      <c r="T833" s="267"/>
      <c r="U833" s="15"/>
      <c r="V833" s="15"/>
      <c r="W833" s="15"/>
      <c r="X833" s="15"/>
      <c r="Y833" s="15"/>
      <c r="Z833" s="15"/>
      <c r="AA833" s="15"/>
      <c r="AB833" s="15"/>
      <c r="AC833" s="15"/>
      <c r="AD833" s="15"/>
      <c r="AE833" s="15"/>
      <c r="AT833" s="268" t="s">
        <v>181</v>
      </c>
      <c r="AU833" s="268" t="s">
        <v>87</v>
      </c>
      <c r="AV833" s="15" t="s">
        <v>175</v>
      </c>
      <c r="AW833" s="15" t="s">
        <v>38</v>
      </c>
      <c r="AX833" s="15" t="s">
        <v>85</v>
      </c>
      <c r="AY833" s="268" t="s">
        <v>167</v>
      </c>
    </row>
    <row r="834" s="2" customFormat="1" ht="16.5" customHeight="1">
      <c r="A834" s="39"/>
      <c r="B834" s="40"/>
      <c r="C834" s="219" t="s">
        <v>1057</v>
      </c>
      <c r="D834" s="219" t="s">
        <v>170</v>
      </c>
      <c r="E834" s="220" t="s">
        <v>1058</v>
      </c>
      <c r="F834" s="221" t="s">
        <v>1059</v>
      </c>
      <c r="G834" s="222" t="s">
        <v>173</v>
      </c>
      <c r="H834" s="223">
        <v>13.800000000000001</v>
      </c>
      <c r="I834" s="224"/>
      <c r="J834" s="225">
        <f>ROUND(I834*H834,2)</f>
        <v>0</v>
      </c>
      <c r="K834" s="221" t="s">
        <v>174</v>
      </c>
      <c r="L834" s="45"/>
      <c r="M834" s="226" t="s">
        <v>40</v>
      </c>
      <c r="N834" s="227" t="s">
        <v>48</v>
      </c>
      <c r="O834" s="85"/>
      <c r="P834" s="228">
        <f>O834*H834</f>
        <v>0</v>
      </c>
      <c r="Q834" s="228">
        <v>0</v>
      </c>
      <c r="R834" s="228">
        <f>Q834*H834</f>
        <v>0</v>
      </c>
      <c r="S834" s="228">
        <v>0</v>
      </c>
      <c r="T834" s="229">
        <f>S834*H834</f>
        <v>0</v>
      </c>
      <c r="U834" s="39"/>
      <c r="V834" s="39"/>
      <c r="W834" s="39"/>
      <c r="X834" s="39"/>
      <c r="Y834" s="39"/>
      <c r="Z834" s="39"/>
      <c r="AA834" s="39"/>
      <c r="AB834" s="39"/>
      <c r="AC834" s="39"/>
      <c r="AD834" s="39"/>
      <c r="AE834" s="39"/>
      <c r="AR834" s="230" t="s">
        <v>301</v>
      </c>
      <c r="AT834" s="230" t="s">
        <v>170</v>
      </c>
      <c r="AU834" s="230" t="s">
        <v>87</v>
      </c>
      <c r="AY834" s="18" t="s">
        <v>167</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301</v>
      </c>
      <c r="BM834" s="230" t="s">
        <v>1060</v>
      </c>
    </row>
    <row r="835" s="2" customFormat="1">
      <c r="A835" s="39"/>
      <c r="B835" s="40"/>
      <c r="C835" s="41"/>
      <c r="D835" s="232" t="s">
        <v>177</v>
      </c>
      <c r="E835" s="41"/>
      <c r="F835" s="233" t="s">
        <v>1061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177</v>
      </c>
      <c r="AU835" s="18" t="s">
        <v>87</v>
      </c>
    </row>
    <row r="836" s="2" customFormat="1">
      <c r="A836" s="39"/>
      <c r="B836" s="40"/>
      <c r="C836" s="41"/>
      <c r="D836" s="232" t="s">
        <v>179</v>
      </c>
      <c r="E836" s="41"/>
      <c r="F836" s="236" t="s">
        <v>1053</v>
      </c>
      <c r="G836" s="41"/>
      <c r="H836" s="41"/>
      <c r="I836" s="137"/>
      <c r="J836" s="41"/>
      <c r="K836" s="41"/>
      <c r="L836" s="45"/>
      <c r="M836" s="234"/>
      <c r="N836" s="235"/>
      <c r="O836" s="85"/>
      <c r="P836" s="85"/>
      <c r="Q836" s="85"/>
      <c r="R836" s="85"/>
      <c r="S836" s="85"/>
      <c r="T836" s="86"/>
      <c r="U836" s="39"/>
      <c r="V836" s="39"/>
      <c r="W836" s="39"/>
      <c r="X836" s="39"/>
      <c r="Y836" s="39"/>
      <c r="Z836" s="39"/>
      <c r="AA836" s="39"/>
      <c r="AB836" s="39"/>
      <c r="AC836" s="39"/>
      <c r="AD836" s="39"/>
      <c r="AE836" s="39"/>
      <c r="AT836" s="18" t="s">
        <v>179</v>
      </c>
      <c r="AU836" s="18" t="s">
        <v>87</v>
      </c>
    </row>
    <row r="837" s="13" customFormat="1">
      <c r="A837" s="13"/>
      <c r="B837" s="237"/>
      <c r="C837" s="238"/>
      <c r="D837" s="232" t="s">
        <v>181</v>
      </c>
      <c r="E837" s="239" t="s">
        <v>40</v>
      </c>
      <c r="F837" s="240" t="s">
        <v>203</v>
      </c>
      <c r="G837" s="238"/>
      <c r="H837" s="239" t="s">
        <v>40</v>
      </c>
      <c r="I837" s="241"/>
      <c r="J837" s="238"/>
      <c r="K837" s="238"/>
      <c r="L837" s="242"/>
      <c r="M837" s="243"/>
      <c r="N837" s="244"/>
      <c r="O837" s="244"/>
      <c r="P837" s="244"/>
      <c r="Q837" s="244"/>
      <c r="R837" s="244"/>
      <c r="S837" s="244"/>
      <c r="T837" s="245"/>
      <c r="U837" s="13"/>
      <c r="V837" s="13"/>
      <c r="W837" s="13"/>
      <c r="X837" s="13"/>
      <c r="Y837" s="13"/>
      <c r="Z837" s="13"/>
      <c r="AA837" s="13"/>
      <c r="AB837" s="13"/>
      <c r="AC837" s="13"/>
      <c r="AD837" s="13"/>
      <c r="AE837" s="13"/>
      <c r="AT837" s="246" t="s">
        <v>181</v>
      </c>
      <c r="AU837" s="246" t="s">
        <v>87</v>
      </c>
      <c r="AV837" s="13" t="s">
        <v>85</v>
      </c>
      <c r="AW837" s="13" t="s">
        <v>38</v>
      </c>
      <c r="AX837" s="13" t="s">
        <v>77</v>
      </c>
      <c r="AY837" s="246" t="s">
        <v>167</v>
      </c>
    </row>
    <row r="838" s="14" customFormat="1">
      <c r="A838" s="14"/>
      <c r="B838" s="247"/>
      <c r="C838" s="248"/>
      <c r="D838" s="232" t="s">
        <v>181</v>
      </c>
      <c r="E838" s="249" t="s">
        <v>40</v>
      </c>
      <c r="F838" s="250" t="s">
        <v>283</v>
      </c>
      <c r="G838" s="248"/>
      <c r="H838" s="251">
        <v>2.96</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181</v>
      </c>
      <c r="AU838" s="257" t="s">
        <v>87</v>
      </c>
      <c r="AV838" s="14" t="s">
        <v>87</v>
      </c>
      <c r="AW838" s="14" t="s">
        <v>38</v>
      </c>
      <c r="AX838" s="14" t="s">
        <v>77</v>
      </c>
      <c r="AY838" s="257" t="s">
        <v>167</v>
      </c>
    </row>
    <row r="839" s="13" customFormat="1">
      <c r="A839" s="13"/>
      <c r="B839" s="237"/>
      <c r="C839" s="238"/>
      <c r="D839" s="232" t="s">
        <v>181</v>
      </c>
      <c r="E839" s="239" t="s">
        <v>40</v>
      </c>
      <c r="F839" s="240" t="s">
        <v>206</v>
      </c>
      <c r="G839" s="238"/>
      <c r="H839" s="239" t="s">
        <v>40</v>
      </c>
      <c r="I839" s="241"/>
      <c r="J839" s="238"/>
      <c r="K839" s="238"/>
      <c r="L839" s="242"/>
      <c r="M839" s="243"/>
      <c r="N839" s="244"/>
      <c r="O839" s="244"/>
      <c r="P839" s="244"/>
      <c r="Q839" s="244"/>
      <c r="R839" s="244"/>
      <c r="S839" s="244"/>
      <c r="T839" s="245"/>
      <c r="U839" s="13"/>
      <c r="V839" s="13"/>
      <c r="W839" s="13"/>
      <c r="X839" s="13"/>
      <c r="Y839" s="13"/>
      <c r="Z839" s="13"/>
      <c r="AA839" s="13"/>
      <c r="AB839" s="13"/>
      <c r="AC839" s="13"/>
      <c r="AD839" s="13"/>
      <c r="AE839" s="13"/>
      <c r="AT839" s="246" t="s">
        <v>181</v>
      </c>
      <c r="AU839" s="246" t="s">
        <v>87</v>
      </c>
      <c r="AV839" s="13" t="s">
        <v>85</v>
      </c>
      <c r="AW839" s="13" t="s">
        <v>38</v>
      </c>
      <c r="AX839" s="13" t="s">
        <v>77</v>
      </c>
      <c r="AY839" s="246" t="s">
        <v>167</v>
      </c>
    </row>
    <row r="840" s="14" customFormat="1">
      <c r="A840" s="14"/>
      <c r="B840" s="247"/>
      <c r="C840" s="248"/>
      <c r="D840" s="232" t="s">
        <v>181</v>
      </c>
      <c r="E840" s="249" t="s">
        <v>40</v>
      </c>
      <c r="F840" s="250" t="s">
        <v>284</v>
      </c>
      <c r="G840" s="248"/>
      <c r="H840" s="251">
        <v>2.2599999999999998</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181</v>
      </c>
      <c r="AU840" s="257" t="s">
        <v>87</v>
      </c>
      <c r="AV840" s="14" t="s">
        <v>87</v>
      </c>
      <c r="AW840" s="14" t="s">
        <v>38</v>
      </c>
      <c r="AX840" s="14" t="s">
        <v>77</v>
      </c>
      <c r="AY840" s="257" t="s">
        <v>167</v>
      </c>
    </row>
    <row r="841" s="13" customFormat="1">
      <c r="A841" s="13"/>
      <c r="B841" s="237"/>
      <c r="C841" s="238"/>
      <c r="D841" s="232" t="s">
        <v>181</v>
      </c>
      <c r="E841" s="239" t="s">
        <v>40</v>
      </c>
      <c r="F841" s="240" t="s">
        <v>210</v>
      </c>
      <c r="G841" s="238"/>
      <c r="H841" s="239" t="s">
        <v>40</v>
      </c>
      <c r="I841" s="241"/>
      <c r="J841" s="238"/>
      <c r="K841" s="238"/>
      <c r="L841" s="242"/>
      <c r="M841" s="243"/>
      <c r="N841" s="244"/>
      <c r="O841" s="244"/>
      <c r="P841" s="244"/>
      <c r="Q841" s="244"/>
      <c r="R841" s="244"/>
      <c r="S841" s="244"/>
      <c r="T841" s="245"/>
      <c r="U841" s="13"/>
      <c r="V841" s="13"/>
      <c r="W841" s="13"/>
      <c r="X841" s="13"/>
      <c r="Y841" s="13"/>
      <c r="Z841" s="13"/>
      <c r="AA841" s="13"/>
      <c r="AB841" s="13"/>
      <c r="AC841" s="13"/>
      <c r="AD841" s="13"/>
      <c r="AE841" s="13"/>
      <c r="AT841" s="246" t="s">
        <v>181</v>
      </c>
      <c r="AU841" s="246" t="s">
        <v>87</v>
      </c>
      <c r="AV841" s="13" t="s">
        <v>85</v>
      </c>
      <c r="AW841" s="13" t="s">
        <v>38</v>
      </c>
      <c r="AX841" s="13" t="s">
        <v>77</v>
      </c>
      <c r="AY841" s="246" t="s">
        <v>167</v>
      </c>
    </row>
    <row r="842" s="14" customFormat="1">
      <c r="A842" s="14"/>
      <c r="B842" s="247"/>
      <c r="C842" s="248"/>
      <c r="D842" s="232" t="s">
        <v>181</v>
      </c>
      <c r="E842" s="249" t="s">
        <v>40</v>
      </c>
      <c r="F842" s="250" t="s">
        <v>287</v>
      </c>
      <c r="G842" s="248"/>
      <c r="H842" s="251">
        <v>8.5800000000000001</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181</v>
      </c>
      <c r="AU842" s="257" t="s">
        <v>87</v>
      </c>
      <c r="AV842" s="14" t="s">
        <v>87</v>
      </c>
      <c r="AW842" s="14" t="s">
        <v>38</v>
      </c>
      <c r="AX842" s="14" t="s">
        <v>77</v>
      </c>
      <c r="AY842" s="257" t="s">
        <v>167</v>
      </c>
    </row>
    <row r="843" s="15" customFormat="1">
      <c r="A843" s="15"/>
      <c r="B843" s="258"/>
      <c r="C843" s="259"/>
      <c r="D843" s="232" t="s">
        <v>181</v>
      </c>
      <c r="E843" s="260" t="s">
        <v>40</v>
      </c>
      <c r="F843" s="261" t="s">
        <v>184</v>
      </c>
      <c r="G843" s="259"/>
      <c r="H843" s="262">
        <v>13.800000000000001</v>
      </c>
      <c r="I843" s="263"/>
      <c r="J843" s="259"/>
      <c r="K843" s="259"/>
      <c r="L843" s="264"/>
      <c r="M843" s="265"/>
      <c r="N843" s="266"/>
      <c r="O843" s="266"/>
      <c r="P843" s="266"/>
      <c r="Q843" s="266"/>
      <c r="R843" s="266"/>
      <c r="S843" s="266"/>
      <c r="T843" s="267"/>
      <c r="U843" s="15"/>
      <c r="V843" s="15"/>
      <c r="W843" s="15"/>
      <c r="X843" s="15"/>
      <c r="Y843" s="15"/>
      <c r="Z843" s="15"/>
      <c r="AA843" s="15"/>
      <c r="AB843" s="15"/>
      <c r="AC843" s="15"/>
      <c r="AD843" s="15"/>
      <c r="AE843" s="15"/>
      <c r="AT843" s="268" t="s">
        <v>181</v>
      </c>
      <c r="AU843" s="268" t="s">
        <v>87</v>
      </c>
      <c r="AV843" s="15" t="s">
        <v>175</v>
      </c>
      <c r="AW843" s="15" t="s">
        <v>38</v>
      </c>
      <c r="AX843" s="15" t="s">
        <v>85</v>
      </c>
      <c r="AY843" s="268" t="s">
        <v>167</v>
      </c>
    </row>
    <row r="844" s="2" customFormat="1" ht="24" customHeight="1">
      <c r="A844" s="39"/>
      <c r="B844" s="40"/>
      <c r="C844" s="219" t="s">
        <v>1062</v>
      </c>
      <c r="D844" s="219" t="s">
        <v>170</v>
      </c>
      <c r="E844" s="220" t="s">
        <v>1063</v>
      </c>
      <c r="F844" s="221" t="s">
        <v>1064</v>
      </c>
      <c r="G844" s="222" t="s">
        <v>173</v>
      </c>
      <c r="H844" s="223">
        <v>13.800000000000001</v>
      </c>
      <c r="I844" s="224"/>
      <c r="J844" s="225">
        <f>ROUND(I844*H844,2)</f>
        <v>0</v>
      </c>
      <c r="K844" s="221" t="s">
        <v>174</v>
      </c>
      <c r="L844" s="45"/>
      <c r="M844" s="226" t="s">
        <v>40</v>
      </c>
      <c r="N844" s="227" t="s">
        <v>48</v>
      </c>
      <c r="O844" s="85"/>
      <c r="P844" s="228">
        <f>O844*H844</f>
        <v>0</v>
      </c>
      <c r="Q844" s="228">
        <v>0.00511</v>
      </c>
      <c r="R844" s="228">
        <f>Q844*H844</f>
        <v>0.070517999999999997</v>
      </c>
      <c r="S844" s="228">
        <v>0</v>
      </c>
      <c r="T844" s="229">
        <f>S844*H844</f>
        <v>0</v>
      </c>
      <c r="U844" s="39"/>
      <c r="V844" s="39"/>
      <c r="W844" s="39"/>
      <c r="X844" s="39"/>
      <c r="Y844" s="39"/>
      <c r="Z844" s="39"/>
      <c r="AA844" s="39"/>
      <c r="AB844" s="39"/>
      <c r="AC844" s="39"/>
      <c r="AD844" s="39"/>
      <c r="AE844" s="39"/>
      <c r="AR844" s="230" t="s">
        <v>301</v>
      </c>
      <c r="AT844" s="230" t="s">
        <v>170</v>
      </c>
      <c r="AU844" s="230" t="s">
        <v>87</v>
      </c>
      <c r="AY844" s="18" t="s">
        <v>167</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301</v>
      </c>
      <c r="BM844" s="230" t="s">
        <v>1065</v>
      </c>
    </row>
    <row r="845" s="2" customFormat="1">
      <c r="A845" s="39"/>
      <c r="B845" s="40"/>
      <c r="C845" s="41"/>
      <c r="D845" s="232" t="s">
        <v>177</v>
      </c>
      <c r="E845" s="41"/>
      <c r="F845" s="233" t="s">
        <v>1066</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177</v>
      </c>
      <c r="AU845" s="18" t="s">
        <v>87</v>
      </c>
    </row>
    <row r="846" s="2" customFormat="1">
      <c r="A846" s="39"/>
      <c r="B846" s="40"/>
      <c r="C846" s="41"/>
      <c r="D846" s="232" t="s">
        <v>179</v>
      </c>
      <c r="E846" s="41"/>
      <c r="F846" s="236" t="s">
        <v>1067</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179</v>
      </c>
      <c r="AU846" s="18" t="s">
        <v>87</v>
      </c>
    </row>
    <row r="847" s="13" customFormat="1">
      <c r="A847" s="13"/>
      <c r="B847" s="237"/>
      <c r="C847" s="238"/>
      <c r="D847" s="232" t="s">
        <v>181</v>
      </c>
      <c r="E847" s="239" t="s">
        <v>40</v>
      </c>
      <c r="F847" s="240" t="s">
        <v>203</v>
      </c>
      <c r="G847" s="238"/>
      <c r="H847" s="239" t="s">
        <v>40</v>
      </c>
      <c r="I847" s="241"/>
      <c r="J847" s="238"/>
      <c r="K847" s="238"/>
      <c r="L847" s="242"/>
      <c r="M847" s="243"/>
      <c r="N847" s="244"/>
      <c r="O847" s="244"/>
      <c r="P847" s="244"/>
      <c r="Q847" s="244"/>
      <c r="R847" s="244"/>
      <c r="S847" s="244"/>
      <c r="T847" s="245"/>
      <c r="U847" s="13"/>
      <c r="V847" s="13"/>
      <c r="W847" s="13"/>
      <c r="X847" s="13"/>
      <c r="Y847" s="13"/>
      <c r="Z847" s="13"/>
      <c r="AA847" s="13"/>
      <c r="AB847" s="13"/>
      <c r="AC847" s="13"/>
      <c r="AD847" s="13"/>
      <c r="AE847" s="13"/>
      <c r="AT847" s="246" t="s">
        <v>181</v>
      </c>
      <c r="AU847" s="246" t="s">
        <v>87</v>
      </c>
      <c r="AV847" s="13" t="s">
        <v>85</v>
      </c>
      <c r="AW847" s="13" t="s">
        <v>38</v>
      </c>
      <c r="AX847" s="13" t="s">
        <v>77</v>
      </c>
      <c r="AY847" s="246" t="s">
        <v>167</v>
      </c>
    </row>
    <row r="848" s="14" customFormat="1">
      <c r="A848" s="14"/>
      <c r="B848" s="247"/>
      <c r="C848" s="248"/>
      <c r="D848" s="232" t="s">
        <v>181</v>
      </c>
      <c r="E848" s="249" t="s">
        <v>40</v>
      </c>
      <c r="F848" s="250" t="s">
        <v>283</v>
      </c>
      <c r="G848" s="248"/>
      <c r="H848" s="251">
        <v>2.96</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181</v>
      </c>
      <c r="AU848" s="257" t="s">
        <v>87</v>
      </c>
      <c r="AV848" s="14" t="s">
        <v>87</v>
      </c>
      <c r="AW848" s="14" t="s">
        <v>38</v>
      </c>
      <c r="AX848" s="14" t="s">
        <v>77</v>
      </c>
      <c r="AY848" s="257" t="s">
        <v>167</v>
      </c>
    </row>
    <row r="849" s="13" customFormat="1">
      <c r="A849" s="13"/>
      <c r="B849" s="237"/>
      <c r="C849" s="238"/>
      <c r="D849" s="232" t="s">
        <v>181</v>
      </c>
      <c r="E849" s="239" t="s">
        <v>40</v>
      </c>
      <c r="F849" s="240" t="s">
        <v>206</v>
      </c>
      <c r="G849" s="238"/>
      <c r="H849" s="239" t="s">
        <v>40</v>
      </c>
      <c r="I849" s="241"/>
      <c r="J849" s="238"/>
      <c r="K849" s="238"/>
      <c r="L849" s="242"/>
      <c r="M849" s="243"/>
      <c r="N849" s="244"/>
      <c r="O849" s="244"/>
      <c r="P849" s="244"/>
      <c r="Q849" s="244"/>
      <c r="R849" s="244"/>
      <c r="S849" s="244"/>
      <c r="T849" s="245"/>
      <c r="U849" s="13"/>
      <c r="V849" s="13"/>
      <c r="W849" s="13"/>
      <c r="X849" s="13"/>
      <c r="Y849" s="13"/>
      <c r="Z849" s="13"/>
      <c r="AA849" s="13"/>
      <c r="AB849" s="13"/>
      <c r="AC849" s="13"/>
      <c r="AD849" s="13"/>
      <c r="AE849" s="13"/>
      <c r="AT849" s="246" t="s">
        <v>181</v>
      </c>
      <c r="AU849" s="246" t="s">
        <v>87</v>
      </c>
      <c r="AV849" s="13" t="s">
        <v>85</v>
      </c>
      <c r="AW849" s="13" t="s">
        <v>38</v>
      </c>
      <c r="AX849" s="13" t="s">
        <v>77</v>
      </c>
      <c r="AY849" s="246" t="s">
        <v>167</v>
      </c>
    </row>
    <row r="850" s="14" customFormat="1">
      <c r="A850" s="14"/>
      <c r="B850" s="247"/>
      <c r="C850" s="248"/>
      <c r="D850" s="232" t="s">
        <v>181</v>
      </c>
      <c r="E850" s="249" t="s">
        <v>40</v>
      </c>
      <c r="F850" s="250" t="s">
        <v>284</v>
      </c>
      <c r="G850" s="248"/>
      <c r="H850" s="251">
        <v>2.2599999999999998</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181</v>
      </c>
      <c r="AU850" s="257" t="s">
        <v>87</v>
      </c>
      <c r="AV850" s="14" t="s">
        <v>87</v>
      </c>
      <c r="AW850" s="14" t="s">
        <v>38</v>
      </c>
      <c r="AX850" s="14" t="s">
        <v>77</v>
      </c>
      <c r="AY850" s="257" t="s">
        <v>167</v>
      </c>
    </row>
    <row r="851" s="13" customFormat="1">
      <c r="A851" s="13"/>
      <c r="B851" s="237"/>
      <c r="C851" s="238"/>
      <c r="D851" s="232" t="s">
        <v>181</v>
      </c>
      <c r="E851" s="239" t="s">
        <v>40</v>
      </c>
      <c r="F851" s="240" t="s">
        <v>210</v>
      </c>
      <c r="G851" s="238"/>
      <c r="H851" s="239" t="s">
        <v>40</v>
      </c>
      <c r="I851" s="241"/>
      <c r="J851" s="238"/>
      <c r="K851" s="238"/>
      <c r="L851" s="242"/>
      <c r="M851" s="243"/>
      <c r="N851" s="244"/>
      <c r="O851" s="244"/>
      <c r="P851" s="244"/>
      <c r="Q851" s="244"/>
      <c r="R851" s="244"/>
      <c r="S851" s="244"/>
      <c r="T851" s="245"/>
      <c r="U851" s="13"/>
      <c r="V851" s="13"/>
      <c r="W851" s="13"/>
      <c r="X851" s="13"/>
      <c r="Y851" s="13"/>
      <c r="Z851" s="13"/>
      <c r="AA851" s="13"/>
      <c r="AB851" s="13"/>
      <c r="AC851" s="13"/>
      <c r="AD851" s="13"/>
      <c r="AE851" s="13"/>
      <c r="AT851" s="246" t="s">
        <v>181</v>
      </c>
      <c r="AU851" s="246" t="s">
        <v>87</v>
      </c>
      <c r="AV851" s="13" t="s">
        <v>85</v>
      </c>
      <c r="AW851" s="13" t="s">
        <v>38</v>
      </c>
      <c r="AX851" s="13" t="s">
        <v>77</v>
      </c>
      <c r="AY851" s="246" t="s">
        <v>167</v>
      </c>
    </row>
    <row r="852" s="14" customFormat="1">
      <c r="A852" s="14"/>
      <c r="B852" s="247"/>
      <c r="C852" s="248"/>
      <c r="D852" s="232" t="s">
        <v>181</v>
      </c>
      <c r="E852" s="249" t="s">
        <v>40</v>
      </c>
      <c r="F852" s="250" t="s">
        <v>287</v>
      </c>
      <c r="G852" s="248"/>
      <c r="H852" s="251">
        <v>8.5800000000000001</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181</v>
      </c>
      <c r="AU852" s="257" t="s">
        <v>87</v>
      </c>
      <c r="AV852" s="14" t="s">
        <v>87</v>
      </c>
      <c r="AW852" s="14" t="s">
        <v>38</v>
      </c>
      <c r="AX852" s="14" t="s">
        <v>77</v>
      </c>
      <c r="AY852" s="257" t="s">
        <v>167</v>
      </c>
    </row>
    <row r="853" s="15" customFormat="1">
      <c r="A853" s="15"/>
      <c r="B853" s="258"/>
      <c r="C853" s="259"/>
      <c r="D853" s="232" t="s">
        <v>181</v>
      </c>
      <c r="E853" s="260" t="s">
        <v>40</v>
      </c>
      <c r="F853" s="261" t="s">
        <v>184</v>
      </c>
      <c r="G853" s="259"/>
      <c r="H853" s="262">
        <v>13.800000000000001</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181</v>
      </c>
      <c r="AU853" s="268" t="s">
        <v>87</v>
      </c>
      <c r="AV853" s="15" t="s">
        <v>175</v>
      </c>
      <c r="AW853" s="15" t="s">
        <v>38</v>
      </c>
      <c r="AX853" s="15" t="s">
        <v>85</v>
      </c>
      <c r="AY853" s="268" t="s">
        <v>167</v>
      </c>
    </row>
    <row r="854" s="2" customFormat="1" ht="24" customHeight="1">
      <c r="A854" s="39"/>
      <c r="B854" s="40"/>
      <c r="C854" s="219" t="s">
        <v>1068</v>
      </c>
      <c r="D854" s="219" t="s">
        <v>170</v>
      </c>
      <c r="E854" s="220" t="s">
        <v>1069</v>
      </c>
      <c r="F854" s="221" t="s">
        <v>1070</v>
      </c>
      <c r="G854" s="222" t="s">
        <v>173</v>
      </c>
      <c r="H854" s="223">
        <v>13.800000000000001</v>
      </c>
      <c r="I854" s="224"/>
      <c r="J854" s="225">
        <f>ROUND(I854*H854,2)</f>
        <v>0</v>
      </c>
      <c r="K854" s="221" t="s">
        <v>926</v>
      </c>
      <c r="L854" s="45"/>
      <c r="M854" s="226" t="s">
        <v>40</v>
      </c>
      <c r="N854" s="227" t="s">
        <v>48</v>
      </c>
      <c r="O854" s="85"/>
      <c r="P854" s="228">
        <f>O854*H854</f>
        <v>0</v>
      </c>
      <c r="Q854" s="228">
        <v>0.00792</v>
      </c>
      <c r="R854" s="228">
        <f>Q854*H854</f>
        <v>0.109296</v>
      </c>
      <c r="S854" s="228">
        <v>0</v>
      </c>
      <c r="T854" s="229">
        <f>S854*H854</f>
        <v>0</v>
      </c>
      <c r="U854" s="39"/>
      <c r="V854" s="39"/>
      <c r="W854" s="39"/>
      <c r="X854" s="39"/>
      <c r="Y854" s="39"/>
      <c r="Z854" s="39"/>
      <c r="AA854" s="39"/>
      <c r="AB854" s="39"/>
      <c r="AC854" s="39"/>
      <c r="AD854" s="39"/>
      <c r="AE854" s="39"/>
      <c r="AR854" s="230" t="s">
        <v>301</v>
      </c>
      <c r="AT854" s="230" t="s">
        <v>170</v>
      </c>
      <c r="AU854" s="230" t="s">
        <v>87</v>
      </c>
      <c r="AY854" s="18" t="s">
        <v>167</v>
      </c>
      <c r="BE854" s="231">
        <f>IF(N854="základní",J854,0)</f>
        <v>0</v>
      </c>
      <c r="BF854" s="231">
        <f>IF(N854="snížená",J854,0)</f>
        <v>0</v>
      </c>
      <c r="BG854" s="231">
        <f>IF(N854="zákl. přenesená",J854,0)</f>
        <v>0</v>
      </c>
      <c r="BH854" s="231">
        <f>IF(N854="sníž. přenesená",J854,0)</f>
        <v>0</v>
      </c>
      <c r="BI854" s="231">
        <f>IF(N854="nulová",J854,0)</f>
        <v>0</v>
      </c>
      <c r="BJ854" s="18" t="s">
        <v>85</v>
      </c>
      <c r="BK854" s="231">
        <f>ROUND(I854*H854,2)</f>
        <v>0</v>
      </c>
      <c r="BL854" s="18" t="s">
        <v>301</v>
      </c>
      <c r="BM854" s="230" t="s">
        <v>1071</v>
      </c>
    </row>
    <row r="855" s="2" customFormat="1">
      <c r="A855" s="39"/>
      <c r="B855" s="40"/>
      <c r="C855" s="41"/>
      <c r="D855" s="232" t="s">
        <v>177</v>
      </c>
      <c r="E855" s="41"/>
      <c r="F855" s="233" t="s">
        <v>1072</v>
      </c>
      <c r="G855" s="41"/>
      <c r="H855" s="41"/>
      <c r="I855" s="137"/>
      <c r="J855" s="41"/>
      <c r="K855" s="41"/>
      <c r="L855" s="45"/>
      <c r="M855" s="234"/>
      <c r="N855" s="235"/>
      <c r="O855" s="85"/>
      <c r="P855" s="85"/>
      <c r="Q855" s="85"/>
      <c r="R855" s="85"/>
      <c r="S855" s="85"/>
      <c r="T855" s="86"/>
      <c r="U855" s="39"/>
      <c r="V855" s="39"/>
      <c r="W855" s="39"/>
      <c r="X855" s="39"/>
      <c r="Y855" s="39"/>
      <c r="Z855" s="39"/>
      <c r="AA855" s="39"/>
      <c r="AB855" s="39"/>
      <c r="AC855" s="39"/>
      <c r="AD855" s="39"/>
      <c r="AE855" s="39"/>
      <c r="AT855" s="18" t="s">
        <v>177</v>
      </c>
      <c r="AU855" s="18" t="s">
        <v>87</v>
      </c>
    </row>
    <row r="856" s="2" customFormat="1">
      <c r="A856" s="39"/>
      <c r="B856" s="40"/>
      <c r="C856" s="41"/>
      <c r="D856" s="232" t="s">
        <v>179</v>
      </c>
      <c r="E856" s="41"/>
      <c r="F856" s="236" t="s">
        <v>1073</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179</v>
      </c>
      <c r="AU856" s="18" t="s">
        <v>87</v>
      </c>
    </row>
    <row r="857" s="13" customFormat="1">
      <c r="A857" s="13"/>
      <c r="B857" s="237"/>
      <c r="C857" s="238"/>
      <c r="D857" s="232" t="s">
        <v>181</v>
      </c>
      <c r="E857" s="239" t="s">
        <v>40</v>
      </c>
      <c r="F857" s="240" t="s">
        <v>203</v>
      </c>
      <c r="G857" s="238"/>
      <c r="H857" s="239" t="s">
        <v>40</v>
      </c>
      <c r="I857" s="241"/>
      <c r="J857" s="238"/>
      <c r="K857" s="238"/>
      <c r="L857" s="242"/>
      <c r="M857" s="243"/>
      <c r="N857" s="244"/>
      <c r="O857" s="244"/>
      <c r="P857" s="244"/>
      <c r="Q857" s="244"/>
      <c r="R857" s="244"/>
      <c r="S857" s="244"/>
      <c r="T857" s="245"/>
      <c r="U857" s="13"/>
      <c r="V857" s="13"/>
      <c r="W857" s="13"/>
      <c r="X857" s="13"/>
      <c r="Y857" s="13"/>
      <c r="Z857" s="13"/>
      <c r="AA857" s="13"/>
      <c r="AB857" s="13"/>
      <c r="AC857" s="13"/>
      <c r="AD857" s="13"/>
      <c r="AE857" s="13"/>
      <c r="AT857" s="246" t="s">
        <v>181</v>
      </c>
      <c r="AU857" s="246" t="s">
        <v>87</v>
      </c>
      <c r="AV857" s="13" t="s">
        <v>85</v>
      </c>
      <c r="AW857" s="13" t="s">
        <v>38</v>
      </c>
      <c r="AX857" s="13" t="s">
        <v>77</v>
      </c>
      <c r="AY857" s="246" t="s">
        <v>167</v>
      </c>
    </row>
    <row r="858" s="14" customFormat="1">
      <c r="A858" s="14"/>
      <c r="B858" s="247"/>
      <c r="C858" s="248"/>
      <c r="D858" s="232" t="s">
        <v>181</v>
      </c>
      <c r="E858" s="249" t="s">
        <v>40</v>
      </c>
      <c r="F858" s="250" t="s">
        <v>283</v>
      </c>
      <c r="G858" s="248"/>
      <c r="H858" s="251">
        <v>2.96</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181</v>
      </c>
      <c r="AU858" s="257" t="s">
        <v>87</v>
      </c>
      <c r="AV858" s="14" t="s">
        <v>87</v>
      </c>
      <c r="AW858" s="14" t="s">
        <v>38</v>
      </c>
      <c r="AX858" s="14" t="s">
        <v>77</v>
      </c>
      <c r="AY858" s="257" t="s">
        <v>167</v>
      </c>
    </row>
    <row r="859" s="13" customFormat="1">
      <c r="A859" s="13"/>
      <c r="B859" s="237"/>
      <c r="C859" s="238"/>
      <c r="D859" s="232" t="s">
        <v>181</v>
      </c>
      <c r="E859" s="239" t="s">
        <v>40</v>
      </c>
      <c r="F859" s="240" t="s">
        <v>206</v>
      </c>
      <c r="G859" s="238"/>
      <c r="H859" s="239" t="s">
        <v>40</v>
      </c>
      <c r="I859" s="241"/>
      <c r="J859" s="238"/>
      <c r="K859" s="238"/>
      <c r="L859" s="242"/>
      <c r="M859" s="243"/>
      <c r="N859" s="244"/>
      <c r="O859" s="244"/>
      <c r="P859" s="244"/>
      <c r="Q859" s="244"/>
      <c r="R859" s="244"/>
      <c r="S859" s="244"/>
      <c r="T859" s="245"/>
      <c r="U859" s="13"/>
      <c r="V859" s="13"/>
      <c r="W859" s="13"/>
      <c r="X859" s="13"/>
      <c r="Y859" s="13"/>
      <c r="Z859" s="13"/>
      <c r="AA859" s="13"/>
      <c r="AB859" s="13"/>
      <c r="AC859" s="13"/>
      <c r="AD859" s="13"/>
      <c r="AE859" s="13"/>
      <c r="AT859" s="246" t="s">
        <v>181</v>
      </c>
      <c r="AU859" s="246" t="s">
        <v>87</v>
      </c>
      <c r="AV859" s="13" t="s">
        <v>85</v>
      </c>
      <c r="AW859" s="13" t="s">
        <v>38</v>
      </c>
      <c r="AX859" s="13" t="s">
        <v>77</v>
      </c>
      <c r="AY859" s="246" t="s">
        <v>167</v>
      </c>
    </row>
    <row r="860" s="14" customFormat="1">
      <c r="A860" s="14"/>
      <c r="B860" s="247"/>
      <c r="C860" s="248"/>
      <c r="D860" s="232" t="s">
        <v>181</v>
      </c>
      <c r="E860" s="249" t="s">
        <v>40</v>
      </c>
      <c r="F860" s="250" t="s">
        <v>284</v>
      </c>
      <c r="G860" s="248"/>
      <c r="H860" s="251">
        <v>2.2599999999999998</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181</v>
      </c>
      <c r="AU860" s="257" t="s">
        <v>87</v>
      </c>
      <c r="AV860" s="14" t="s">
        <v>87</v>
      </c>
      <c r="AW860" s="14" t="s">
        <v>38</v>
      </c>
      <c r="AX860" s="14" t="s">
        <v>77</v>
      </c>
      <c r="AY860" s="257" t="s">
        <v>167</v>
      </c>
    </row>
    <row r="861" s="13" customFormat="1">
      <c r="A861" s="13"/>
      <c r="B861" s="237"/>
      <c r="C861" s="238"/>
      <c r="D861" s="232" t="s">
        <v>181</v>
      </c>
      <c r="E861" s="239" t="s">
        <v>40</v>
      </c>
      <c r="F861" s="240" t="s">
        <v>210</v>
      </c>
      <c r="G861" s="238"/>
      <c r="H861" s="239" t="s">
        <v>40</v>
      </c>
      <c r="I861" s="241"/>
      <c r="J861" s="238"/>
      <c r="K861" s="238"/>
      <c r="L861" s="242"/>
      <c r="M861" s="243"/>
      <c r="N861" s="244"/>
      <c r="O861" s="244"/>
      <c r="P861" s="244"/>
      <c r="Q861" s="244"/>
      <c r="R861" s="244"/>
      <c r="S861" s="244"/>
      <c r="T861" s="245"/>
      <c r="U861" s="13"/>
      <c r="V861" s="13"/>
      <c r="W861" s="13"/>
      <c r="X861" s="13"/>
      <c r="Y861" s="13"/>
      <c r="Z861" s="13"/>
      <c r="AA861" s="13"/>
      <c r="AB861" s="13"/>
      <c r="AC861" s="13"/>
      <c r="AD861" s="13"/>
      <c r="AE861" s="13"/>
      <c r="AT861" s="246" t="s">
        <v>181</v>
      </c>
      <c r="AU861" s="246" t="s">
        <v>87</v>
      </c>
      <c r="AV861" s="13" t="s">
        <v>85</v>
      </c>
      <c r="AW861" s="13" t="s">
        <v>38</v>
      </c>
      <c r="AX861" s="13" t="s">
        <v>77</v>
      </c>
      <c r="AY861" s="246" t="s">
        <v>167</v>
      </c>
    </row>
    <row r="862" s="14" customFormat="1">
      <c r="A862" s="14"/>
      <c r="B862" s="247"/>
      <c r="C862" s="248"/>
      <c r="D862" s="232" t="s">
        <v>181</v>
      </c>
      <c r="E862" s="249" t="s">
        <v>40</v>
      </c>
      <c r="F862" s="250" t="s">
        <v>287</v>
      </c>
      <c r="G862" s="248"/>
      <c r="H862" s="251">
        <v>8.5800000000000001</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181</v>
      </c>
      <c r="AU862" s="257" t="s">
        <v>87</v>
      </c>
      <c r="AV862" s="14" t="s">
        <v>87</v>
      </c>
      <c r="AW862" s="14" t="s">
        <v>38</v>
      </c>
      <c r="AX862" s="14" t="s">
        <v>77</v>
      </c>
      <c r="AY862" s="257" t="s">
        <v>167</v>
      </c>
    </row>
    <row r="863" s="15" customFormat="1">
      <c r="A863" s="15"/>
      <c r="B863" s="258"/>
      <c r="C863" s="259"/>
      <c r="D863" s="232" t="s">
        <v>181</v>
      </c>
      <c r="E863" s="260" t="s">
        <v>40</v>
      </c>
      <c r="F863" s="261" t="s">
        <v>184</v>
      </c>
      <c r="G863" s="259"/>
      <c r="H863" s="262">
        <v>13.800000000000001</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181</v>
      </c>
      <c r="AU863" s="268" t="s">
        <v>87</v>
      </c>
      <c r="AV863" s="15" t="s">
        <v>175</v>
      </c>
      <c r="AW863" s="15" t="s">
        <v>38</v>
      </c>
      <c r="AX863" s="15" t="s">
        <v>85</v>
      </c>
      <c r="AY863" s="268" t="s">
        <v>167</v>
      </c>
    </row>
    <row r="864" s="2" customFormat="1" ht="24" customHeight="1">
      <c r="A864" s="39"/>
      <c r="B864" s="40"/>
      <c r="C864" s="219" t="s">
        <v>1074</v>
      </c>
      <c r="D864" s="219" t="s">
        <v>170</v>
      </c>
      <c r="E864" s="220" t="s">
        <v>1075</v>
      </c>
      <c r="F864" s="221" t="s">
        <v>1076</v>
      </c>
      <c r="G864" s="222" t="s">
        <v>398</v>
      </c>
      <c r="H864" s="223">
        <v>0.70099999999999996</v>
      </c>
      <c r="I864" s="224"/>
      <c r="J864" s="225">
        <f>ROUND(I864*H864,2)</f>
        <v>0</v>
      </c>
      <c r="K864" s="221" t="s">
        <v>174</v>
      </c>
      <c r="L864" s="45"/>
      <c r="M864" s="226" t="s">
        <v>40</v>
      </c>
      <c r="N864" s="227" t="s">
        <v>48</v>
      </c>
      <c r="O864" s="85"/>
      <c r="P864" s="228">
        <f>O864*H864</f>
        <v>0</v>
      </c>
      <c r="Q864" s="228">
        <v>0</v>
      </c>
      <c r="R864" s="228">
        <f>Q864*H864</f>
        <v>0</v>
      </c>
      <c r="S864" s="228">
        <v>0</v>
      </c>
      <c r="T864" s="229">
        <f>S864*H864</f>
        <v>0</v>
      </c>
      <c r="U864" s="39"/>
      <c r="V864" s="39"/>
      <c r="W864" s="39"/>
      <c r="X864" s="39"/>
      <c r="Y864" s="39"/>
      <c r="Z864" s="39"/>
      <c r="AA864" s="39"/>
      <c r="AB864" s="39"/>
      <c r="AC864" s="39"/>
      <c r="AD864" s="39"/>
      <c r="AE864" s="39"/>
      <c r="AR864" s="230" t="s">
        <v>301</v>
      </c>
      <c r="AT864" s="230" t="s">
        <v>170</v>
      </c>
      <c r="AU864" s="230" t="s">
        <v>87</v>
      </c>
      <c r="AY864" s="18" t="s">
        <v>167</v>
      </c>
      <c r="BE864" s="231">
        <f>IF(N864="základní",J864,0)</f>
        <v>0</v>
      </c>
      <c r="BF864" s="231">
        <f>IF(N864="snížená",J864,0)</f>
        <v>0</v>
      </c>
      <c r="BG864" s="231">
        <f>IF(N864="zákl. přenesená",J864,0)</f>
        <v>0</v>
      </c>
      <c r="BH864" s="231">
        <f>IF(N864="sníž. přenesená",J864,0)</f>
        <v>0</v>
      </c>
      <c r="BI864" s="231">
        <f>IF(N864="nulová",J864,0)</f>
        <v>0</v>
      </c>
      <c r="BJ864" s="18" t="s">
        <v>85</v>
      </c>
      <c r="BK864" s="231">
        <f>ROUND(I864*H864,2)</f>
        <v>0</v>
      </c>
      <c r="BL864" s="18" t="s">
        <v>301</v>
      </c>
      <c r="BM864" s="230" t="s">
        <v>1077</v>
      </c>
    </row>
    <row r="865" s="2" customFormat="1">
      <c r="A865" s="39"/>
      <c r="B865" s="40"/>
      <c r="C865" s="41"/>
      <c r="D865" s="232" t="s">
        <v>177</v>
      </c>
      <c r="E865" s="41"/>
      <c r="F865" s="233" t="s">
        <v>1078</v>
      </c>
      <c r="G865" s="41"/>
      <c r="H865" s="41"/>
      <c r="I865" s="137"/>
      <c r="J865" s="41"/>
      <c r="K865" s="41"/>
      <c r="L865" s="45"/>
      <c r="M865" s="234"/>
      <c r="N865" s="235"/>
      <c r="O865" s="85"/>
      <c r="P865" s="85"/>
      <c r="Q865" s="85"/>
      <c r="R865" s="85"/>
      <c r="S865" s="85"/>
      <c r="T865" s="86"/>
      <c r="U865" s="39"/>
      <c r="V865" s="39"/>
      <c r="W865" s="39"/>
      <c r="X865" s="39"/>
      <c r="Y865" s="39"/>
      <c r="Z865" s="39"/>
      <c r="AA865" s="39"/>
      <c r="AB865" s="39"/>
      <c r="AC865" s="39"/>
      <c r="AD865" s="39"/>
      <c r="AE865" s="39"/>
      <c r="AT865" s="18" t="s">
        <v>177</v>
      </c>
      <c r="AU865" s="18" t="s">
        <v>87</v>
      </c>
    </row>
    <row r="866" s="2" customFormat="1">
      <c r="A866" s="39"/>
      <c r="B866" s="40"/>
      <c r="C866" s="41"/>
      <c r="D866" s="232" t="s">
        <v>179</v>
      </c>
      <c r="E866" s="41"/>
      <c r="F866" s="236" t="s">
        <v>452</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179</v>
      </c>
      <c r="AU866" s="18" t="s">
        <v>87</v>
      </c>
    </row>
    <row r="867" s="12" customFormat="1" ht="22.8" customHeight="1">
      <c r="A867" s="12"/>
      <c r="B867" s="203"/>
      <c r="C867" s="204"/>
      <c r="D867" s="205" t="s">
        <v>76</v>
      </c>
      <c r="E867" s="217" t="s">
        <v>1079</v>
      </c>
      <c r="F867" s="217" t="s">
        <v>1080</v>
      </c>
      <c r="G867" s="204"/>
      <c r="H867" s="204"/>
      <c r="I867" s="207"/>
      <c r="J867" s="218">
        <f>BK867</f>
        <v>0</v>
      </c>
      <c r="K867" s="204"/>
      <c r="L867" s="209"/>
      <c r="M867" s="210"/>
      <c r="N867" s="211"/>
      <c r="O867" s="211"/>
      <c r="P867" s="212">
        <f>SUM(P868:P874)</f>
        <v>0</v>
      </c>
      <c r="Q867" s="211"/>
      <c r="R867" s="212">
        <f>SUM(R868:R874)</f>
        <v>0</v>
      </c>
      <c r="S867" s="211"/>
      <c r="T867" s="213">
        <f>SUM(T868:T874)</f>
        <v>0.36494999999999994</v>
      </c>
      <c r="U867" s="12"/>
      <c r="V867" s="12"/>
      <c r="W867" s="12"/>
      <c r="X867" s="12"/>
      <c r="Y867" s="12"/>
      <c r="Z867" s="12"/>
      <c r="AA867" s="12"/>
      <c r="AB867" s="12"/>
      <c r="AC867" s="12"/>
      <c r="AD867" s="12"/>
      <c r="AE867" s="12"/>
      <c r="AR867" s="214" t="s">
        <v>87</v>
      </c>
      <c r="AT867" s="215" t="s">
        <v>76</v>
      </c>
      <c r="AU867" s="215" t="s">
        <v>85</v>
      </c>
      <c r="AY867" s="214" t="s">
        <v>167</v>
      </c>
      <c r="BK867" s="216">
        <f>SUM(BK868:BK874)</f>
        <v>0</v>
      </c>
    </row>
    <row r="868" s="2" customFormat="1" ht="24" customHeight="1">
      <c r="A868" s="39"/>
      <c r="B868" s="40"/>
      <c r="C868" s="219" t="s">
        <v>1081</v>
      </c>
      <c r="D868" s="219" t="s">
        <v>170</v>
      </c>
      <c r="E868" s="220" t="s">
        <v>1082</v>
      </c>
      <c r="F868" s="221" t="s">
        <v>1083</v>
      </c>
      <c r="G868" s="222" t="s">
        <v>173</v>
      </c>
      <c r="H868" s="223">
        <v>24.329999999999998</v>
      </c>
      <c r="I868" s="224"/>
      <c r="J868" s="225">
        <f>ROUND(I868*H868,2)</f>
        <v>0</v>
      </c>
      <c r="K868" s="221" t="s">
        <v>174</v>
      </c>
      <c r="L868" s="45"/>
      <c r="M868" s="226" t="s">
        <v>40</v>
      </c>
      <c r="N868" s="227" t="s">
        <v>48</v>
      </c>
      <c r="O868" s="85"/>
      <c r="P868" s="228">
        <f>O868*H868</f>
        <v>0</v>
      </c>
      <c r="Q868" s="228">
        <v>0</v>
      </c>
      <c r="R868" s="228">
        <f>Q868*H868</f>
        <v>0</v>
      </c>
      <c r="S868" s="228">
        <v>0.014999999999999999</v>
      </c>
      <c r="T868" s="229">
        <f>S868*H868</f>
        <v>0.36494999999999994</v>
      </c>
      <c r="U868" s="39"/>
      <c r="V868" s="39"/>
      <c r="W868" s="39"/>
      <c r="X868" s="39"/>
      <c r="Y868" s="39"/>
      <c r="Z868" s="39"/>
      <c r="AA868" s="39"/>
      <c r="AB868" s="39"/>
      <c r="AC868" s="39"/>
      <c r="AD868" s="39"/>
      <c r="AE868" s="39"/>
      <c r="AR868" s="230" t="s">
        <v>301</v>
      </c>
      <c r="AT868" s="230" t="s">
        <v>170</v>
      </c>
      <c r="AU868" s="230" t="s">
        <v>87</v>
      </c>
      <c r="AY868" s="18" t="s">
        <v>167</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301</v>
      </c>
      <c r="BM868" s="230" t="s">
        <v>1084</v>
      </c>
    </row>
    <row r="869" s="2" customFormat="1">
      <c r="A869" s="39"/>
      <c r="B869" s="40"/>
      <c r="C869" s="41"/>
      <c r="D869" s="232" t="s">
        <v>177</v>
      </c>
      <c r="E869" s="41"/>
      <c r="F869" s="233" t="s">
        <v>1085</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177</v>
      </c>
      <c r="AU869" s="18" t="s">
        <v>87</v>
      </c>
    </row>
    <row r="870" s="13" customFormat="1">
      <c r="A870" s="13"/>
      <c r="B870" s="237"/>
      <c r="C870" s="238"/>
      <c r="D870" s="232" t="s">
        <v>181</v>
      </c>
      <c r="E870" s="239" t="s">
        <v>40</v>
      </c>
      <c r="F870" s="240" t="s">
        <v>210</v>
      </c>
      <c r="G870" s="238"/>
      <c r="H870" s="239" t="s">
        <v>40</v>
      </c>
      <c r="I870" s="241"/>
      <c r="J870" s="238"/>
      <c r="K870" s="238"/>
      <c r="L870" s="242"/>
      <c r="M870" s="243"/>
      <c r="N870" s="244"/>
      <c r="O870" s="244"/>
      <c r="P870" s="244"/>
      <c r="Q870" s="244"/>
      <c r="R870" s="244"/>
      <c r="S870" s="244"/>
      <c r="T870" s="245"/>
      <c r="U870" s="13"/>
      <c r="V870" s="13"/>
      <c r="W870" s="13"/>
      <c r="X870" s="13"/>
      <c r="Y870" s="13"/>
      <c r="Z870" s="13"/>
      <c r="AA870" s="13"/>
      <c r="AB870" s="13"/>
      <c r="AC870" s="13"/>
      <c r="AD870" s="13"/>
      <c r="AE870" s="13"/>
      <c r="AT870" s="246" t="s">
        <v>181</v>
      </c>
      <c r="AU870" s="246" t="s">
        <v>87</v>
      </c>
      <c r="AV870" s="13" t="s">
        <v>85</v>
      </c>
      <c r="AW870" s="13" t="s">
        <v>38</v>
      </c>
      <c r="AX870" s="13" t="s">
        <v>77</v>
      </c>
      <c r="AY870" s="246" t="s">
        <v>167</v>
      </c>
    </row>
    <row r="871" s="14" customFormat="1">
      <c r="A871" s="14"/>
      <c r="B871" s="247"/>
      <c r="C871" s="248"/>
      <c r="D871" s="232" t="s">
        <v>181</v>
      </c>
      <c r="E871" s="249" t="s">
        <v>40</v>
      </c>
      <c r="F871" s="250" t="s">
        <v>287</v>
      </c>
      <c r="G871" s="248"/>
      <c r="H871" s="251">
        <v>8.5800000000000001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181</v>
      </c>
      <c r="AU871" s="257" t="s">
        <v>87</v>
      </c>
      <c r="AV871" s="14" t="s">
        <v>87</v>
      </c>
      <c r="AW871" s="14" t="s">
        <v>38</v>
      </c>
      <c r="AX871" s="14" t="s">
        <v>77</v>
      </c>
      <c r="AY871" s="257" t="s">
        <v>167</v>
      </c>
    </row>
    <row r="872" s="13" customFormat="1">
      <c r="A872" s="13"/>
      <c r="B872" s="237"/>
      <c r="C872" s="238"/>
      <c r="D872" s="232" t="s">
        <v>181</v>
      </c>
      <c r="E872" s="239" t="s">
        <v>40</v>
      </c>
      <c r="F872" s="240" t="s">
        <v>208</v>
      </c>
      <c r="G872" s="238"/>
      <c r="H872" s="239" t="s">
        <v>40</v>
      </c>
      <c r="I872" s="241"/>
      <c r="J872" s="238"/>
      <c r="K872" s="238"/>
      <c r="L872" s="242"/>
      <c r="M872" s="243"/>
      <c r="N872" s="244"/>
      <c r="O872" s="244"/>
      <c r="P872" s="244"/>
      <c r="Q872" s="244"/>
      <c r="R872" s="244"/>
      <c r="S872" s="244"/>
      <c r="T872" s="245"/>
      <c r="U872" s="13"/>
      <c r="V872" s="13"/>
      <c r="W872" s="13"/>
      <c r="X872" s="13"/>
      <c r="Y872" s="13"/>
      <c r="Z872" s="13"/>
      <c r="AA872" s="13"/>
      <c r="AB872" s="13"/>
      <c r="AC872" s="13"/>
      <c r="AD872" s="13"/>
      <c r="AE872" s="13"/>
      <c r="AT872" s="246" t="s">
        <v>181</v>
      </c>
      <c r="AU872" s="246" t="s">
        <v>87</v>
      </c>
      <c r="AV872" s="13" t="s">
        <v>85</v>
      </c>
      <c r="AW872" s="13" t="s">
        <v>38</v>
      </c>
      <c r="AX872" s="13" t="s">
        <v>77</v>
      </c>
      <c r="AY872" s="246" t="s">
        <v>167</v>
      </c>
    </row>
    <row r="873" s="14" customFormat="1">
      <c r="A873" s="14"/>
      <c r="B873" s="247"/>
      <c r="C873" s="248"/>
      <c r="D873" s="232" t="s">
        <v>181</v>
      </c>
      <c r="E873" s="249" t="s">
        <v>40</v>
      </c>
      <c r="F873" s="250" t="s">
        <v>285</v>
      </c>
      <c r="G873" s="248"/>
      <c r="H873" s="251">
        <v>15.75</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181</v>
      </c>
      <c r="AU873" s="257" t="s">
        <v>87</v>
      </c>
      <c r="AV873" s="14" t="s">
        <v>87</v>
      </c>
      <c r="AW873" s="14" t="s">
        <v>38</v>
      </c>
      <c r="AX873" s="14" t="s">
        <v>77</v>
      </c>
      <c r="AY873" s="257" t="s">
        <v>167</v>
      </c>
    </row>
    <row r="874" s="15" customFormat="1">
      <c r="A874" s="15"/>
      <c r="B874" s="258"/>
      <c r="C874" s="259"/>
      <c r="D874" s="232" t="s">
        <v>181</v>
      </c>
      <c r="E874" s="260" t="s">
        <v>40</v>
      </c>
      <c r="F874" s="261" t="s">
        <v>184</v>
      </c>
      <c r="G874" s="259"/>
      <c r="H874" s="262">
        <v>24.329999999999998</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181</v>
      </c>
      <c r="AU874" s="268" t="s">
        <v>87</v>
      </c>
      <c r="AV874" s="15" t="s">
        <v>175</v>
      </c>
      <c r="AW874" s="15" t="s">
        <v>38</v>
      </c>
      <c r="AX874" s="15" t="s">
        <v>85</v>
      </c>
      <c r="AY874" s="268" t="s">
        <v>167</v>
      </c>
    </row>
    <row r="875" s="12" customFormat="1" ht="22.8" customHeight="1">
      <c r="A875" s="12"/>
      <c r="B875" s="203"/>
      <c r="C875" s="204"/>
      <c r="D875" s="205" t="s">
        <v>76</v>
      </c>
      <c r="E875" s="217" t="s">
        <v>1086</v>
      </c>
      <c r="F875" s="217" t="s">
        <v>1087</v>
      </c>
      <c r="G875" s="204"/>
      <c r="H875" s="204"/>
      <c r="I875" s="207"/>
      <c r="J875" s="218">
        <f>BK875</f>
        <v>0</v>
      </c>
      <c r="K875" s="204"/>
      <c r="L875" s="209"/>
      <c r="M875" s="210"/>
      <c r="N875" s="211"/>
      <c r="O875" s="211"/>
      <c r="P875" s="212">
        <f>SUM(P876:P946)</f>
        <v>0</v>
      </c>
      <c r="Q875" s="211"/>
      <c r="R875" s="212">
        <f>SUM(R876:R946)</f>
        <v>0.086419839999999998</v>
      </c>
      <c r="S875" s="211"/>
      <c r="T875" s="213">
        <f>SUM(T876:T946)</f>
        <v>0.088739999999999999</v>
      </c>
      <c r="U875" s="12"/>
      <c r="V875" s="12"/>
      <c r="W875" s="12"/>
      <c r="X875" s="12"/>
      <c r="Y875" s="12"/>
      <c r="Z875" s="12"/>
      <c r="AA875" s="12"/>
      <c r="AB875" s="12"/>
      <c r="AC875" s="12"/>
      <c r="AD875" s="12"/>
      <c r="AE875" s="12"/>
      <c r="AR875" s="214" t="s">
        <v>87</v>
      </c>
      <c r="AT875" s="215" t="s">
        <v>76</v>
      </c>
      <c r="AU875" s="215" t="s">
        <v>85</v>
      </c>
      <c r="AY875" s="214" t="s">
        <v>167</v>
      </c>
      <c r="BK875" s="216">
        <f>SUM(BK876:BK946)</f>
        <v>0</v>
      </c>
    </row>
    <row r="876" s="2" customFormat="1" ht="16.5" customHeight="1">
      <c r="A876" s="39"/>
      <c r="B876" s="40"/>
      <c r="C876" s="219" t="s">
        <v>1088</v>
      </c>
      <c r="D876" s="219" t="s">
        <v>170</v>
      </c>
      <c r="E876" s="220" t="s">
        <v>1089</v>
      </c>
      <c r="F876" s="221" t="s">
        <v>1090</v>
      </c>
      <c r="G876" s="222" t="s">
        <v>173</v>
      </c>
      <c r="H876" s="223">
        <v>24.329999999999998</v>
      </c>
      <c r="I876" s="224"/>
      <c r="J876" s="225">
        <f>ROUND(I876*H876,2)</f>
        <v>0</v>
      </c>
      <c r="K876" s="221" t="s">
        <v>174</v>
      </c>
      <c r="L876" s="45"/>
      <c r="M876" s="226" t="s">
        <v>40</v>
      </c>
      <c r="N876" s="227" t="s">
        <v>48</v>
      </c>
      <c r="O876" s="85"/>
      <c r="P876" s="228">
        <f>O876*H876</f>
        <v>0</v>
      </c>
      <c r="Q876" s="228">
        <v>0</v>
      </c>
      <c r="R876" s="228">
        <f>Q876*H876</f>
        <v>0</v>
      </c>
      <c r="S876" s="228">
        <v>0</v>
      </c>
      <c r="T876" s="229">
        <f>S876*H876</f>
        <v>0</v>
      </c>
      <c r="U876" s="39"/>
      <c r="V876" s="39"/>
      <c r="W876" s="39"/>
      <c r="X876" s="39"/>
      <c r="Y876" s="39"/>
      <c r="Z876" s="39"/>
      <c r="AA876" s="39"/>
      <c r="AB876" s="39"/>
      <c r="AC876" s="39"/>
      <c r="AD876" s="39"/>
      <c r="AE876" s="39"/>
      <c r="AR876" s="230" t="s">
        <v>301</v>
      </c>
      <c r="AT876" s="230" t="s">
        <v>170</v>
      </c>
      <c r="AU876" s="230" t="s">
        <v>87</v>
      </c>
      <c r="AY876" s="18" t="s">
        <v>167</v>
      </c>
      <c r="BE876" s="231">
        <f>IF(N876="základní",J876,0)</f>
        <v>0</v>
      </c>
      <c r="BF876" s="231">
        <f>IF(N876="snížená",J876,0)</f>
        <v>0</v>
      </c>
      <c r="BG876" s="231">
        <f>IF(N876="zákl. přenesená",J876,0)</f>
        <v>0</v>
      </c>
      <c r="BH876" s="231">
        <f>IF(N876="sníž. přenesená",J876,0)</f>
        <v>0</v>
      </c>
      <c r="BI876" s="231">
        <f>IF(N876="nulová",J876,0)</f>
        <v>0</v>
      </c>
      <c r="BJ876" s="18" t="s">
        <v>85</v>
      </c>
      <c r="BK876" s="231">
        <f>ROUND(I876*H876,2)</f>
        <v>0</v>
      </c>
      <c r="BL876" s="18" t="s">
        <v>301</v>
      </c>
      <c r="BM876" s="230" t="s">
        <v>1091</v>
      </c>
    </row>
    <row r="877" s="2" customFormat="1">
      <c r="A877" s="39"/>
      <c r="B877" s="40"/>
      <c r="C877" s="41"/>
      <c r="D877" s="232" t="s">
        <v>177</v>
      </c>
      <c r="E877" s="41"/>
      <c r="F877" s="233" t="s">
        <v>1092</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177</v>
      </c>
      <c r="AU877" s="18" t="s">
        <v>87</v>
      </c>
    </row>
    <row r="878" s="2" customFormat="1">
      <c r="A878" s="39"/>
      <c r="B878" s="40"/>
      <c r="C878" s="41"/>
      <c r="D878" s="232" t="s">
        <v>179</v>
      </c>
      <c r="E878" s="41"/>
      <c r="F878" s="236" t="s">
        <v>1093</v>
      </c>
      <c r="G878" s="41"/>
      <c r="H878" s="41"/>
      <c r="I878" s="137"/>
      <c r="J878" s="41"/>
      <c r="K878" s="41"/>
      <c r="L878" s="45"/>
      <c r="M878" s="234"/>
      <c r="N878" s="235"/>
      <c r="O878" s="85"/>
      <c r="P878" s="85"/>
      <c r="Q878" s="85"/>
      <c r="R878" s="85"/>
      <c r="S878" s="85"/>
      <c r="T878" s="86"/>
      <c r="U878" s="39"/>
      <c r="V878" s="39"/>
      <c r="W878" s="39"/>
      <c r="X878" s="39"/>
      <c r="Y878" s="39"/>
      <c r="Z878" s="39"/>
      <c r="AA878" s="39"/>
      <c r="AB878" s="39"/>
      <c r="AC878" s="39"/>
      <c r="AD878" s="39"/>
      <c r="AE878" s="39"/>
      <c r="AT878" s="18" t="s">
        <v>179</v>
      </c>
      <c r="AU878" s="18" t="s">
        <v>87</v>
      </c>
    </row>
    <row r="879" s="13" customFormat="1">
      <c r="A879" s="13"/>
      <c r="B879" s="237"/>
      <c r="C879" s="238"/>
      <c r="D879" s="232" t="s">
        <v>181</v>
      </c>
      <c r="E879" s="239" t="s">
        <v>40</v>
      </c>
      <c r="F879" s="240" t="s">
        <v>210</v>
      </c>
      <c r="G879" s="238"/>
      <c r="H879" s="239" t="s">
        <v>40</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181</v>
      </c>
      <c r="AU879" s="246" t="s">
        <v>87</v>
      </c>
      <c r="AV879" s="13" t="s">
        <v>85</v>
      </c>
      <c r="AW879" s="13" t="s">
        <v>38</v>
      </c>
      <c r="AX879" s="13" t="s">
        <v>77</v>
      </c>
      <c r="AY879" s="246" t="s">
        <v>167</v>
      </c>
    </row>
    <row r="880" s="14" customFormat="1">
      <c r="A880" s="14"/>
      <c r="B880" s="247"/>
      <c r="C880" s="248"/>
      <c r="D880" s="232" t="s">
        <v>181</v>
      </c>
      <c r="E880" s="249" t="s">
        <v>40</v>
      </c>
      <c r="F880" s="250" t="s">
        <v>287</v>
      </c>
      <c r="G880" s="248"/>
      <c r="H880" s="251">
        <v>8.5800000000000001</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181</v>
      </c>
      <c r="AU880" s="257" t="s">
        <v>87</v>
      </c>
      <c r="AV880" s="14" t="s">
        <v>87</v>
      </c>
      <c r="AW880" s="14" t="s">
        <v>38</v>
      </c>
      <c r="AX880" s="14" t="s">
        <v>77</v>
      </c>
      <c r="AY880" s="257" t="s">
        <v>167</v>
      </c>
    </row>
    <row r="881" s="13" customFormat="1">
      <c r="A881" s="13"/>
      <c r="B881" s="237"/>
      <c r="C881" s="238"/>
      <c r="D881" s="232" t="s">
        <v>181</v>
      </c>
      <c r="E881" s="239" t="s">
        <v>40</v>
      </c>
      <c r="F881" s="240" t="s">
        <v>208</v>
      </c>
      <c r="G881" s="238"/>
      <c r="H881" s="239" t="s">
        <v>40</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181</v>
      </c>
      <c r="AU881" s="246" t="s">
        <v>87</v>
      </c>
      <c r="AV881" s="13" t="s">
        <v>85</v>
      </c>
      <c r="AW881" s="13" t="s">
        <v>38</v>
      </c>
      <c r="AX881" s="13" t="s">
        <v>77</v>
      </c>
      <c r="AY881" s="246" t="s">
        <v>167</v>
      </c>
    </row>
    <row r="882" s="14" customFormat="1">
      <c r="A882" s="14"/>
      <c r="B882" s="247"/>
      <c r="C882" s="248"/>
      <c r="D882" s="232" t="s">
        <v>181</v>
      </c>
      <c r="E882" s="249" t="s">
        <v>40</v>
      </c>
      <c r="F882" s="250" t="s">
        <v>285</v>
      </c>
      <c r="G882" s="248"/>
      <c r="H882" s="251">
        <v>15.75</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181</v>
      </c>
      <c r="AU882" s="257" t="s">
        <v>87</v>
      </c>
      <c r="AV882" s="14" t="s">
        <v>87</v>
      </c>
      <c r="AW882" s="14" t="s">
        <v>38</v>
      </c>
      <c r="AX882" s="14" t="s">
        <v>77</v>
      </c>
      <c r="AY882" s="257" t="s">
        <v>167</v>
      </c>
    </row>
    <row r="883" s="15" customFormat="1">
      <c r="A883" s="15"/>
      <c r="B883" s="258"/>
      <c r="C883" s="259"/>
      <c r="D883" s="232" t="s">
        <v>181</v>
      </c>
      <c r="E883" s="260" t="s">
        <v>40</v>
      </c>
      <c r="F883" s="261" t="s">
        <v>184</v>
      </c>
      <c r="G883" s="259"/>
      <c r="H883" s="262">
        <v>24.329999999999998</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181</v>
      </c>
      <c r="AU883" s="268" t="s">
        <v>87</v>
      </c>
      <c r="AV883" s="15" t="s">
        <v>175</v>
      </c>
      <c r="AW883" s="15" t="s">
        <v>38</v>
      </c>
      <c r="AX883" s="15" t="s">
        <v>85</v>
      </c>
      <c r="AY883" s="268" t="s">
        <v>167</v>
      </c>
    </row>
    <row r="884" s="2" customFormat="1" ht="16.5" customHeight="1">
      <c r="A884" s="39"/>
      <c r="B884" s="40"/>
      <c r="C884" s="219" t="s">
        <v>1094</v>
      </c>
      <c r="D884" s="219" t="s">
        <v>170</v>
      </c>
      <c r="E884" s="220" t="s">
        <v>1095</v>
      </c>
      <c r="F884" s="221" t="s">
        <v>1096</v>
      </c>
      <c r="G884" s="222" t="s">
        <v>173</v>
      </c>
      <c r="H884" s="223">
        <v>24.329999999999998</v>
      </c>
      <c r="I884" s="224"/>
      <c r="J884" s="225">
        <f>ROUND(I884*H884,2)</f>
        <v>0</v>
      </c>
      <c r="K884" s="221" t="s">
        <v>174</v>
      </c>
      <c r="L884" s="45"/>
      <c r="M884" s="226" t="s">
        <v>40</v>
      </c>
      <c r="N884" s="227" t="s">
        <v>48</v>
      </c>
      <c r="O884" s="85"/>
      <c r="P884" s="228">
        <f>O884*H884</f>
        <v>0</v>
      </c>
      <c r="Q884" s="228">
        <v>0</v>
      </c>
      <c r="R884" s="228">
        <f>Q884*H884</f>
        <v>0</v>
      </c>
      <c r="S884" s="228">
        <v>0</v>
      </c>
      <c r="T884" s="229">
        <f>S884*H884</f>
        <v>0</v>
      </c>
      <c r="U884" s="39"/>
      <c r="V884" s="39"/>
      <c r="W884" s="39"/>
      <c r="X884" s="39"/>
      <c r="Y884" s="39"/>
      <c r="Z884" s="39"/>
      <c r="AA884" s="39"/>
      <c r="AB884" s="39"/>
      <c r="AC884" s="39"/>
      <c r="AD884" s="39"/>
      <c r="AE884" s="39"/>
      <c r="AR884" s="230" t="s">
        <v>301</v>
      </c>
      <c r="AT884" s="230" t="s">
        <v>170</v>
      </c>
      <c r="AU884" s="230" t="s">
        <v>87</v>
      </c>
      <c r="AY884" s="18" t="s">
        <v>167</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301</v>
      </c>
      <c r="BM884" s="230" t="s">
        <v>1097</v>
      </c>
    </row>
    <row r="885" s="2" customFormat="1">
      <c r="A885" s="39"/>
      <c r="B885" s="40"/>
      <c r="C885" s="41"/>
      <c r="D885" s="232" t="s">
        <v>177</v>
      </c>
      <c r="E885" s="41"/>
      <c r="F885" s="233" t="s">
        <v>1098</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177</v>
      </c>
      <c r="AU885" s="18" t="s">
        <v>87</v>
      </c>
    </row>
    <row r="886" s="2" customFormat="1">
      <c r="A886" s="39"/>
      <c r="B886" s="40"/>
      <c r="C886" s="41"/>
      <c r="D886" s="232" t="s">
        <v>179</v>
      </c>
      <c r="E886" s="41"/>
      <c r="F886" s="236" t="s">
        <v>1093</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179</v>
      </c>
      <c r="AU886" s="18" t="s">
        <v>87</v>
      </c>
    </row>
    <row r="887" s="13" customFormat="1">
      <c r="A887" s="13"/>
      <c r="B887" s="237"/>
      <c r="C887" s="238"/>
      <c r="D887" s="232" t="s">
        <v>181</v>
      </c>
      <c r="E887" s="239" t="s">
        <v>40</v>
      </c>
      <c r="F887" s="240" t="s">
        <v>210</v>
      </c>
      <c r="G887" s="238"/>
      <c r="H887" s="239" t="s">
        <v>40</v>
      </c>
      <c r="I887" s="241"/>
      <c r="J887" s="238"/>
      <c r="K887" s="238"/>
      <c r="L887" s="242"/>
      <c r="M887" s="243"/>
      <c r="N887" s="244"/>
      <c r="O887" s="244"/>
      <c r="P887" s="244"/>
      <c r="Q887" s="244"/>
      <c r="R887" s="244"/>
      <c r="S887" s="244"/>
      <c r="T887" s="245"/>
      <c r="U887" s="13"/>
      <c r="V887" s="13"/>
      <c r="W887" s="13"/>
      <c r="X887" s="13"/>
      <c r="Y887" s="13"/>
      <c r="Z887" s="13"/>
      <c r="AA887" s="13"/>
      <c r="AB887" s="13"/>
      <c r="AC887" s="13"/>
      <c r="AD887" s="13"/>
      <c r="AE887" s="13"/>
      <c r="AT887" s="246" t="s">
        <v>181</v>
      </c>
      <c r="AU887" s="246" t="s">
        <v>87</v>
      </c>
      <c r="AV887" s="13" t="s">
        <v>85</v>
      </c>
      <c r="AW887" s="13" t="s">
        <v>38</v>
      </c>
      <c r="AX887" s="13" t="s">
        <v>77</v>
      </c>
      <c r="AY887" s="246" t="s">
        <v>167</v>
      </c>
    </row>
    <row r="888" s="14" customFormat="1">
      <c r="A888" s="14"/>
      <c r="B888" s="247"/>
      <c r="C888" s="248"/>
      <c r="D888" s="232" t="s">
        <v>181</v>
      </c>
      <c r="E888" s="249" t="s">
        <v>40</v>
      </c>
      <c r="F888" s="250" t="s">
        <v>287</v>
      </c>
      <c r="G888" s="248"/>
      <c r="H888" s="251">
        <v>8.5800000000000001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181</v>
      </c>
      <c r="AU888" s="257" t="s">
        <v>87</v>
      </c>
      <c r="AV888" s="14" t="s">
        <v>87</v>
      </c>
      <c r="AW888" s="14" t="s">
        <v>38</v>
      </c>
      <c r="AX888" s="14" t="s">
        <v>77</v>
      </c>
      <c r="AY888" s="257" t="s">
        <v>167</v>
      </c>
    </row>
    <row r="889" s="13" customFormat="1">
      <c r="A889" s="13"/>
      <c r="B889" s="237"/>
      <c r="C889" s="238"/>
      <c r="D889" s="232" t="s">
        <v>181</v>
      </c>
      <c r="E889" s="239" t="s">
        <v>40</v>
      </c>
      <c r="F889" s="240" t="s">
        <v>208</v>
      </c>
      <c r="G889" s="238"/>
      <c r="H889" s="239" t="s">
        <v>40</v>
      </c>
      <c r="I889" s="241"/>
      <c r="J889" s="238"/>
      <c r="K889" s="238"/>
      <c r="L889" s="242"/>
      <c r="M889" s="243"/>
      <c r="N889" s="244"/>
      <c r="O889" s="244"/>
      <c r="P889" s="244"/>
      <c r="Q889" s="244"/>
      <c r="R889" s="244"/>
      <c r="S889" s="244"/>
      <c r="T889" s="245"/>
      <c r="U889" s="13"/>
      <c r="V889" s="13"/>
      <c r="W889" s="13"/>
      <c r="X889" s="13"/>
      <c r="Y889" s="13"/>
      <c r="Z889" s="13"/>
      <c r="AA889" s="13"/>
      <c r="AB889" s="13"/>
      <c r="AC889" s="13"/>
      <c r="AD889" s="13"/>
      <c r="AE889" s="13"/>
      <c r="AT889" s="246" t="s">
        <v>181</v>
      </c>
      <c r="AU889" s="246" t="s">
        <v>87</v>
      </c>
      <c r="AV889" s="13" t="s">
        <v>85</v>
      </c>
      <c r="AW889" s="13" t="s">
        <v>38</v>
      </c>
      <c r="AX889" s="13" t="s">
        <v>77</v>
      </c>
      <c r="AY889" s="246" t="s">
        <v>167</v>
      </c>
    </row>
    <row r="890" s="14" customFormat="1">
      <c r="A890" s="14"/>
      <c r="B890" s="247"/>
      <c r="C890" s="248"/>
      <c r="D890" s="232" t="s">
        <v>181</v>
      </c>
      <c r="E890" s="249" t="s">
        <v>40</v>
      </c>
      <c r="F890" s="250" t="s">
        <v>285</v>
      </c>
      <c r="G890" s="248"/>
      <c r="H890" s="251">
        <v>15.75</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181</v>
      </c>
      <c r="AU890" s="257" t="s">
        <v>87</v>
      </c>
      <c r="AV890" s="14" t="s">
        <v>87</v>
      </c>
      <c r="AW890" s="14" t="s">
        <v>38</v>
      </c>
      <c r="AX890" s="14" t="s">
        <v>77</v>
      </c>
      <c r="AY890" s="257" t="s">
        <v>167</v>
      </c>
    </row>
    <row r="891" s="15" customFormat="1">
      <c r="A891" s="15"/>
      <c r="B891" s="258"/>
      <c r="C891" s="259"/>
      <c r="D891" s="232" t="s">
        <v>181</v>
      </c>
      <c r="E891" s="260" t="s">
        <v>40</v>
      </c>
      <c r="F891" s="261" t="s">
        <v>184</v>
      </c>
      <c r="G891" s="259"/>
      <c r="H891" s="262">
        <v>24.329999999999998</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181</v>
      </c>
      <c r="AU891" s="268" t="s">
        <v>87</v>
      </c>
      <c r="AV891" s="15" t="s">
        <v>175</v>
      </c>
      <c r="AW891" s="15" t="s">
        <v>38</v>
      </c>
      <c r="AX891" s="15" t="s">
        <v>85</v>
      </c>
      <c r="AY891" s="268" t="s">
        <v>167</v>
      </c>
    </row>
    <row r="892" s="2" customFormat="1" ht="24" customHeight="1">
      <c r="A892" s="39"/>
      <c r="B892" s="40"/>
      <c r="C892" s="219" t="s">
        <v>1099</v>
      </c>
      <c r="D892" s="219" t="s">
        <v>170</v>
      </c>
      <c r="E892" s="220" t="s">
        <v>1100</v>
      </c>
      <c r="F892" s="221" t="s">
        <v>1101</v>
      </c>
      <c r="G892" s="222" t="s">
        <v>173</v>
      </c>
      <c r="H892" s="223">
        <v>24.329999999999998</v>
      </c>
      <c r="I892" s="224"/>
      <c r="J892" s="225">
        <f>ROUND(I892*H892,2)</f>
        <v>0</v>
      </c>
      <c r="K892" s="221" t="s">
        <v>174</v>
      </c>
      <c r="L892" s="45"/>
      <c r="M892" s="226" t="s">
        <v>40</v>
      </c>
      <c r="N892" s="227" t="s">
        <v>48</v>
      </c>
      <c r="O892" s="85"/>
      <c r="P892" s="228">
        <f>O892*H892</f>
        <v>0</v>
      </c>
      <c r="Q892" s="228">
        <v>6.9999999999999994E-05</v>
      </c>
      <c r="R892" s="228">
        <f>Q892*H892</f>
        <v>0.0017030999999999997</v>
      </c>
      <c r="S892" s="228">
        <v>0</v>
      </c>
      <c r="T892" s="229">
        <f>S892*H892</f>
        <v>0</v>
      </c>
      <c r="U892" s="39"/>
      <c r="V892" s="39"/>
      <c r="W892" s="39"/>
      <c r="X892" s="39"/>
      <c r="Y892" s="39"/>
      <c r="Z892" s="39"/>
      <c r="AA892" s="39"/>
      <c r="AB892" s="39"/>
      <c r="AC892" s="39"/>
      <c r="AD892" s="39"/>
      <c r="AE892" s="39"/>
      <c r="AR892" s="230" t="s">
        <v>301</v>
      </c>
      <c r="AT892" s="230" t="s">
        <v>170</v>
      </c>
      <c r="AU892" s="230" t="s">
        <v>87</v>
      </c>
      <c r="AY892" s="18" t="s">
        <v>167</v>
      </c>
      <c r="BE892" s="231">
        <f>IF(N892="základní",J892,0)</f>
        <v>0</v>
      </c>
      <c r="BF892" s="231">
        <f>IF(N892="snížená",J892,0)</f>
        <v>0</v>
      </c>
      <c r="BG892" s="231">
        <f>IF(N892="zákl. přenesená",J892,0)</f>
        <v>0</v>
      </c>
      <c r="BH892" s="231">
        <f>IF(N892="sníž. přenesená",J892,0)</f>
        <v>0</v>
      </c>
      <c r="BI892" s="231">
        <f>IF(N892="nulová",J892,0)</f>
        <v>0</v>
      </c>
      <c r="BJ892" s="18" t="s">
        <v>85</v>
      </c>
      <c r="BK892" s="231">
        <f>ROUND(I892*H892,2)</f>
        <v>0</v>
      </c>
      <c r="BL892" s="18" t="s">
        <v>301</v>
      </c>
      <c r="BM892" s="230" t="s">
        <v>1102</v>
      </c>
    </row>
    <row r="893" s="2" customFormat="1">
      <c r="A893" s="39"/>
      <c r="B893" s="40"/>
      <c r="C893" s="41"/>
      <c r="D893" s="232" t="s">
        <v>177</v>
      </c>
      <c r="E893" s="41"/>
      <c r="F893" s="233" t="s">
        <v>1103</v>
      </c>
      <c r="G893" s="41"/>
      <c r="H893" s="41"/>
      <c r="I893" s="137"/>
      <c r="J893" s="41"/>
      <c r="K893" s="41"/>
      <c r="L893" s="45"/>
      <c r="M893" s="234"/>
      <c r="N893" s="235"/>
      <c r="O893" s="85"/>
      <c r="P893" s="85"/>
      <c r="Q893" s="85"/>
      <c r="R893" s="85"/>
      <c r="S893" s="85"/>
      <c r="T893" s="86"/>
      <c r="U893" s="39"/>
      <c r="V893" s="39"/>
      <c r="W893" s="39"/>
      <c r="X893" s="39"/>
      <c r="Y893" s="39"/>
      <c r="Z893" s="39"/>
      <c r="AA893" s="39"/>
      <c r="AB893" s="39"/>
      <c r="AC893" s="39"/>
      <c r="AD893" s="39"/>
      <c r="AE893" s="39"/>
      <c r="AT893" s="18" t="s">
        <v>177</v>
      </c>
      <c r="AU893" s="18" t="s">
        <v>87</v>
      </c>
    </row>
    <row r="894" s="2" customFormat="1">
      <c r="A894" s="39"/>
      <c r="B894" s="40"/>
      <c r="C894" s="41"/>
      <c r="D894" s="232" t="s">
        <v>179</v>
      </c>
      <c r="E894" s="41"/>
      <c r="F894" s="236" t="s">
        <v>1093</v>
      </c>
      <c r="G894" s="41"/>
      <c r="H894" s="41"/>
      <c r="I894" s="137"/>
      <c r="J894" s="41"/>
      <c r="K894" s="41"/>
      <c r="L894" s="45"/>
      <c r="M894" s="234"/>
      <c r="N894" s="235"/>
      <c r="O894" s="85"/>
      <c r="P894" s="85"/>
      <c r="Q894" s="85"/>
      <c r="R894" s="85"/>
      <c r="S894" s="85"/>
      <c r="T894" s="86"/>
      <c r="U894" s="39"/>
      <c r="V894" s="39"/>
      <c r="W894" s="39"/>
      <c r="X894" s="39"/>
      <c r="Y894" s="39"/>
      <c r="Z894" s="39"/>
      <c r="AA894" s="39"/>
      <c r="AB894" s="39"/>
      <c r="AC894" s="39"/>
      <c r="AD894" s="39"/>
      <c r="AE894" s="39"/>
      <c r="AT894" s="18" t="s">
        <v>179</v>
      </c>
      <c r="AU894" s="18" t="s">
        <v>87</v>
      </c>
    </row>
    <row r="895" s="13" customFormat="1">
      <c r="A895" s="13"/>
      <c r="B895" s="237"/>
      <c r="C895" s="238"/>
      <c r="D895" s="232" t="s">
        <v>181</v>
      </c>
      <c r="E895" s="239" t="s">
        <v>40</v>
      </c>
      <c r="F895" s="240" t="s">
        <v>210</v>
      </c>
      <c r="G895" s="238"/>
      <c r="H895" s="239" t="s">
        <v>40</v>
      </c>
      <c r="I895" s="241"/>
      <c r="J895" s="238"/>
      <c r="K895" s="238"/>
      <c r="L895" s="242"/>
      <c r="M895" s="243"/>
      <c r="N895" s="244"/>
      <c r="O895" s="244"/>
      <c r="P895" s="244"/>
      <c r="Q895" s="244"/>
      <c r="R895" s="244"/>
      <c r="S895" s="244"/>
      <c r="T895" s="245"/>
      <c r="U895" s="13"/>
      <c r="V895" s="13"/>
      <c r="W895" s="13"/>
      <c r="X895" s="13"/>
      <c r="Y895" s="13"/>
      <c r="Z895" s="13"/>
      <c r="AA895" s="13"/>
      <c r="AB895" s="13"/>
      <c r="AC895" s="13"/>
      <c r="AD895" s="13"/>
      <c r="AE895" s="13"/>
      <c r="AT895" s="246" t="s">
        <v>181</v>
      </c>
      <c r="AU895" s="246" t="s">
        <v>87</v>
      </c>
      <c r="AV895" s="13" t="s">
        <v>85</v>
      </c>
      <c r="AW895" s="13" t="s">
        <v>38</v>
      </c>
      <c r="AX895" s="13" t="s">
        <v>77</v>
      </c>
      <c r="AY895" s="246" t="s">
        <v>167</v>
      </c>
    </row>
    <row r="896" s="14" customFormat="1">
      <c r="A896" s="14"/>
      <c r="B896" s="247"/>
      <c r="C896" s="248"/>
      <c r="D896" s="232" t="s">
        <v>181</v>
      </c>
      <c r="E896" s="249" t="s">
        <v>40</v>
      </c>
      <c r="F896" s="250" t="s">
        <v>287</v>
      </c>
      <c r="G896" s="248"/>
      <c r="H896" s="251">
        <v>8.5800000000000001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181</v>
      </c>
      <c r="AU896" s="257" t="s">
        <v>87</v>
      </c>
      <c r="AV896" s="14" t="s">
        <v>87</v>
      </c>
      <c r="AW896" s="14" t="s">
        <v>38</v>
      </c>
      <c r="AX896" s="14" t="s">
        <v>77</v>
      </c>
      <c r="AY896" s="257" t="s">
        <v>167</v>
      </c>
    </row>
    <row r="897" s="13" customFormat="1">
      <c r="A897" s="13"/>
      <c r="B897" s="237"/>
      <c r="C897" s="238"/>
      <c r="D897" s="232" t="s">
        <v>181</v>
      </c>
      <c r="E897" s="239" t="s">
        <v>40</v>
      </c>
      <c r="F897" s="240" t="s">
        <v>208</v>
      </c>
      <c r="G897" s="238"/>
      <c r="H897" s="239" t="s">
        <v>40</v>
      </c>
      <c r="I897" s="241"/>
      <c r="J897" s="238"/>
      <c r="K897" s="238"/>
      <c r="L897" s="242"/>
      <c r="M897" s="243"/>
      <c r="N897" s="244"/>
      <c r="O897" s="244"/>
      <c r="P897" s="244"/>
      <c r="Q897" s="244"/>
      <c r="R897" s="244"/>
      <c r="S897" s="244"/>
      <c r="T897" s="245"/>
      <c r="U897" s="13"/>
      <c r="V897" s="13"/>
      <c r="W897" s="13"/>
      <c r="X897" s="13"/>
      <c r="Y897" s="13"/>
      <c r="Z897" s="13"/>
      <c r="AA897" s="13"/>
      <c r="AB897" s="13"/>
      <c r="AC897" s="13"/>
      <c r="AD897" s="13"/>
      <c r="AE897" s="13"/>
      <c r="AT897" s="246" t="s">
        <v>181</v>
      </c>
      <c r="AU897" s="246" t="s">
        <v>87</v>
      </c>
      <c r="AV897" s="13" t="s">
        <v>85</v>
      </c>
      <c r="AW897" s="13" t="s">
        <v>38</v>
      </c>
      <c r="AX897" s="13" t="s">
        <v>77</v>
      </c>
      <c r="AY897" s="246" t="s">
        <v>167</v>
      </c>
    </row>
    <row r="898" s="14" customFormat="1">
      <c r="A898" s="14"/>
      <c r="B898" s="247"/>
      <c r="C898" s="248"/>
      <c r="D898" s="232" t="s">
        <v>181</v>
      </c>
      <c r="E898" s="249" t="s">
        <v>40</v>
      </c>
      <c r="F898" s="250" t="s">
        <v>285</v>
      </c>
      <c r="G898" s="248"/>
      <c r="H898" s="251">
        <v>15.75</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181</v>
      </c>
      <c r="AU898" s="257" t="s">
        <v>87</v>
      </c>
      <c r="AV898" s="14" t="s">
        <v>87</v>
      </c>
      <c r="AW898" s="14" t="s">
        <v>38</v>
      </c>
      <c r="AX898" s="14" t="s">
        <v>77</v>
      </c>
      <c r="AY898" s="257" t="s">
        <v>167</v>
      </c>
    </row>
    <row r="899" s="15" customFormat="1">
      <c r="A899" s="15"/>
      <c r="B899" s="258"/>
      <c r="C899" s="259"/>
      <c r="D899" s="232" t="s">
        <v>181</v>
      </c>
      <c r="E899" s="260" t="s">
        <v>40</v>
      </c>
      <c r="F899" s="261" t="s">
        <v>184</v>
      </c>
      <c r="G899" s="259"/>
      <c r="H899" s="262">
        <v>24.329999999999998</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181</v>
      </c>
      <c r="AU899" s="268" t="s">
        <v>87</v>
      </c>
      <c r="AV899" s="15" t="s">
        <v>175</v>
      </c>
      <c r="AW899" s="15" t="s">
        <v>38</v>
      </c>
      <c r="AX899" s="15" t="s">
        <v>85</v>
      </c>
      <c r="AY899" s="268" t="s">
        <v>167</v>
      </c>
    </row>
    <row r="900" s="2" customFormat="1" ht="24" customHeight="1">
      <c r="A900" s="39"/>
      <c r="B900" s="40"/>
      <c r="C900" s="219" t="s">
        <v>1104</v>
      </c>
      <c r="D900" s="219" t="s">
        <v>170</v>
      </c>
      <c r="E900" s="220" t="s">
        <v>1105</v>
      </c>
      <c r="F900" s="221" t="s">
        <v>1106</v>
      </c>
      <c r="G900" s="222" t="s">
        <v>173</v>
      </c>
      <c r="H900" s="223">
        <v>29.579999999999998</v>
      </c>
      <c r="I900" s="224"/>
      <c r="J900" s="225">
        <f>ROUND(I900*H900,2)</f>
        <v>0</v>
      </c>
      <c r="K900" s="221" t="s">
        <v>174</v>
      </c>
      <c r="L900" s="45"/>
      <c r="M900" s="226" t="s">
        <v>40</v>
      </c>
      <c r="N900" s="227" t="s">
        <v>48</v>
      </c>
      <c r="O900" s="85"/>
      <c r="P900" s="228">
        <f>O900*H900</f>
        <v>0</v>
      </c>
      <c r="Q900" s="228">
        <v>0</v>
      </c>
      <c r="R900" s="228">
        <f>Q900*H900</f>
        <v>0</v>
      </c>
      <c r="S900" s="228">
        <v>0.0030000000000000001</v>
      </c>
      <c r="T900" s="229">
        <f>S900*H900</f>
        <v>0.088739999999999999</v>
      </c>
      <c r="U900" s="39"/>
      <c r="V900" s="39"/>
      <c r="W900" s="39"/>
      <c r="X900" s="39"/>
      <c r="Y900" s="39"/>
      <c r="Z900" s="39"/>
      <c r="AA900" s="39"/>
      <c r="AB900" s="39"/>
      <c r="AC900" s="39"/>
      <c r="AD900" s="39"/>
      <c r="AE900" s="39"/>
      <c r="AR900" s="230" t="s">
        <v>301</v>
      </c>
      <c r="AT900" s="230" t="s">
        <v>170</v>
      </c>
      <c r="AU900" s="230" t="s">
        <v>87</v>
      </c>
      <c r="AY900" s="18" t="s">
        <v>167</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301</v>
      </c>
      <c r="BM900" s="230" t="s">
        <v>1107</v>
      </c>
    </row>
    <row r="901" s="2" customFormat="1">
      <c r="A901" s="39"/>
      <c r="B901" s="40"/>
      <c r="C901" s="41"/>
      <c r="D901" s="232" t="s">
        <v>177</v>
      </c>
      <c r="E901" s="41"/>
      <c r="F901" s="233" t="s">
        <v>1108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177</v>
      </c>
      <c r="AU901" s="18" t="s">
        <v>87</v>
      </c>
    </row>
    <row r="902" s="13" customFormat="1">
      <c r="A902" s="13"/>
      <c r="B902" s="237"/>
      <c r="C902" s="238"/>
      <c r="D902" s="232" t="s">
        <v>181</v>
      </c>
      <c r="E902" s="239" t="s">
        <v>40</v>
      </c>
      <c r="F902" s="240" t="s">
        <v>203</v>
      </c>
      <c r="G902" s="238"/>
      <c r="H902" s="239" t="s">
        <v>40</v>
      </c>
      <c r="I902" s="241"/>
      <c r="J902" s="238"/>
      <c r="K902" s="238"/>
      <c r="L902" s="242"/>
      <c r="M902" s="243"/>
      <c r="N902" s="244"/>
      <c r="O902" s="244"/>
      <c r="P902" s="244"/>
      <c r="Q902" s="244"/>
      <c r="R902" s="244"/>
      <c r="S902" s="244"/>
      <c r="T902" s="245"/>
      <c r="U902" s="13"/>
      <c r="V902" s="13"/>
      <c r="W902" s="13"/>
      <c r="X902" s="13"/>
      <c r="Y902" s="13"/>
      <c r="Z902" s="13"/>
      <c r="AA902" s="13"/>
      <c r="AB902" s="13"/>
      <c r="AC902" s="13"/>
      <c r="AD902" s="13"/>
      <c r="AE902" s="13"/>
      <c r="AT902" s="246" t="s">
        <v>181</v>
      </c>
      <c r="AU902" s="246" t="s">
        <v>87</v>
      </c>
      <c r="AV902" s="13" t="s">
        <v>85</v>
      </c>
      <c r="AW902" s="13" t="s">
        <v>38</v>
      </c>
      <c r="AX902" s="13" t="s">
        <v>77</v>
      </c>
      <c r="AY902" s="246" t="s">
        <v>167</v>
      </c>
    </row>
    <row r="903" s="14" customFormat="1">
      <c r="A903" s="14"/>
      <c r="B903" s="247"/>
      <c r="C903" s="248"/>
      <c r="D903" s="232" t="s">
        <v>181</v>
      </c>
      <c r="E903" s="249" t="s">
        <v>40</v>
      </c>
      <c r="F903" s="250" t="s">
        <v>283</v>
      </c>
      <c r="G903" s="248"/>
      <c r="H903" s="251">
        <v>2.96</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181</v>
      </c>
      <c r="AU903" s="257" t="s">
        <v>87</v>
      </c>
      <c r="AV903" s="14" t="s">
        <v>87</v>
      </c>
      <c r="AW903" s="14" t="s">
        <v>38</v>
      </c>
      <c r="AX903" s="14" t="s">
        <v>77</v>
      </c>
      <c r="AY903" s="257" t="s">
        <v>167</v>
      </c>
    </row>
    <row r="904" s="13" customFormat="1">
      <c r="A904" s="13"/>
      <c r="B904" s="237"/>
      <c r="C904" s="238"/>
      <c r="D904" s="232" t="s">
        <v>181</v>
      </c>
      <c r="E904" s="239" t="s">
        <v>40</v>
      </c>
      <c r="F904" s="240" t="s">
        <v>206</v>
      </c>
      <c r="G904" s="238"/>
      <c r="H904" s="239" t="s">
        <v>40</v>
      </c>
      <c r="I904" s="241"/>
      <c r="J904" s="238"/>
      <c r="K904" s="238"/>
      <c r="L904" s="242"/>
      <c r="M904" s="243"/>
      <c r="N904" s="244"/>
      <c r="O904" s="244"/>
      <c r="P904" s="244"/>
      <c r="Q904" s="244"/>
      <c r="R904" s="244"/>
      <c r="S904" s="244"/>
      <c r="T904" s="245"/>
      <c r="U904" s="13"/>
      <c r="V904" s="13"/>
      <c r="W904" s="13"/>
      <c r="X904" s="13"/>
      <c r="Y904" s="13"/>
      <c r="Z904" s="13"/>
      <c r="AA904" s="13"/>
      <c r="AB904" s="13"/>
      <c r="AC904" s="13"/>
      <c r="AD904" s="13"/>
      <c r="AE904" s="13"/>
      <c r="AT904" s="246" t="s">
        <v>181</v>
      </c>
      <c r="AU904" s="246" t="s">
        <v>87</v>
      </c>
      <c r="AV904" s="13" t="s">
        <v>85</v>
      </c>
      <c r="AW904" s="13" t="s">
        <v>38</v>
      </c>
      <c r="AX904" s="13" t="s">
        <v>77</v>
      </c>
      <c r="AY904" s="246" t="s">
        <v>167</v>
      </c>
    </row>
    <row r="905" s="14" customFormat="1">
      <c r="A905" s="14"/>
      <c r="B905" s="247"/>
      <c r="C905" s="248"/>
      <c r="D905" s="232" t="s">
        <v>181</v>
      </c>
      <c r="E905" s="249" t="s">
        <v>40</v>
      </c>
      <c r="F905" s="250" t="s">
        <v>1109</v>
      </c>
      <c r="G905" s="248"/>
      <c r="H905" s="251">
        <v>2.29</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181</v>
      </c>
      <c r="AU905" s="257" t="s">
        <v>87</v>
      </c>
      <c r="AV905" s="14" t="s">
        <v>87</v>
      </c>
      <c r="AW905" s="14" t="s">
        <v>38</v>
      </c>
      <c r="AX905" s="14" t="s">
        <v>77</v>
      </c>
      <c r="AY905" s="257" t="s">
        <v>167</v>
      </c>
    </row>
    <row r="906" s="13" customFormat="1">
      <c r="A906" s="13"/>
      <c r="B906" s="237"/>
      <c r="C906" s="238"/>
      <c r="D906" s="232" t="s">
        <v>181</v>
      </c>
      <c r="E906" s="239" t="s">
        <v>40</v>
      </c>
      <c r="F906" s="240" t="s">
        <v>208</v>
      </c>
      <c r="G906" s="238"/>
      <c r="H906" s="239" t="s">
        <v>40</v>
      </c>
      <c r="I906" s="241"/>
      <c r="J906" s="238"/>
      <c r="K906" s="238"/>
      <c r="L906" s="242"/>
      <c r="M906" s="243"/>
      <c r="N906" s="244"/>
      <c r="O906" s="244"/>
      <c r="P906" s="244"/>
      <c r="Q906" s="244"/>
      <c r="R906" s="244"/>
      <c r="S906" s="244"/>
      <c r="T906" s="245"/>
      <c r="U906" s="13"/>
      <c r="V906" s="13"/>
      <c r="W906" s="13"/>
      <c r="X906" s="13"/>
      <c r="Y906" s="13"/>
      <c r="Z906" s="13"/>
      <c r="AA906" s="13"/>
      <c r="AB906" s="13"/>
      <c r="AC906" s="13"/>
      <c r="AD906" s="13"/>
      <c r="AE906" s="13"/>
      <c r="AT906" s="246" t="s">
        <v>181</v>
      </c>
      <c r="AU906" s="246" t="s">
        <v>87</v>
      </c>
      <c r="AV906" s="13" t="s">
        <v>85</v>
      </c>
      <c r="AW906" s="13" t="s">
        <v>38</v>
      </c>
      <c r="AX906" s="13" t="s">
        <v>77</v>
      </c>
      <c r="AY906" s="246" t="s">
        <v>167</v>
      </c>
    </row>
    <row r="907" s="14" customFormat="1">
      <c r="A907" s="14"/>
      <c r="B907" s="247"/>
      <c r="C907" s="248"/>
      <c r="D907" s="232" t="s">
        <v>181</v>
      </c>
      <c r="E907" s="249" t="s">
        <v>40</v>
      </c>
      <c r="F907" s="250" t="s">
        <v>285</v>
      </c>
      <c r="G907" s="248"/>
      <c r="H907" s="251">
        <v>15.75</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181</v>
      </c>
      <c r="AU907" s="257" t="s">
        <v>87</v>
      </c>
      <c r="AV907" s="14" t="s">
        <v>87</v>
      </c>
      <c r="AW907" s="14" t="s">
        <v>38</v>
      </c>
      <c r="AX907" s="14" t="s">
        <v>77</v>
      </c>
      <c r="AY907" s="257" t="s">
        <v>167</v>
      </c>
    </row>
    <row r="908" s="13" customFormat="1">
      <c r="A908" s="13"/>
      <c r="B908" s="237"/>
      <c r="C908" s="238"/>
      <c r="D908" s="232" t="s">
        <v>181</v>
      </c>
      <c r="E908" s="239" t="s">
        <v>40</v>
      </c>
      <c r="F908" s="240" t="s">
        <v>286</v>
      </c>
      <c r="G908" s="238"/>
      <c r="H908" s="239" t="s">
        <v>40</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181</v>
      </c>
      <c r="AU908" s="246" t="s">
        <v>87</v>
      </c>
      <c r="AV908" s="13" t="s">
        <v>85</v>
      </c>
      <c r="AW908" s="13" t="s">
        <v>38</v>
      </c>
      <c r="AX908" s="13" t="s">
        <v>77</v>
      </c>
      <c r="AY908" s="246" t="s">
        <v>167</v>
      </c>
    </row>
    <row r="909" s="14" customFormat="1">
      <c r="A909" s="14"/>
      <c r="B909" s="247"/>
      <c r="C909" s="248"/>
      <c r="D909" s="232" t="s">
        <v>181</v>
      </c>
      <c r="E909" s="249" t="s">
        <v>40</v>
      </c>
      <c r="F909" s="250" t="s">
        <v>287</v>
      </c>
      <c r="G909" s="248"/>
      <c r="H909" s="251">
        <v>8.5800000000000001</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181</v>
      </c>
      <c r="AU909" s="257" t="s">
        <v>87</v>
      </c>
      <c r="AV909" s="14" t="s">
        <v>87</v>
      </c>
      <c r="AW909" s="14" t="s">
        <v>38</v>
      </c>
      <c r="AX909" s="14" t="s">
        <v>77</v>
      </c>
      <c r="AY909" s="257" t="s">
        <v>167</v>
      </c>
    </row>
    <row r="910" s="15" customFormat="1">
      <c r="A910" s="15"/>
      <c r="B910" s="258"/>
      <c r="C910" s="259"/>
      <c r="D910" s="232" t="s">
        <v>181</v>
      </c>
      <c r="E910" s="260" t="s">
        <v>40</v>
      </c>
      <c r="F910" s="261" t="s">
        <v>184</v>
      </c>
      <c r="G910" s="259"/>
      <c r="H910" s="262">
        <v>29.579999999999998</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181</v>
      </c>
      <c r="AU910" s="268" t="s">
        <v>87</v>
      </c>
      <c r="AV910" s="15" t="s">
        <v>175</v>
      </c>
      <c r="AW910" s="15" t="s">
        <v>38</v>
      </c>
      <c r="AX910" s="15" t="s">
        <v>85</v>
      </c>
      <c r="AY910" s="268" t="s">
        <v>167</v>
      </c>
    </row>
    <row r="911" s="2" customFormat="1" ht="16.5" customHeight="1">
      <c r="A911" s="39"/>
      <c r="B911" s="40"/>
      <c r="C911" s="219" t="s">
        <v>1110</v>
      </c>
      <c r="D911" s="219" t="s">
        <v>170</v>
      </c>
      <c r="E911" s="220" t="s">
        <v>1111</v>
      </c>
      <c r="F911" s="221" t="s">
        <v>1112</v>
      </c>
      <c r="G911" s="222" t="s">
        <v>173</v>
      </c>
      <c r="H911" s="223">
        <v>24.329999999999998</v>
      </c>
      <c r="I911" s="224"/>
      <c r="J911" s="225">
        <f>ROUND(I911*H911,2)</f>
        <v>0</v>
      </c>
      <c r="K911" s="221" t="s">
        <v>174</v>
      </c>
      <c r="L911" s="45"/>
      <c r="M911" s="226" t="s">
        <v>40</v>
      </c>
      <c r="N911" s="227" t="s">
        <v>48</v>
      </c>
      <c r="O911" s="85"/>
      <c r="P911" s="228">
        <f>O911*H911</f>
        <v>0</v>
      </c>
      <c r="Q911" s="228">
        <v>0.00029999999999999997</v>
      </c>
      <c r="R911" s="228">
        <f>Q911*H911</f>
        <v>0.0072989999999999991</v>
      </c>
      <c r="S911" s="228">
        <v>0</v>
      </c>
      <c r="T911" s="229">
        <f>S911*H911</f>
        <v>0</v>
      </c>
      <c r="U911" s="39"/>
      <c r="V911" s="39"/>
      <c r="W911" s="39"/>
      <c r="X911" s="39"/>
      <c r="Y911" s="39"/>
      <c r="Z911" s="39"/>
      <c r="AA911" s="39"/>
      <c r="AB911" s="39"/>
      <c r="AC911" s="39"/>
      <c r="AD911" s="39"/>
      <c r="AE911" s="39"/>
      <c r="AR911" s="230" t="s">
        <v>301</v>
      </c>
      <c r="AT911" s="230" t="s">
        <v>170</v>
      </c>
      <c r="AU911" s="230" t="s">
        <v>87</v>
      </c>
      <c r="AY911" s="18" t="s">
        <v>167</v>
      </c>
      <c r="BE911" s="231">
        <f>IF(N911="základní",J911,0)</f>
        <v>0</v>
      </c>
      <c r="BF911" s="231">
        <f>IF(N911="snížená",J911,0)</f>
        <v>0</v>
      </c>
      <c r="BG911" s="231">
        <f>IF(N911="zákl. přenesená",J911,0)</f>
        <v>0</v>
      </c>
      <c r="BH911" s="231">
        <f>IF(N911="sníž. přenesená",J911,0)</f>
        <v>0</v>
      </c>
      <c r="BI911" s="231">
        <f>IF(N911="nulová",J911,0)</f>
        <v>0</v>
      </c>
      <c r="BJ911" s="18" t="s">
        <v>85</v>
      </c>
      <c r="BK911" s="231">
        <f>ROUND(I911*H911,2)</f>
        <v>0</v>
      </c>
      <c r="BL911" s="18" t="s">
        <v>301</v>
      </c>
      <c r="BM911" s="230" t="s">
        <v>1113</v>
      </c>
    </row>
    <row r="912" s="2" customFormat="1">
      <c r="A912" s="39"/>
      <c r="B912" s="40"/>
      <c r="C912" s="41"/>
      <c r="D912" s="232" t="s">
        <v>177</v>
      </c>
      <c r="E912" s="41"/>
      <c r="F912" s="233" t="s">
        <v>1114</v>
      </c>
      <c r="G912" s="41"/>
      <c r="H912" s="41"/>
      <c r="I912" s="137"/>
      <c r="J912" s="41"/>
      <c r="K912" s="41"/>
      <c r="L912" s="45"/>
      <c r="M912" s="234"/>
      <c r="N912" s="235"/>
      <c r="O912" s="85"/>
      <c r="P912" s="85"/>
      <c r="Q912" s="85"/>
      <c r="R912" s="85"/>
      <c r="S912" s="85"/>
      <c r="T912" s="86"/>
      <c r="U912" s="39"/>
      <c r="V912" s="39"/>
      <c r="W912" s="39"/>
      <c r="X912" s="39"/>
      <c r="Y912" s="39"/>
      <c r="Z912" s="39"/>
      <c r="AA912" s="39"/>
      <c r="AB912" s="39"/>
      <c r="AC912" s="39"/>
      <c r="AD912" s="39"/>
      <c r="AE912" s="39"/>
      <c r="AT912" s="18" t="s">
        <v>177</v>
      </c>
      <c r="AU912" s="18" t="s">
        <v>87</v>
      </c>
    </row>
    <row r="913" s="13" customFormat="1">
      <c r="A913" s="13"/>
      <c r="B913" s="237"/>
      <c r="C913" s="238"/>
      <c r="D913" s="232" t="s">
        <v>181</v>
      </c>
      <c r="E913" s="239" t="s">
        <v>40</v>
      </c>
      <c r="F913" s="240" t="s">
        <v>210</v>
      </c>
      <c r="G913" s="238"/>
      <c r="H913" s="239" t="s">
        <v>40</v>
      </c>
      <c r="I913" s="241"/>
      <c r="J913" s="238"/>
      <c r="K913" s="238"/>
      <c r="L913" s="242"/>
      <c r="M913" s="243"/>
      <c r="N913" s="244"/>
      <c r="O913" s="244"/>
      <c r="P913" s="244"/>
      <c r="Q913" s="244"/>
      <c r="R913" s="244"/>
      <c r="S913" s="244"/>
      <c r="T913" s="245"/>
      <c r="U913" s="13"/>
      <c r="V913" s="13"/>
      <c r="W913" s="13"/>
      <c r="X913" s="13"/>
      <c r="Y913" s="13"/>
      <c r="Z913" s="13"/>
      <c r="AA913" s="13"/>
      <c r="AB913" s="13"/>
      <c r="AC913" s="13"/>
      <c r="AD913" s="13"/>
      <c r="AE913" s="13"/>
      <c r="AT913" s="246" t="s">
        <v>181</v>
      </c>
      <c r="AU913" s="246" t="s">
        <v>87</v>
      </c>
      <c r="AV913" s="13" t="s">
        <v>85</v>
      </c>
      <c r="AW913" s="13" t="s">
        <v>38</v>
      </c>
      <c r="AX913" s="13" t="s">
        <v>77</v>
      </c>
      <c r="AY913" s="246" t="s">
        <v>167</v>
      </c>
    </row>
    <row r="914" s="14" customFormat="1">
      <c r="A914" s="14"/>
      <c r="B914" s="247"/>
      <c r="C914" s="248"/>
      <c r="D914" s="232" t="s">
        <v>181</v>
      </c>
      <c r="E914" s="249" t="s">
        <v>40</v>
      </c>
      <c r="F914" s="250" t="s">
        <v>287</v>
      </c>
      <c r="G914" s="248"/>
      <c r="H914" s="251">
        <v>8.5800000000000001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181</v>
      </c>
      <c r="AU914" s="257" t="s">
        <v>87</v>
      </c>
      <c r="AV914" s="14" t="s">
        <v>87</v>
      </c>
      <c r="AW914" s="14" t="s">
        <v>38</v>
      </c>
      <c r="AX914" s="14" t="s">
        <v>77</v>
      </c>
      <c r="AY914" s="257" t="s">
        <v>167</v>
      </c>
    </row>
    <row r="915" s="13" customFormat="1">
      <c r="A915" s="13"/>
      <c r="B915" s="237"/>
      <c r="C915" s="238"/>
      <c r="D915" s="232" t="s">
        <v>181</v>
      </c>
      <c r="E915" s="239" t="s">
        <v>40</v>
      </c>
      <c r="F915" s="240" t="s">
        <v>208</v>
      </c>
      <c r="G915" s="238"/>
      <c r="H915" s="239" t="s">
        <v>40</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181</v>
      </c>
      <c r="AU915" s="246" t="s">
        <v>87</v>
      </c>
      <c r="AV915" s="13" t="s">
        <v>85</v>
      </c>
      <c r="AW915" s="13" t="s">
        <v>38</v>
      </c>
      <c r="AX915" s="13" t="s">
        <v>77</v>
      </c>
      <c r="AY915" s="246" t="s">
        <v>167</v>
      </c>
    </row>
    <row r="916" s="14" customFormat="1">
      <c r="A916" s="14"/>
      <c r="B916" s="247"/>
      <c r="C916" s="248"/>
      <c r="D916" s="232" t="s">
        <v>181</v>
      </c>
      <c r="E916" s="249" t="s">
        <v>40</v>
      </c>
      <c r="F916" s="250" t="s">
        <v>285</v>
      </c>
      <c r="G916" s="248"/>
      <c r="H916" s="251">
        <v>15.75</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181</v>
      </c>
      <c r="AU916" s="257" t="s">
        <v>87</v>
      </c>
      <c r="AV916" s="14" t="s">
        <v>87</v>
      </c>
      <c r="AW916" s="14" t="s">
        <v>38</v>
      </c>
      <c r="AX916" s="14" t="s">
        <v>77</v>
      </c>
      <c r="AY916" s="257" t="s">
        <v>167</v>
      </c>
    </row>
    <row r="917" s="15" customFormat="1">
      <c r="A917" s="15"/>
      <c r="B917" s="258"/>
      <c r="C917" s="259"/>
      <c r="D917" s="232" t="s">
        <v>181</v>
      </c>
      <c r="E917" s="260" t="s">
        <v>40</v>
      </c>
      <c r="F917" s="261" t="s">
        <v>184</v>
      </c>
      <c r="G917" s="259"/>
      <c r="H917" s="262">
        <v>24.329999999999998</v>
      </c>
      <c r="I917" s="263"/>
      <c r="J917" s="259"/>
      <c r="K917" s="259"/>
      <c r="L917" s="264"/>
      <c r="M917" s="265"/>
      <c r="N917" s="266"/>
      <c r="O917" s="266"/>
      <c r="P917" s="266"/>
      <c r="Q917" s="266"/>
      <c r="R917" s="266"/>
      <c r="S917" s="266"/>
      <c r="T917" s="267"/>
      <c r="U917" s="15"/>
      <c r="V917" s="15"/>
      <c r="W917" s="15"/>
      <c r="X917" s="15"/>
      <c r="Y917" s="15"/>
      <c r="Z917" s="15"/>
      <c r="AA917" s="15"/>
      <c r="AB917" s="15"/>
      <c r="AC917" s="15"/>
      <c r="AD917" s="15"/>
      <c r="AE917" s="15"/>
      <c r="AT917" s="268" t="s">
        <v>181</v>
      </c>
      <c r="AU917" s="268" t="s">
        <v>87</v>
      </c>
      <c r="AV917" s="15" t="s">
        <v>175</v>
      </c>
      <c r="AW917" s="15" t="s">
        <v>38</v>
      </c>
      <c r="AX917" s="15" t="s">
        <v>85</v>
      </c>
      <c r="AY917" s="268" t="s">
        <v>167</v>
      </c>
    </row>
    <row r="918" s="2" customFormat="1" ht="16.5" customHeight="1">
      <c r="A918" s="39"/>
      <c r="B918" s="40"/>
      <c r="C918" s="269" t="s">
        <v>1115</v>
      </c>
      <c r="D918" s="269" t="s">
        <v>297</v>
      </c>
      <c r="E918" s="270" t="s">
        <v>1116</v>
      </c>
      <c r="F918" s="271" t="s">
        <v>1117</v>
      </c>
      <c r="G918" s="272" t="s">
        <v>173</v>
      </c>
      <c r="H918" s="273">
        <v>26.763000000000002</v>
      </c>
      <c r="I918" s="274"/>
      <c r="J918" s="275">
        <f>ROUND(I918*H918,2)</f>
        <v>0</v>
      </c>
      <c r="K918" s="271" t="s">
        <v>174</v>
      </c>
      <c r="L918" s="276"/>
      <c r="M918" s="277" t="s">
        <v>40</v>
      </c>
      <c r="N918" s="278" t="s">
        <v>48</v>
      </c>
      <c r="O918" s="85"/>
      <c r="P918" s="228">
        <f>O918*H918</f>
        <v>0</v>
      </c>
      <c r="Q918" s="228">
        <v>0.0025600000000000002</v>
      </c>
      <c r="R918" s="228">
        <f>Q918*H918</f>
        <v>0.06851328000000001</v>
      </c>
      <c r="S918" s="228">
        <v>0</v>
      </c>
      <c r="T918" s="229">
        <f>S918*H918</f>
        <v>0</v>
      </c>
      <c r="U918" s="39"/>
      <c r="V918" s="39"/>
      <c r="W918" s="39"/>
      <c r="X918" s="39"/>
      <c r="Y918" s="39"/>
      <c r="Z918" s="39"/>
      <c r="AA918" s="39"/>
      <c r="AB918" s="39"/>
      <c r="AC918" s="39"/>
      <c r="AD918" s="39"/>
      <c r="AE918" s="39"/>
      <c r="AR918" s="230" t="s">
        <v>407</v>
      </c>
      <c r="AT918" s="230" t="s">
        <v>297</v>
      </c>
      <c r="AU918" s="230" t="s">
        <v>87</v>
      </c>
      <c r="AY918" s="18" t="s">
        <v>167</v>
      </c>
      <c r="BE918" s="231">
        <f>IF(N918="základní",J918,0)</f>
        <v>0</v>
      </c>
      <c r="BF918" s="231">
        <f>IF(N918="snížená",J918,0)</f>
        <v>0</v>
      </c>
      <c r="BG918" s="231">
        <f>IF(N918="zákl. přenesená",J918,0)</f>
        <v>0</v>
      </c>
      <c r="BH918" s="231">
        <f>IF(N918="sníž. přenesená",J918,0)</f>
        <v>0</v>
      </c>
      <c r="BI918" s="231">
        <f>IF(N918="nulová",J918,0)</f>
        <v>0</v>
      </c>
      <c r="BJ918" s="18" t="s">
        <v>85</v>
      </c>
      <c r="BK918" s="231">
        <f>ROUND(I918*H918,2)</f>
        <v>0</v>
      </c>
      <c r="BL918" s="18" t="s">
        <v>301</v>
      </c>
      <c r="BM918" s="230" t="s">
        <v>1118</v>
      </c>
    </row>
    <row r="919" s="2" customFormat="1">
      <c r="A919" s="39"/>
      <c r="B919" s="40"/>
      <c r="C919" s="41"/>
      <c r="D919" s="232" t="s">
        <v>177</v>
      </c>
      <c r="E919" s="41"/>
      <c r="F919" s="233" t="s">
        <v>1117</v>
      </c>
      <c r="G919" s="41"/>
      <c r="H919" s="41"/>
      <c r="I919" s="137"/>
      <c r="J919" s="41"/>
      <c r="K919" s="41"/>
      <c r="L919" s="45"/>
      <c r="M919" s="234"/>
      <c r="N919" s="235"/>
      <c r="O919" s="85"/>
      <c r="P919" s="85"/>
      <c r="Q919" s="85"/>
      <c r="R919" s="85"/>
      <c r="S919" s="85"/>
      <c r="T919" s="86"/>
      <c r="U919" s="39"/>
      <c r="V919" s="39"/>
      <c r="W919" s="39"/>
      <c r="X919" s="39"/>
      <c r="Y919" s="39"/>
      <c r="Z919" s="39"/>
      <c r="AA919" s="39"/>
      <c r="AB919" s="39"/>
      <c r="AC919" s="39"/>
      <c r="AD919" s="39"/>
      <c r="AE919" s="39"/>
      <c r="AT919" s="18" t="s">
        <v>177</v>
      </c>
      <c r="AU919" s="18" t="s">
        <v>87</v>
      </c>
    </row>
    <row r="920" s="14" customFormat="1">
      <c r="A920" s="14"/>
      <c r="B920" s="247"/>
      <c r="C920" s="248"/>
      <c r="D920" s="232" t="s">
        <v>181</v>
      </c>
      <c r="E920" s="248"/>
      <c r="F920" s="250" t="s">
        <v>1119</v>
      </c>
      <c r="G920" s="248"/>
      <c r="H920" s="251">
        <v>26.763000000000002</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181</v>
      </c>
      <c r="AU920" s="257" t="s">
        <v>87</v>
      </c>
      <c r="AV920" s="14" t="s">
        <v>87</v>
      </c>
      <c r="AW920" s="14" t="s">
        <v>4</v>
      </c>
      <c r="AX920" s="14" t="s">
        <v>85</v>
      </c>
      <c r="AY920" s="257" t="s">
        <v>167</v>
      </c>
    </row>
    <row r="921" s="2" customFormat="1" ht="16.5" customHeight="1">
      <c r="A921" s="39"/>
      <c r="B921" s="40"/>
      <c r="C921" s="219" t="s">
        <v>1120</v>
      </c>
      <c r="D921" s="219" t="s">
        <v>170</v>
      </c>
      <c r="E921" s="220" t="s">
        <v>1121</v>
      </c>
      <c r="F921" s="221" t="s">
        <v>1122</v>
      </c>
      <c r="G921" s="222" t="s">
        <v>187</v>
      </c>
      <c r="H921" s="223">
        <v>25.239999999999998</v>
      </c>
      <c r="I921" s="224"/>
      <c r="J921" s="225">
        <f>ROUND(I921*H921,2)</f>
        <v>0</v>
      </c>
      <c r="K921" s="221" t="s">
        <v>174</v>
      </c>
      <c r="L921" s="45"/>
      <c r="M921" s="226" t="s">
        <v>40</v>
      </c>
      <c r="N921" s="227" t="s">
        <v>48</v>
      </c>
      <c r="O921" s="85"/>
      <c r="P921" s="228">
        <f>O921*H921</f>
        <v>0</v>
      </c>
      <c r="Q921" s="228">
        <v>1.0000000000000001E-05</v>
      </c>
      <c r="R921" s="228">
        <f>Q921*H921</f>
        <v>0.00025240000000000001</v>
      </c>
      <c r="S921" s="228">
        <v>0</v>
      </c>
      <c r="T921" s="229">
        <f>S921*H921</f>
        <v>0</v>
      </c>
      <c r="U921" s="39"/>
      <c r="V921" s="39"/>
      <c r="W921" s="39"/>
      <c r="X921" s="39"/>
      <c r="Y921" s="39"/>
      <c r="Z921" s="39"/>
      <c r="AA921" s="39"/>
      <c r="AB921" s="39"/>
      <c r="AC921" s="39"/>
      <c r="AD921" s="39"/>
      <c r="AE921" s="39"/>
      <c r="AR921" s="230" t="s">
        <v>301</v>
      </c>
      <c r="AT921" s="230" t="s">
        <v>170</v>
      </c>
      <c r="AU921" s="230" t="s">
        <v>87</v>
      </c>
      <c r="AY921" s="18" t="s">
        <v>167</v>
      </c>
      <c r="BE921" s="231">
        <f>IF(N921="základní",J921,0)</f>
        <v>0</v>
      </c>
      <c r="BF921" s="231">
        <f>IF(N921="snížená",J921,0)</f>
        <v>0</v>
      </c>
      <c r="BG921" s="231">
        <f>IF(N921="zákl. přenesená",J921,0)</f>
        <v>0</v>
      </c>
      <c r="BH921" s="231">
        <f>IF(N921="sníž. přenesená",J921,0)</f>
        <v>0</v>
      </c>
      <c r="BI921" s="231">
        <f>IF(N921="nulová",J921,0)</f>
        <v>0</v>
      </c>
      <c r="BJ921" s="18" t="s">
        <v>85</v>
      </c>
      <c r="BK921" s="231">
        <f>ROUND(I921*H921,2)</f>
        <v>0</v>
      </c>
      <c r="BL921" s="18" t="s">
        <v>301</v>
      </c>
      <c r="BM921" s="230" t="s">
        <v>1123</v>
      </c>
    </row>
    <row r="922" s="2" customFormat="1">
      <c r="A922" s="39"/>
      <c r="B922" s="40"/>
      <c r="C922" s="41"/>
      <c r="D922" s="232" t="s">
        <v>177</v>
      </c>
      <c r="E922" s="41"/>
      <c r="F922" s="233" t="s">
        <v>1124</v>
      </c>
      <c r="G922" s="41"/>
      <c r="H922" s="41"/>
      <c r="I922" s="137"/>
      <c r="J922" s="41"/>
      <c r="K922" s="41"/>
      <c r="L922" s="45"/>
      <c r="M922" s="234"/>
      <c r="N922" s="235"/>
      <c r="O922" s="85"/>
      <c r="P922" s="85"/>
      <c r="Q922" s="85"/>
      <c r="R922" s="85"/>
      <c r="S922" s="85"/>
      <c r="T922" s="86"/>
      <c r="U922" s="39"/>
      <c r="V922" s="39"/>
      <c r="W922" s="39"/>
      <c r="X922" s="39"/>
      <c r="Y922" s="39"/>
      <c r="Z922" s="39"/>
      <c r="AA922" s="39"/>
      <c r="AB922" s="39"/>
      <c r="AC922" s="39"/>
      <c r="AD922" s="39"/>
      <c r="AE922" s="39"/>
      <c r="AT922" s="18" t="s">
        <v>177</v>
      </c>
      <c r="AU922" s="18" t="s">
        <v>87</v>
      </c>
    </row>
    <row r="923" s="13" customFormat="1">
      <c r="A923" s="13"/>
      <c r="B923" s="237"/>
      <c r="C923" s="238"/>
      <c r="D923" s="232" t="s">
        <v>181</v>
      </c>
      <c r="E923" s="239" t="s">
        <v>40</v>
      </c>
      <c r="F923" s="240" t="s">
        <v>208</v>
      </c>
      <c r="G923" s="238"/>
      <c r="H923" s="239" t="s">
        <v>40</v>
      </c>
      <c r="I923" s="241"/>
      <c r="J923" s="238"/>
      <c r="K923" s="238"/>
      <c r="L923" s="242"/>
      <c r="M923" s="243"/>
      <c r="N923" s="244"/>
      <c r="O923" s="244"/>
      <c r="P923" s="244"/>
      <c r="Q923" s="244"/>
      <c r="R923" s="244"/>
      <c r="S923" s="244"/>
      <c r="T923" s="245"/>
      <c r="U923" s="13"/>
      <c r="V923" s="13"/>
      <c r="W923" s="13"/>
      <c r="X923" s="13"/>
      <c r="Y923" s="13"/>
      <c r="Z923" s="13"/>
      <c r="AA923" s="13"/>
      <c r="AB923" s="13"/>
      <c r="AC923" s="13"/>
      <c r="AD923" s="13"/>
      <c r="AE923" s="13"/>
      <c r="AT923" s="246" t="s">
        <v>181</v>
      </c>
      <c r="AU923" s="246" t="s">
        <v>87</v>
      </c>
      <c r="AV923" s="13" t="s">
        <v>85</v>
      </c>
      <c r="AW923" s="13" t="s">
        <v>38</v>
      </c>
      <c r="AX923" s="13" t="s">
        <v>77</v>
      </c>
      <c r="AY923" s="246" t="s">
        <v>167</v>
      </c>
    </row>
    <row r="924" s="14" customFormat="1">
      <c r="A924" s="14"/>
      <c r="B924" s="247"/>
      <c r="C924" s="248"/>
      <c r="D924" s="232" t="s">
        <v>181</v>
      </c>
      <c r="E924" s="249" t="s">
        <v>40</v>
      </c>
      <c r="F924" s="250" t="s">
        <v>1125</v>
      </c>
      <c r="G924" s="248"/>
      <c r="H924" s="251">
        <v>16</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181</v>
      </c>
      <c r="AU924" s="257" t="s">
        <v>87</v>
      </c>
      <c r="AV924" s="14" t="s">
        <v>87</v>
      </c>
      <c r="AW924" s="14" t="s">
        <v>38</v>
      </c>
      <c r="AX924" s="14" t="s">
        <v>77</v>
      </c>
      <c r="AY924" s="257" t="s">
        <v>167</v>
      </c>
    </row>
    <row r="925" s="13" customFormat="1">
      <c r="A925" s="13"/>
      <c r="B925" s="237"/>
      <c r="C925" s="238"/>
      <c r="D925" s="232" t="s">
        <v>181</v>
      </c>
      <c r="E925" s="239" t="s">
        <v>40</v>
      </c>
      <c r="F925" s="240" t="s">
        <v>286</v>
      </c>
      <c r="G925" s="238"/>
      <c r="H925" s="239" t="s">
        <v>40</v>
      </c>
      <c r="I925" s="241"/>
      <c r="J925" s="238"/>
      <c r="K925" s="238"/>
      <c r="L925" s="242"/>
      <c r="M925" s="243"/>
      <c r="N925" s="244"/>
      <c r="O925" s="244"/>
      <c r="P925" s="244"/>
      <c r="Q925" s="244"/>
      <c r="R925" s="244"/>
      <c r="S925" s="244"/>
      <c r="T925" s="245"/>
      <c r="U925" s="13"/>
      <c r="V925" s="13"/>
      <c r="W925" s="13"/>
      <c r="X925" s="13"/>
      <c r="Y925" s="13"/>
      <c r="Z925" s="13"/>
      <c r="AA925" s="13"/>
      <c r="AB925" s="13"/>
      <c r="AC925" s="13"/>
      <c r="AD925" s="13"/>
      <c r="AE925" s="13"/>
      <c r="AT925" s="246" t="s">
        <v>181</v>
      </c>
      <c r="AU925" s="246" t="s">
        <v>87</v>
      </c>
      <c r="AV925" s="13" t="s">
        <v>85</v>
      </c>
      <c r="AW925" s="13" t="s">
        <v>38</v>
      </c>
      <c r="AX925" s="13" t="s">
        <v>77</v>
      </c>
      <c r="AY925" s="246" t="s">
        <v>167</v>
      </c>
    </row>
    <row r="926" s="14" customFormat="1">
      <c r="A926" s="14"/>
      <c r="B926" s="247"/>
      <c r="C926" s="248"/>
      <c r="D926" s="232" t="s">
        <v>181</v>
      </c>
      <c r="E926" s="249" t="s">
        <v>40</v>
      </c>
      <c r="F926" s="250" t="s">
        <v>1126</v>
      </c>
      <c r="G926" s="248"/>
      <c r="H926" s="251">
        <v>9.2400000000000002</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181</v>
      </c>
      <c r="AU926" s="257" t="s">
        <v>87</v>
      </c>
      <c r="AV926" s="14" t="s">
        <v>87</v>
      </c>
      <c r="AW926" s="14" t="s">
        <v>38</v>
      </c>
      <c r="AX926" s="14" t="s">
        <v>77</v>
      </c>
      <c r="AY926" s="257" t="s">
        <v>167</v>
      </c>
    </row>
    <row r="927" s="15" customFormat="1">
      <c r="A927" s="15"/>
      <c r="B927" s="258"/>
      <c r="C927" s="259"/>
      <c r="D927" s="232" t="s">
        <v>181</v>
      </c>
      <c r="E927" s="260" t="s">
        <v>40</v>
      </c>
      <c r="F927" s="261" t="s">
        <v>184</v>
      </c>
      <c r="G927" s="259"/>
      <c r="H927" s="262">
        <v>25.239999999999998</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181</v>
      </c>
      <c r="AU927" s="268" t="s">
        <v>87</v>
      </c>
      <c r="AV927" s="15" t="s">
        <v>175</v>
      </c>
      <c r="AW927" s="15" t="s">
        <v>38</v>
      </c>
      <c r="AX927" s="15" t="s">
        <v>85</v>
      </c>
      <c r="AY927" s="268" t="s">
        <v>167</v>
      </c>
    </row>
    <row r="928" s="2" customFormat="1" ht="16.5" customHeight="1">
      <c r="A928" s="39"/>
      <c r="B928" s="40"/>
      <c r="C928" s="269" t="s">
        <v>1127</v>
      </c>
      <c r="D928" s="269" t="s">
        <v>297</v>
      </c>
      <c r="E928" s="270" t="s">
        <v>1128</v>
      </c>
      <c r="F928" s="271" t="s">
        <v>1129</v>
      </c>
      <c r="G928" s="272" t="s">
        <v>187</v>
      </c>
      <c r="H928" s="273">
        <v>25.745000000000001</v>
      </c>
      <c r="I928" s="274"/>
      <c r="J928" s="275">
        <f>ROUND(I928*H928,2)</f>
        <v>0</v>
      </c>
      <c r="K928" s="271" t="s">
        <v>174</v>
      </c>
      <c r="L928" s="276"/>
      <c r="M928" s="277" t="s">
        <v>40</v>
      </c>
      <c r="N928" s="278" t="s">
        <v>48</v>
      </c>
      <c r="O928" s="85"/>
      <c r="P928" s="228">
        <f>O928*H928</f>
        <v>0</v>
      </c>
      <c r="Q928" s="228">
        <v>0.00029999999999999997</v>
      </c>
      <c r="R928" s="228">
        <f>Q928*H928</f>
        <v>0.0077234999999999995</v>
      </c>
      <c r="S928" s="228">
        <v>0</v>
      </c>
      <c r="T928" s="229">
        <f>S928*H928</f>
        <v>0</v>
      </c>
      <c r="U928" s="39"/>
      <c r="V928" s="39"/>
      <c r="W928" s="39"/>
      <c r="X928" s="39"/>
      <c r="Y928" s="39"/>
      <c r="Z928" s="39"/>
      <c r="AA928" s="39"/>
      <c r="AB928" s="39"/>
      <c r="AC928" s="39"/>
      <c r="AD928" s="39"/>
      <c r="AE928" s="39"/>
      <c r="AR928" s="230" t="s">
        <v>407</v>
      </c>
      <c r="AT928" s="230" t="s">
        <v>297</v>
      </c>
      <c r="AU928" s="230" t="s">
        <v>87</v>
      </c>
      <c r="AY928" s="18" t="s">
        <v>167</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301</v>
      </c>
      <c r="BM928" s="230" t="s">
        <v>1130</v>
      </c>
    </row>
    <row r="929" s="2" customFormat="1">
      <c r="A929" s="39"/>
      <c r="B929" s="40"/>
      <c r="C929" s="41"/>
      <c r="D929" s="232" t="s">
        <v>177</v>
      </c>
      <c r="E929" s="41"/>
      <c r="F929" s="233" t="s">
        <v>1129</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177</v>
      </c>
      <c r="AU929" s="18" t="s">
        <v>87</v>
      </c>
    </row>
    <row r="930" s="14" customFormat="1">
      <c r="A930" s="14"/>
      <c r="B930" s="247"/>
      <c r="C930" s="248"/>
      <c r="D930" s="232" t="s">
        <v>181</v>
      </c>
      <c r="E930" s="248"/>
      <c r="F930" s="250" t="s">
        <v>1131</v>
      </c>
      <c r="G930" s="248"/>
      <c r="H930" s="251">
        <v>25.745000000000001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181</v>
      </c>
      <c r="AU930" s="257" t="s">
        <v>87</v>
      </c>
      <c r="AV930" s="14" t="s">
        <v>87</v>
      </c>
      <c r="AW930" s="14" t="s">
        <v>4</v>
      </c>
      <c r="AX930" s="14" t="s">
        <v>85</v>
      </c>
      <c r="AY930" s="257" t="s">
        <v>167</v>
      </c>
    </row>
    <row r="931" s="2" customFormat="1" ht="16.5" customHeight="1">
      <c r="A931" s="39"/>
      <c r="B931" s="40"/>
      <c r="C931" s="219" t="s">
        <v>1132</v>
      </c>
      <c r="D931" s="219" t="s">
        <v>170</v>
      </c>
      <c r="E931" s="220" t="s">
        <v>1133</v>
      </c>
      <c r="F931" s="221" t="s">
        <v>1134</v>
      </c>
      <c r="G931" s="222" t="s">
        <v>187</v>
      </c>
      <c r="H931" s="223">
        <v>0.80000000000000004</v>
      </c>
      <c r="I931" s="224"/>
      <c r="J931" s="225">
        <f>ROUND(I931*H931,2)</f>
        <v>0</v>
      </c>
      <c r="K931" s="221" t="s">
        <v>174</v>
      </c>
      <c r="L931" s="45"/>
      <c r="M931" s="226" t="s">
        <v>40</v>
      </c>
      <c r="N931" s="227" t="s">
        <v>48</v>
      </c>
      <c r="O931" s="85"/>
      <c r="P931" s="228">
        <f>O931*H931</f>
        <v>0</v>
      </c>
      <c r="Q931" s="228">
        <v>0</v>
      </c>
      <c r="R931" s="228">
        <f>Q931*H931</f>
        <v>0</v>
      </c>
      <c r="S931" s="228">
        <v>0</v>
      </c>
      <c r="T931" s="229">
        <f>S931*H931</f>
        <v>0</v>
      </c>
      <c r="U931" s="39"/>
      <c r="V931" s="39"/>
      <c r="W931" s="39"/>
      <c r="X931" s="39"/>
      <c r="Y931" s="39"/>
      <c r="Z931" s="39"/>
      <c r="AA931" s="39"/>
      <c r="AB931" s="39"/>
      <c r="AC931" s="39"/>
      <c r="AD931" s="39"/>
      <c r="AE931" s="39"/>
      <c r="AR931" s="230" t="s">
        <v>301</v>
      </c>
      <c r="AT931" s="230" t="s">
        <v>170</v>
      </c>
      <c r="AU931" s="230" t="s">
        <v>87</v>
      </c>
      <c r="AY931" s="18" t="s">
        <v>167</v>
      </c>
      <c r="BE931" s="231">
        <f>IF(N931="základní",J931,0)</f>
        <v>0</v>
      </c>
      <c r="BF931" s="231">
        <f>IF(N931="snížená",J931,0)</f>
        <v>0</v>
      </c>
      <c r="BG931" s="231">
        <f>IF(N931="zákl. přenesená",J931,0)</f>
        <v>0</v>
      </c>
      <c r="BH931" s="231">
        <f>IF(N931="sníž. přenesená",J931,0)</f>
        <v>0</v>
      </c>
      <c r="BI931" s="231">
        <f>IF(N931="nulová",J931,0)</f>
        <v>0</v>
      </c>
      <c r="BJ931" s="18" t="s">
        <v>85</v>
      </c>
      <c r="BK931" s="231">
        <f>ROUND(I931*H931,2)</f>
        <v>0</v>
      </c>
      <c r="BL931" s="18" t="s">
        <v>301</v>
      </c>
      <c r="BM931" s="230" t="s">
        <v>1135</v>
      </c>
    </row>
    <row r="932" s="2" customFormat="1">
      <c r="A932" s="39"/>
      <c r="B932" s="40"/>
      <c r="C932" s="41"/>
      <c r="D932" s="232" t="s">
        <v>177</v>
      </c>
      <c r="E932" s="41"/>
      <c r="F932" s="233" t="s">
        <v>1136</v>
      </c>
      <c r="G932" s="41"/>
      <c r="H932" s="41"/>
      <c r="I932" s="137"/>
      <c r="J932" s="41"/>
      <c r="K932" s="41"/>
      <c r="L932" s="45"/>
      <c r="M932" s="234"/>
      <c r="N932" s="235"/>
      <c r="O932" s="85"/>
      <c r="P932" s="85"/>
      <c r="Q932" s="85"/>
      <c r="R932" s="85"/>
      <c r="S932" s="85"/>
      <c r="T932" s="86"/>
      <c r="U932" s="39"/>
      <c r="V932" s="39"/>
      <c r="W932" s="39"/>
      <c r="X932" s="39"/>
      <c r="Y932" s="39"/>
      <c r="Z932" s="39"/>
      <c r="AA932" s="39"/>
      <c r="AB932" s="39"/>
      <c r="AC932" s="39"/>
      <c r="AD932" s="39"/>
      <c r="AE932" s="39"/>
      <c r="AT932" s="18" t="s">
        <v>177</v>
      </c>
      <c r="AU932" s="18" t="s">
        <v>87</v>
      </c>
    </row>
    <row r="933" s="2" customFormat="1" ht="24" customHeight="1">
      <c r="A933" s="39"/>
      <c r="B933" s="40"/>
      <c r="C933" s="269" t="s">
        <v>1137</v>
      </c>
      <c r="D933" s="269" t="s">
        <v>297</v>
      </c>
      <c r="E933" s="270" t="s">
        <v>1138</v>
      </c>
      <c r="F933" s="271" t="s">
        <v>1139</v>
      </c>
      <c r="G933" s="272" t="s">
        <v>187</v>
      </c>
      <c r="H933" s="273">
        <v>0.81599999999999995</v>
      </c>
      <c r="I933" s="274"/>
      <c r="J933" s="275">
        <f>ROUND(I933*H933,2)</f>
        <v>0</v>
      </c>
      <c r="K933" s="271" t="s">
        <v>174</v>
      </c>
      <c r="L933" s="276"/>
      <c r="M933" s="277" t="s">
        <v>40</v>
      </c>
      <c r="N933" s="278" t="s">
        <v>48</v>
      </c>
      <c r="O933" s="85"/>
      <c r="P933" s="228">
        <f>O933*H933</f>
        <v>0</v>
      </c>
      <c r="Q933" s="228">
        <v>0.00021000000000000001</v>
      </c>
      <c r="R933" s="228">
        <f>Q933*H933</f>
        <v>0.00017135999999999999</v>
      </c>
      <c r="S933" s="228">
        <v>0</v>
      </c>
      <c r="T933" s="229">
        <f>S933*H933</f>
        <v>0</v>
      </c>
      <c r="U933" s="39"/>
      <c r="V933" s="39"/>
      <c r="W933" s="39"/>
      <c r="X933" s="39"/>
      <c r="Y933" s="39"/>
      <c r="Z933" s="39"/>
      <c r="AA933" s="39"/>
      <c r="AB933" s="39"/>
      <c r="AC933" s="39"/>
      <c r="AD933" s="39"/>
      <c r="AE933" s="39"/>
      <c r="AR933" s="230" t="s">
        <v>407</v>
      </c>
      <c r="AT933" s="230" t="s">
        <v>297</v>
      </c>
      <c r="AU933" s="230" t="s">
        <v>87</v>
      </c>
      <c r="AY933" s="18" t="s">
        <v>167</v>
      </c>
      <c r="BE933" s="231">
        <f>IF(N933="základní",J933,0)</f>
        <v>0</v>
      </c>
      <c r="BF933" s="231">
        <f>IF(N933="snížená",J933,0)</f>
        <v>0</v>
      </c>
      <c r="BG933" s="231">
        <f>IF(N933="zákl. přenesená",J933,0)</f>
        <v>0</v>
      </c>
      <c r="BH933" s="231">
        <f>IF(N933="sníž. přenesená",J933,0)</f>
        <v>0</v>
      </c>
      <c r="BI933" s="231">
        <f>IF(N933="nulová",J933,0)</f>
        <v>0</v>
      </c>
      <c r="BJ933" s="18" t="s">
        <v>85</v>
      </c>
      <c r="BK933" s="231">
        <f>ROUND(I933*H933,2)</f>
        <v>0</v>
      </c>
      <c r="BL933" s="18" t="s">
        <v>301</v>
      </c>
      <c r="BM933" s="230" t="s">
        <v>1140</v>
      </c>
    </row>
    <row r="934" s="2" customFormat="1">
      <c r="A934" s="39"/>
      <c r="B934" s="40"/>
      <c r="C934" s="41"/>
      <c r="D934" s="232" t="s">
        <v>177</v>
      </c>
      <c r="E934" s="41"/>
      <c r="F934" s="233" t="s">
        <v>1139</v>
      </c>
      <c r="G934" s="41"/>
      <c r="H934" s="41"/>
      <c r="I934" s="137"/>
      <c r="J934" s="41"/>
      <c r="K934" s="41"/>
      <c r="L934" s="45"/>
      <c r="M934" s="234"/>
      <c r="N934" s="235"/>
      <c r="O934" s="85"/>
      <c r="P934" s="85"/>
      <c r="Q934" s="85"/>
      <c r="R934" s="85"/>
      <c r="S934" s="85"/>
      <c r="T934" s="86"/>
      <c r="U934" s="39"/>
      <c r="V934" s="39"/>
      <c r="W934" s="39"/>
      <c r="X934" s="39"/>
      <c r="Y934" s="39"/>
      <c r="Z934" s="39"/>
      <c r="AA934" s="39"/>
      <c r="AB934" s="39"/>
      <c r="AC934" s="39"/>
      <c r="AD934" s="39"/>
      <c r="AE934" s="39"/>
      <c r="AT934" s="18" t="s">
        <v>177</v>
      </c>
      <c r="AU934" s="18" t="s">
        <v>87</v>
      </c>
    </row>
    <row r="935" s="14" customFormat="1">
      <c r="A935" s="14"/>
      <c r="B935" s="247"/>
      <c r="C935" s="248"/>
      <c r="D935" s="232" t="s">
        <v>181</v>
      </c>
      <c r="E935" s="248"/>
      <c r="F935" s="250" t="s">
        <v>1141</v>
      </c>
      <c r="G935" s="248"/>
      <c r="H935" s="251">
        <v>0.81599999999999995</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181</v>
      </c>
      <c r="AU935" s="257" t="s">
        <v>87</v>
      </c>
      <c r="AV935" s="14" t="s">
        <v>87</v>
      </c>
      <c r="AW935" s="14" t="s">
        <v>4</v>
      </c>
      <c r="AX935" s="14" t="s">
        <v>85</v>
      </c>
      <c r="AY935" s="257" t="s">
        <v>167</v>
      </c>
    </row>
    <row r="936" s="2" customFormat="1" ht="24" customHeight="1">
      <c r="A936" s="39"/>
      <c r="B936" s="40"/>
      <c r="C936" s="219" t="s">
        <v>1142</v>
      </c>
      <c r="D936" s="219" t="s">
        <v>170</v>
      </c>
      <c r="E936" s="220" t="s">
        <v>1143</v>
      </c>
      <c r="F936" s="221" t="s">
        <v>1144</v>
      </c>
      <c r="G936" s="222" t="s">
        <v>173</v>
      </c>
      <c r="H936" s="223">
        <v>25.239999999999998</v>
      </c>
      <c r="I936" s="224"/>
      <c r="J936" s="225">
        <f>ROUND(I936*H936,2)</f>
        <v>0</v>
      </c>
      <c r="K936" s="221" t="s">
        <v>174</v>
      </c>
      <c r="L936" s="45"/>
      <c r="M936" s="226" t="s">
        <v>40</v>
      </c>
      <c r="N936" s="227" t="s">
        <v>48</v>
      </c>
      <c r="O936" s="85"/>
      <c r="P936" s="228">
        <f>O936*H936</f>
        <v>0</v>
      </c>
      <c r="Q936" s="228">
        <v>3.0000000000000001E-05</v>
      </c>
      <c r="R936" s="228">
        <f>Q936*H936</f>
        <v>0.00075719999999999997</v>
      </c>
      <c r="S936" s="228">
        <v>0</v>
      </c>
      <c r="T936" s="229">
        <f>S936*H936</f>
        <v>0</v>
      </c>
      <c r="U936" s="39"/>
      <c r="V936" s="39"/>
      <c r="W936" s="39"/>
      <c r="X936" s="39"/>
      <c r="Y936" s="39"/>
      <c r="Z936" s="39"/>
      <c r="AA936" s="39"/>
      <c r="AB936" s="39"/>
      <c r="AC936" s="39"/>
      <c r="AD936" s="39"/>
      <c r="AE936" s="39"/>
      <c r="AR936" s="230" t="s">
        <v>301</v>
      </c>
      <c r="AT936" s="230" t="s">
        <v>170</v>
      </c>
      <c r="AU936" s="230" t="s">
        <v>87</v>
      </c>
      <c r="AY936" s="18" t="s">
        <v>167</v>
      </c>
      <c r="BE936" s="231">
        <f>IF(N936="základní",J936,0)</f>
        <v>0</v>
      </c>
      <c r="BF936" s="231">
        <f>IF(N936="snížená",J936,0)</f>
        <v>0</v>
      </c>
      <c r="BG936" s="231">
        <f>IF(N936="zákl. přenesená",J936,0)</f>
        <v>0</v>
      </c>
      <c r="BH936" s="231">
        <f>IF(N936="sníž. přenesená",J936,0)</f>
        <v>0</v>
      </c>
      <c r="BI936" s="231">
        <f>IF(N936="nulová",J936,0)</f>
        <v>0</v>
      </c>
      <c r="BJ936" s="18" t="s">
        <v>85</v>
      </c>
      <c r="BK936" s="231">
        <f>ROUND(I936*H936,2)</f>
        <v>0</v>
      </c>
      <c r="BL936" s="18" t="s">
        <v>301</v>
      </c>
      <c r="BM936" s="230" t="s">
        <v>1145</v>
      </c>
    </row>
    <row r="937" s="2" customFormat="1">
      <c r="A937" s="39"/>
      <c r="B937" s="40"/>
      <c r="C937" s="41"/>
      <c r="D937" s="232" t="s">
        <v>177</v>
      </c>
      <c r="E937" s="41"/>
      <c r="F937" s="233" t="s">
        <v>1146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177</v>
      </c>
      <c r="AU937" s="18" t="s">
        <v>87</v>
      </c>
    </row>
    <row r="938" s="2" customFormat="1">
      <c r="A938" s="39"/>
      <c r="B938" s="40"/>
      <c r="C938" s="41"/>
      <c r="D938" s="232" t="s">
        <v>179</v>
      </c>
      <c r="E938" s="41"/>
      <c r="F938" s="236" t="s">
        <v>1147</v>
      </c>
      <c r="G938" s="41"/>
      <c r="H938" s="41"/>
      <c r="I938" s="137"/>
      <c r="J938" s="41"/>
      <c r="K938" s="41"/>
      <c r="L938" s="45"/>
      <c r="M938" s="234"/>
      <c r="N938" s="235"/>
      <c r="O938" s="85"/>
      <c r="P938" s="85"/>
      <c r="Q938" s="85"/>
      <c r="R938" s="85"/>
      <c r="S938" s="85"/>
      <c r="T938" s="86"/>
      <c r="U938" s="39"/>
      <c r="V938" s="39"/>
      <c r="W938" s="39"/>
      <c r="X938" s="39"/>
      <c r="Y938" s="39"/>
      <c r="Z938" s="39"/>
      <c r="AA938" s="39"/>
      <c r="AB938" s="39"/>
      <c r="AC938" s="39"/>
      <c r="AD938" s="39"/>
      <c r="AE938" s="39"/>
      <c r="AT938" s="18" t="s">
        <v>179</v>
      </c>
      <c r="AU938" s="18" t="s">
        <v>87</v>
      </c>
    </row>
    <row r="939" s="13" customFormat="1">
      <c r="A939" s="13"/>
      <c r="B939" s="237"/>
      <c r="C939" s="238"/>
      <c r="D939" s="232" t="s">
        <v>181</v>
      </c>
      <c r="E939" s="239" t="s">
        <v>40</v>
      </c>
      <c r="F939" s="240" t="s">
        <v>208</v>
      </c>
      <c r="G939" s="238"/>
      <c r="H939" s="239" t="s">
        <v>40</v>
      </c>
      <c r="I939" s="241"/>
      <c r="J939" s="238"/>
      <c r="K939" s="238"/>
      <c r="L939" s="242"/>
      <c r="M939" s="243"/>
      <c r="N939" s="244"/>
      <c r="O939" s="244"/>
      <c r="P939" s="244"/>
      <c r="Q939" s="244"/>
      <c r="R939" s="244"/>
      <c r="S939" s="244"/>
      <c r="T939" s="245"/>
      <c r="U939" s="13"/>
      <c r="V939" s="13"/>
      <c r="W939" s="13"/>
      <c r="X939" s="13"/>
      <c r="Y939" s="13"/>
      <c r="Z939" s="13"/>
      <c r="AA939" s="13"/>
      <c r="AB939" s="13"/>
      <c r="AC939" s="13"/>
      <c r="AD939" s="13"/>
      <c r="AE939" s="13"/>
      <c r="AT939" s="246" t="s">
        <v>181</v>
      </c>
      <c r="AU939" s="246" t="s">
        <v>87</v>
      </c>
      <c r="AV939" s="13" t="s">
        <v>85</v>
      </c>
      <c r="AW939" s="13" t="s">
        <v>38</v>
      </c>
      <c r="AX939" s="13" t="s">
        <v>77</v>
      </c>
      <c r="AY939" s="246" t="s">
        <v>167</v>
      </c>
    </row>
    <row r="940" s="14" customFormat="1">
      <c r="A940" s="14"/>
      <c r="B940" s="247"/>
      <c r="C940" s="248"/>
      <c r="D940" s="232" t="s">
        <v>181</v>
      </c>
      <c r="E940" s="249" t="s">
        <v>40</v>
      </c>
      <c r="F940" s="250" t="s">
        <v>1125</v>
      </c>
      <c r="G940" s="248"/>
      <c r="H940" s="251">
        <v>16</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181</v>
      </c>
      <c r="AU940" s="257" t="s">
        <v>87</v>
      </c>
      <c r="AV940" s="14" t="s">
        <v>87</v>
      </c>
      <c r="AW940" s="14" t="s">
        <v>38</v>
      </c>
      <c r="AX940" s="14" t="s">
        <v>77</v>
      </c>
      <c r="AY940" s="257" t="s">
        <v>167</v>
      </c>
    </row>
    <row r="941" s="13" customFormat="1">
      <c r="A941" s="13"/>
      <c r="B941" s="237"/>
      <c r="C941" s="238"/>
      <c r="D941" s="232" t="s">
        <v>181</v>
      </c>
      <c r="E941" s="239" t="s">
        <v>40</v>
      </c>
      <c r="F941" s="240" t="s">
        <v>286</v>
      </c>
      <c r="G941" s="238"/>
      <c r="H941" s="239" t="s">
        <v>40</v>
      </c>
      <c r="I941" s="241"/>
      <c r="J941" s="238"/>
      <c r="K941" s="238"/>
      <c r="L941" s="242"/>
      <c r="M941" s="243"/>
      <c r="N941" s="244"/>
      <c r="O941" s="244"/>
      <c r="P941" s="244"/>
      <c r="Q941" s="244"/>
      <c r="R941" s="244"/>
      <c r="S941" s="244"/>
      <c r="T941" s="245"/>
      <c r="U941" s="13"/>
      <c r="V941" s="13"/>
      <c r="W941" s="13"/>
      <c r="X941" s="13"/>
      <c r="Y941" s="13"/>
      <c r="Z941" s="13"/>
      <c r="AA941" s="13"/>
      <c r="AB941" s="13"/>
      <c r="AC941" s="13"/>
      <c r="AD941" s="13"/>
      <c r="AE941" s="13"/>
      <c r="AT941" s="246" t="s">
        <v>181</v>
      </c>
      <c r="AU941" s="246" t="s">
        <v>87</v>
      </c>
      <c r="AV941" s="13" t="s">
        <v>85</v>
      </c>
      <c r="AW941" s="13" t="s">
        <v>38</v>
      </c>
      <c r="AX941" s="13" t="s">
        <v>77</v>
      </c>
      <c r="AY941" s="246" t="s">
        <v>167</v>
      </c>
    </row>
    <row r="942" s="14" customFormat="1">
      <c r="A942" s="14"/>
      <c r="B942" s="247"/>
      <c r="C942" s="248"/>
      <c r="D942" s="232" t="s">
        <v>181</v>
      </c>
      <c r="E942" s="249" t="s">
        <v>40</v>
      </c>
      <c r="F942" s="250" t="s">
        <v>1126</v>
      </c>
      <c r="G942" s="248"/>
      <c r="H942" s="251">
        <v>9.2400000000000002</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181</v>
      </c>
      <c r="AU942" s="257" t="s">
        <v>87</v>
      </c>
      <c r="AV942" s="14" t="s">
        <v>87</v>
      </c>
      <c r="AW942" s="14" t="s">
        <v>38</v>
      </c>
      <c r="AX942" s="14" t="s">
        <v>77</v>
      </c>
      <c r="AY942" s="257" t="s">
        <v>167</v>
      </c>
    </row>
    <row r="943" s="15" customFormat="1">
      <c r="A943" s="15"/>
      <c r="B943" s="258"/>
      <c r="C943" s="259"/>
      <c r="D943" s="232" t="s">
        <v>181</v>
      </c>
      <c r="E943" s="260" t="s">
        <v>40</v>
      </c>
      <c r="F943" s="261" t="s">
        <v>184</v>
      </c>
      <c r="G943" s="259"/>
      <c r="H943" s="262">
        <v>25.239999999999998</v>
      </c>
      <c r="I943" s="263"/>
      <c r="J943" s="259"/>
      <c r="K943" s="259"/>
      <c r="L943" s="264"/>
      <c r="M943" s="265"/>
      <c r="N943" s="266"/>
      <c r="O943" s="266"/>
      <c r="P943" s="266"/>
      <c r="Q943" s="266"/>
      <c r="R943" s="266"/>
      <c r="S943" s="266"/>
      <c r="T943" s="267"/>
      <c r="U943" s="15"/>
      <c r="V943" s="15"/>
      <c r="W943" s="15"/>
      <c r="X943" s="15"/>
      <c r="Y943" s="15"/>
      <c r="Z943" s="15"/>
      <c r="AA943" s="15"/>
      <c r="AB943" s="15"/>
      <c r="AC943" s="15"/>
      <c r="AD943" s="15"/>
      <c r="AE943" s="15"/>
      <c r="AT943" s="268" t="s">
        <v>181</v>
      </c>
      <c r="AU943" s="268" t="s">
        <v>87</v>
      </c>
      <c r="AV943" s="15" t="s">
        <v>175</v>
      </c>
      <c r="AW943" s="15" t="s">
        <v>38</v>
      </c>
      <c r="AX943" s="15" t="s">
        <v>85</v>
      </c>
      <c r="AY943" s="268" t="s">
        <v>167</v>
      </c>
    </row>
    <row r="944" s="2" customFormat="1" ht="24" customHeight="1">
      <c r="A944" s="39"/>
      <c r="B944" s="40"/>
      <c r="C944" s="219" t="s">
        <v>1148</v>
      </c>
      <c r="D944" s="219" t="s">
        <v>170</v>
      </c>
      <c r="E944" s="220" t="s">
        <v>1149</v>
      </c>
      <c r="F944" s="221" t="s">
        <v>1150</v>
      </c>
      <c r="G944" s="222" t="s">
        <v>398</v>
      </c>
      <c r="H944" s="223">
        <v>0.085999999999999993</v>
      </c>
      <c r="I944" s="224"/>
      <c r="J944" s="225">
        <f>ROUND(I944*H944,2)</f>
        <v>0</v>
      </c>
      <c r="K944" s="221" t="s">
        <v>174</v>
      </c>
      <c r="L944" s="45"/>
      <c r="M944" s="226" t="s">
        <v>40</v>
      </c>
      <c r="N944" s="227" t="s">
        <v>48</v>
      </c>
      <c r="O944" s="85"/>
      <c r="P944" s="228">
        <f>O944*H944</f>
        <v>0</v>
      </c>
      <c r="Q944" s="228">
        <v>0</v>
      </c>
      <c r="R944" s="228">
        <f>Q944*H944</f>
        <v>0</v>
      </c>
      <c r="S944" s="228">
        <v>0</v>
      </c>
      <c r="T944" s="229">
        <f>S944*H944</f>
        <v>0</v>
      </c>
      <c r="U944" s="39"/>
      <c r="V944" s="39"/>
      <c r="W944" s="39"/>
      <c r="X944" s="39"/>
      <c r="Y944" s="39"/>
      <c r="Z944" s="39"/>
      <c r="AA944" s="39"/>
      <c r="AB944" s="39"/>
      <c r="AC944" s="39"/>
      <c r="AD944" s="39"/>
      <c r="AE944" s="39"/>
      <c r="AR944" s="230" t="s">
        <v>301</v>
      </c>
      <c r="AT944" s="230" t="s">
        <v>170</v>
      </c>
      <c r="AU944" s="230" t="s">
        <v>87</v>
      </c>
      <c r="AY944" s="18" t="s">
        <v>167</v>
      </c>
      <c r="BE944" s="231">
        <f>IF(N944="základní",J944,0)</f>
        <v>0</v>
      </c>
      <c r="BF944" s="231">
        <f>IF(N944="snížená",J944,0)</f>
        <v>0</v>
      </c>
      <c r="BG944" s="231">
        <f>IF(N944="zákl. přenesená",J944,0)</f>
        <v>0</v>
      </c>
      <c r="BH944" s="231">
        <f>IF(N944="sníž. přenesená",J944,0)</f>
        <v>0</v>
      </c>
      <c r="BI944" s="231">
        <f>IF(N944="nulová",J944,0)</f>
        <v>0</v>
      </c>
      <c r="BJ944" s="18" t="s">
        <v>85</v>
      </c>
      <c r="BK944" s="231">
        <f>ROUND(I944*H944,2)</f>
        <v>0</v>
      </c>
      <c r="BL944" s="18" t="s">
        <v>301</v>
      </c>
      <c r="BM944" s="230" t="s">
        <v>1151</v>
      </c>
    </row>
    <row r="945" s="2" customFormat="1">
      <c r="A945" s="39"/>
      <c r="B945" s="40"/>
      <c r="C945" s="41"/>
      <c r="D945" s="232" t="s">
        <v>177</v>
      </c>
      <c r="E945" s="41"/>
      <c r="F945" s="233" t="s">
        <v>1152</v>
      </c>
      <c r="G945" s="41"/>
      <c r="H945" s="41"/>
      <c r="I945" s="137"/>
      <c r="J945" s="41"/>
      <c r="K945" s="41"/>
      <c r="L945" s="45"/>
      <c r="M945" s="234"/>
      <c r="N945" s="235"/>
      <c r="O945" s="85"/>
      <c r="P945" s="85"/>
      <c r="Q945" s="85"/>
      <c r="R945" s="85"/>
      <c r="S945" s="85"/>
      <c r="T945" s="86"/>
      <c r="U945" s="39"/>
      <c r="V945" s="39"/>
      <c r="W945" s="39"/>
      <c r="X945" s="39"/>
      <c r="Y945" s="39"/>
      <c r="Z945" s="39"/>
      <c r="AA945" s="39"/>
      <c r="AB945" s="39"/>
      <c r="AC945" s="39"/>
      <c r="AD945" s="39"/>
      <c r="AE945" s="39"/>
      <c r="AT945" s="18" t="s">
        <v>177</v>
      </c>
      <c r="AU945" s="18" t="s">
        <v>87</v>
      </c>
    </row>
    <row r="946" s="2" customFormat="1">
      <c r="A946" s="39"/>
      <c r="B946" s="40"/>
      <c r="C946" s="41"/>
      <c r="D946" s="232" t="s">
        <v>179</v>
      </c>
      <c r="E946" s="41"/>
      <c r="F946" s="236" t="s">
        <v>1002</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179</v>
      </c>
      <c r="AU946" s="18" t="s">
        <v>87</v>
      </c>
    </row>
    <row r="947" s="12" customFormat="1" ht="22.8" customHeight="1">
      <c r="A947" s="12"/>
      <c r="B947" s="203"/>
      <c r="C947" s="204"/>
      <c r="D947" s="205" t="s">
        <v>76</v>
      </c>
      <c r="E947" s="217" t="s">
        <v>1153</v>
      </c>
      <c r="F947" s="217" t="s">
        <v>1154</v>
      </c>
      <c r="G947" s="204"/>
      <c r="H947" s="204"/>
      <c r="I947" s="207"/>
      <c r="J947" s="218">
        <f>BK947</f>
        <v>0</v>
      </c>
      <c r="K947" s="204"/>
      <c r="L947" s="209"/>
      <c r="M947" s="210"/>
      <c r="N947" s="211"/>
      <c r="O947" s="211"/>
      <c r="P947" s="212">
        <f>SUM(P948:P954)</f>
        <v>0</v>
      </c>
      <c r="Q947" s="211"/>
      <c r="R947" s="212">
        <f>SUM(R948:R954)</f>
        <v>0.009444000000000001</v>
      </c>
      <c r="S947" s="211"/>
      <c r="T947" s="213">
        <f>SUM(T948:T954)</f>
        <v>0</v>
      </c>
      <c r="U947" s="12"/>
      <c r="V947" s="12"/>
      <c r="W947" s="12"/>
      <c r="X947" s="12"/>
      <c r="Y947" s="12"/>
      <c r="Z947" s="12"/>
      <c r="AA947" s="12"/>
      <c r="AB947" s="12"/>
      <c r="AC947" s="12"/>
      <c r="AD947" s="12"/>
      <c r="AE947" s="12"/>
      <c r="AR947" s="214" t="s">
        <v>87</v>
      </c>
      <c r="AT947" s="215" t="s">
        <v>76</v>
      </c>
      <c r="AU947" s="215" t="s">
        <v>85</v>
      </c>
      <c r="AY947" s="214" t="s">
        <v>167</v>
      </c>
      <c r="BK947" s="216">
        <f>SUM(BK948:BK954)</f>
        <v>0</v>
      </c>
    </row>
    <row r="948" s="2" customFormat="1" ht="24" customHeight="1">
      <c r="A948" s="39"/>
      <c r="B948" s="40"/>
      <c r="C948" s="219" t="s">
        <v>1155</v>
      </c>
      <c r="D948" s="219" t="s">
        <v>170</v>
      </c>
      <c r="E948" s="220" t="s">
        <v>1156</v>
      </c>
      <c r="F948" s="221" t="s">
        <v>1157</v>
      </c>
      <c r="G948" s="222" t="s">
        <v>173</v>
      </c>
      <c r="H948" s="223">
        <v>23.609999999999999</v>
      </c>
      <c r="I948" s="224"/>
      <c r="J948" s="225">
        <f>ROUND(I948*H948,2)</f>
        <v>0</v>
      </c>
      <c r="K948" s="221" t="s">
        <v>174</v>
      </c>
      <c r="L948" s="45"/>
      <c r="M948" s="226" t="s">
        <v>40</v>
      </c>
      <c r="N948" s="227" t="s">
        <v>48</v>
      </c>
      <c r="O948" s="85"/>
      <c r="P948" s="228">
        <f>O948*H948</f>
        <v>0</v>
      </c>
      <c r="Q948" s="228">
        <v>0.00040000000000000002</v>
      </c>
      <c r="R948" s="228">
        <f>Q948*H948</f>
        <v>0.009444000000000001</v>
      </c>
      <c r="S948" s="228">
        <v>0</v>
      </c>
      <c r="T948" s="229">
        <f>S948*H948</f>
        <v>0</v>
      </c>
      <c r="U948" s="39"/>
      <c r="V948" s="39"/>
      <c r="W948" s="39"/>
      <c r="X948" s="39"/>
      <c r="Y948" s="39"/>
      <c r="Z948" s="39"/>
      <c r="AA948" s="39"/>
      <c r="AB948" s="39"/>
      <c r="AC948" s="39"/>
      <c r="AD948" s="39"/>
      <c r="AE948" s="39"/>
      <c r="AR948" s="230" t="s">
        <v>301</v>
      </c>
      <c r="AT948" s="230" t="s">
        <v>170</v>
      </c>
      <c r="AU948" s="230" t="s">
        <v>87</v>
      </c>
      <c r="AY948" s="18" t="s">
        <v>167</v>
      </c>
      <c r="BE948" s="231">
        <f>IF(N948="základní",J948,0)</f>
        <v>0</v>
      </c>
      <c r="BF948" s="231">
        <f>IF(N948="snížená",J948,0)</f>
        <v>0</v>
      </c>
      <c r="BG948" s="231">
        <f>IF(N948="zákl. přenesená",J948,0)</f>
        <v>0</v>
      </c>
      <c r="BH948" s="231">
        <f>IF(N948="sníž. přenesená",J948,0)</f>
        <v>0</v>
      </c>
      <c r="BI948" s="231">
        <f>IF(N948="nulová",J948,0)</f>
        <v>0</v>
      </c>
      <c r="BJ948" s="18" t="s">
        <v>85</v>
      </c>
      <c r="BK948" s="231">
        <f>ROUND(I948*H948,2)</f>
        <v>0</v>
      </c>
      <c r="BL948" s="18" t="s">
        <v>301</v>
      </c>
      <c r="BM948" s="230" t="s">
        <v>1158</v>
      </c>
    </row>
    <row r="949" s="2" customFormat="1">
      <c r="A949" s="39"/>
      <c r="B949" s="40"/>
      <c r="C949" s="41"/>
      <c r="D949" s="232" t="s">
        <v>177</v>
      </c>
      <c r="E949" s="41"/>
      <c r="F949" s="233" t="s">
        <v>1159</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177</v>
      </c>
      <c r="AU949" s="18" t="s">
        <v>87</v>
      </c>
    </row>
    <row r="950" s="13" customFormat="1">
      <c r="A950" s="13"/>
      <c r="B950" s="237"/>
      <c r="C950" s="238"/>
      <c r="D950" s="232" t="s">
        <v>181</v>
      </c>
      <c r="E950" s="239" t="s">
        <v>40</v>
      </c>
      <c r="F950" s="240" t="s">
        <v>210</v>
      </c>
      <c r="G950" s="238"/>
      <c r="H950" s="239" t="s">
        <v>40</v>
      </c>
      <c r="I950" s="241"/>
      <c r="J950" s="238"/>
      <c r="K950" s="238"/>
      <c r="L950" s="242"/>
      <c r="M950" s="243"/>
      <c r="N950" s="244"/>
      <c r="O950" s="244"/>
      <c r="P950" s="244"/>
      <c r="Q950" s="244"/>
      <c r="R950" s="244"/>
      <c r="S950" s="244"/>
      <c r="T950" s="245"/>
      <c r="U950" s="13"/>
      <c r="V950" s="13"/>
      <c r="W950" s="13"/>
      <c r="X950" s="13"/>
      <c r="Y950" s="13"/>
      <c r="Z950" s="13"/>
      <c r="AA950" s="13"/>
      <c r="AB950" s="13"/>
      <c r="AC950" s="13"/>
      <c r="AD950" s="13"/>
      <c r="AE950" s="13"/>
      <c r="AT950" s="246" t="s">
        <v>181</v>
      </c>
      <c r="AU950" s="246" t="s">
        <v>87</v>
      </c>
      <c r="AV950" s="13" t="s">
        <v>85</v>
      </c>
      <c r="AW950" s="13" t="s">
        <v>38</v>
      </c>
      <c r="AX950" s="13" t="s">
        <v>77</v>
      </c>
      <c r="AY950" s="246" t="s">
        <v>167</v>
      </c>
    </row>
    <row r="951" s="14" customFormat="1">
      <c r="A951" s="14"/>
      <c r="B951" s="247"/>
      <c r="C951" s="248"/>
      <c r="D951" s="232" t="s">
        <v>181</v>
      </c>
      <c r="E951" s="249" t="s">
        <v>40</v>
      </c>
      <c r="F951" s="250" t="s">
        <v>1160</v>
      </c>
      <c r="G951" s="248"/>
      <c r="H951" s="251">
        <v>8.5099999999999998</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181</v>
      </c>
      <c r="AU951" s="257" t="s">
        <v>87</v>
      </c>
      <c r="AV951" s="14" t="s">
        <v>87</v>
      </c>
      <c r="AW951" s="14" t="s">
        <v>38</v>
      </c>
      <c r="AX951" s="14" t="s">
        <v>77</v>
      </c>
      <c r="AY951" s="257" t="s">
        <v>167</v>
      </c>
    </row>
    <row r="952" s="13" customFormat="1">
      <c r="A952" s="13"/>
      <c r="B952" s="237"/>
      <c r="C952" s="238"/>
      <c r="D952" s="232" t="s">
        <v>181</v>
      </c>
      <c r="E952" s="239" t="s">
        <v>40</v>
      </c>
      <c r="F952" s="240" t="s">
        <v>208</v>
      </c>
      <c r="G952" s="238"/>
      <c r="H952" s="239" t="s">
        <v>40</v>
      </c>
      <c r="I952" s="241"/>
      <c r="J952" s="238"/>
      <c r="K952" s="238"/>
      <c r="L952" s="242"/>
      <c r="M952" s="243"/>
      <c r="N952" s="244"/>
      <c r="O952" s="244"/>
      <c r="P952" s="244"/>
      <c r="Q952" s="244"/>
      <c r="R952" s="244"/>
      <c r="S952" s="244"/>
      <c r="T952" s="245"/>
      <c r="U952" s="13"/>
      <c r="V952" s="13"/>
      <c r="W952" s="13"/>
      <c r="X952" s="13"/>
      <c r="Y952" s="13"/>
      <c r="Z952" s="13"/>
      <c r="AA952" s="13"/>
      <c r="AB952" s="13"/>
      <c r="AC952" s="13"/>
      <c r="AD952" s="13"/>
      <c r="AE952" s="13"/>
      <c r="AT952" s="246" t="s">
        <v>181</v>
      </c>
      <c r="AU952" s="246" t="s">
        <v>87</v>
      </c>
      <c r="AV952" s="13" t="s">
        <v>85</v>
      </c>
      <c r="AW952" s="13" t="s">
        <v>38</v>
      </c>
      <c r="AX952" s="13" t="s">
        <v>77</v>
      </c>
      <c r="AY952" s="246" t="s">
        <v>167</v>
      </c>
    </row>
    <row r="953" s="14" customFormat="1">
      <c r="A953" s="14"/>
      <c r="B953" s="247"/>
      <c r="C953" s="248"/>
      <c r="D953" s="232" t="s">
        <v>181</v>
      </c>
      <c r="E953" s="249" t="s">
        <v>40</v>
      </c>
      <c r="F953" s="250" t="s">
        <v>1161</v>
      </c>
      <c r="G953" s="248"/>
      <c r="H953" s="251">
        <v>15.1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181</v>
      </c>
      <c r="AU953" s="257" t="s">
        <v>87</v>
      </c>
      <c r="AV953" s="14" t="s">
        <v>87</v>
      </c>
      <c r="AW953" s="14" t="s">
        <v>38</v>
      </c>
      <c r="AX953" s="14" t="s">
        <v>77</v>
      </c>
      <c r="AY953" s="257" t="s">
        <v>167</v>
      </c>
    </row>
    <row r="954" s="15" customFormat="1">
      <c r="A954" s="15"/>
      <c r="B954" s="258"/>
      <c r="C954" s="259"/>
      <c r="D954" s="232" t="s">
        <v>181</v>
      </c>
      <c r="E954" s="260" t="s">
        <v>40</v>
      </c>
      <c r="F954" s="261" t="s">
        <v>184</v>
      </c>
      <c r="G954" s="259"/>
      <c r="H954" s="262">
        <v>23.609999999999999</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181</v>
      </c>
      <c r="AU954" s="268" t="s">
        <v>87</v>
      </c>
      <c r="AV954" s="15" t="s">
        <v>175</v>
      </c>
      <c r="AW954" s="15" t="s">
        <v>38</v>
      </c>
      <c r="AX954" s="15" t="s">
        <v>85</v>
      </c>
      <c r="AY954" s="268" t="s">
        <v>167</v>
      </c>
    </row>
    <row r="955" s="12" customFormat="1" ht="22.8" customHeight="1">
      <c r="A955" s="12"/>
      <c r="B955" s="203"/>
      <c r="C955" s="204"/>
      <c r="D955" s="205" t="s">
        <v>76</v>
      </c>
      <c r="E955" s="217" t="s">
        <v>1162</v>
      </c>
      <c r="F955" s="217" t="s">
        <v>1163</v>
      </c>
      <c r="G955" s="204"/>
      <c r="H955" s="204"/>
      <c r="I955" s="207"/>
      <c r="J955" s="218">
        <f>BK955</f>
        <v>0</v>
      </c>
      <c r="K955" s="204"/>
      <c r="L955" s="209"/>
      <c r="M955" s="210"/>
      <c r="N955" s="211"/>
      <c r="O955" s="211"/>
      <c r="P955" s="212">
        <f>SUM(P956:P1027)</f>
        <v>0</v>
      </c>
      <c r="Q955" s="211"/>
      <c r="R955" s="212">
        <f>SUM(R956:R1027)</f>
        <v>0.30800263999999999</v>
      </c>
      <c r="S955" s="211"/>
      <c r="T955" s="213">
        <f>SUM(T956:T1027)</f>
        <v>0</v>
      </c>
      <c r="U955" s="12"/>
      <c r="V955" s="12"/>
      <c r="W955" s="12"/>
      <c r="X955" s="12"/>
      <c r="Y955" s="12"/>
      <c r="Z955" s="12"/>
      <c r="AA955" s="12"/>
      <c r="AB955" s="12"/>
      <c r="AC955" s="12"/>
      <c r="AD955" s="12"/>
      <c r="AE955" s="12"/>
      <c r="AR955" s="214" t="s">
        <v>87</v>
      </c>
      <c r="AT955" s="215" t="s">
        <v>76</v>
      </c>
      <c r="AU955" s="215" t="s">
        <v>85</v>
      </c>
      <c r="AY955" s="214" t="s">
        <v>167</v>
      </c>
      <c r="BK955" s="216">
        <f>SUM(BK956:BK1027)</f>
        <v>0</v>
      </c>
    </row>
    <row r="956" s="2" customFormat="1" ht="24" customHeight="1">
      <c r="A956" s="39"/>
      <c r="B956" s="40"/>
      <c r="C956" s="219" t="s">
        <v>1164</v>
      </c>
      <c r="D956" s="219" t="s">
        <v>170</v>
      </c>
      <c r="E956" s="220" t="s">
        <v>1165</v>
      </c>
      <c r="F956" s="221" t="s">
        <v>1166</v>
      </c>
      <c r="G956" s="222" t="s">
        <v>173</v>
      </c>
      <c r="H956" s="223">
        <v>14.448</v>
      </c>
      <c r="I956" s="224"/>
      <c r="J956" s="225">
        <f>ROUND(I956*H956,2)</f>
        <v>0</v>
      </c>
      <c r="K956" s="221" t="s">
        <v>174</v>
      </c>
      <c r="L956" s="45"/>
      <c r="M956" s="226" t="s">
        <v>40</v>
      </c>
      <c r="N956" s="227" t="s">
        <v>48</v>
      </c>
      <c r="O956" s="85"/>
      <c r="P956" s="228">
        <f>O956*H956</f>
        <v>0</v>
      </c>
      <c r="Q956" s="228">
        <v>0.0047999999999999996</v>
      </c>
      <c r="R956" s="228">
        <f>Q956*H956</f>
        <v>0.069350399999999993</v>
      </c>
      <c r="S956" s="228">
        <v>0</v>
      </c>
      <c r="T956" s="229">
        <f>S956*H956</f>
        <v>0</v>
      </c>
      <c r="U956" s="39"/>
      <c r="V956" s="39"/>
      <c r="W956" s="39"/>
      <c r="X956" s="39"/>
      <c r="Y956" s="39"/>
      <c r="Z956" s="39"/>
      <c r="AA956" s="39"/>
      <c r="AB956" s="39"/>
      <c r="AC956" s="39"/>
      <c r="AD956" s="39"/>
      <c r="AE956" s="39"/>
      <c r="AR956" s="230" t="s">
        <v>301</v>
      </c>
      <c r="AT956" s="230" t="s">
        <v>170</v>
      </c>
      <c r="AU956" s="230" t="s">
        <v>87</v>
      </c>
      <c r="AY956" s="18" t="s">
        <v>167</v>
      </c>
      <c r="BE956" s="231">
        <f>IF(N956="základní",J956,0)</f>
        <v>0</v>
      </c>
      <c r="BF956" s="231">
        <f>IF(N956="snížená",J956,0)</f>
        <v>0</v>
      </c>
      <c r="BG956" s="231">
        <f>IF(N956="zákl. přenesená",J956,0)</f>
        <v>0</v>
      </c>
      <c r="BH956" s="231">
        <f>IF(N956="sníž. přenesená",J956,0)</f>
        <v>0</v>
      </c>
      <c r="BI956" s="231">
        <f>IF(N956="nulová",J956,0)</f>
        <v>0</v>
      </c>
      <c r="BJ956" s="18" t="s">
        <v>85</v>
      </c>
      <c r="BK956" s="231">
        <f>ROUND(I956*H956,2)</f>
        <v>0</v>
      </c>
      <c r="BL956" s="18" t="s">
        <v>301</v>
      </c>
      <c r="BM956" s="230" t="s">
        <v>1167</v>
      </c>
    </row>
    <row r="957" s="2" customFormat="1">
      <c r="A957" s="39"/>
      <c r="B957" s="40"/>
      <c r="C957" s="41"/>
      <c r="D957" s="232" t="s">
        <v>177</v>
      </c>
      <c r="E957" s="41"/>
      <c r="F957" s="233" t="s">
        <v>1168</v>
      </c>
      <c r="G957" s="41"/>
      <c r="H957" s="41"/>
      <c r="I957" s="137"/>
      <c r="J957" s="41"/>
      <c r="K957" s="41"/>
      <c r="L957" s="45"/>
      <c r="M957" s="234"/>
      <c r="N957" s="235"/>
      <c r="O957" s="85"/>
      <c r="P957" s="85"/>
      <c r="Q957" s="85"/>
      <c r="R957" s="85"/>
      <c r="S957" s="85"/>
      <c r="T957" s="86"/>
      <c r="U957" s="39"/>
      <c r="V957" s="39"/>
      <c r="W957" s="39"/>
      <c r="X957" s="39"/>
      <c r="Y957" s="39"/>
      <c r="Z957" s="39"/>
      <c r="AA957" s="39"/>
      <c r="AB957" s="39"/>
      <c r="AC957" s="39"/>
      <c r="AD957" s="39"/>
      <c r="AE957" s="39"/>
      <c r="AT957" s="18" t="s">
        <v>177</v>
      </c>
      <c r="AU957" s="18" t="s">
        <v>87</v>
      </c>
    </row>
    <row r="958" s="2" customFormat="1">
      <c r="A958" s="39"/>
      <c r="B958" s="40"/>
      <c r="C958" s="41"/>
      <c r="D958" s="232" t="s">
        <v>179</v>
      </c>
      <c r="E958" s="41"/>
      <c r="F958" s="236" t="s">
        <v>1169</v>
      </c>
      <c r="G958" s="41"/>
      <c r="H958" s="41"/>
      <c r="I958" s="137"/>
      <c r="J958" s="41"/>
      <c r="K958" s="41"/>
      <c r="L958" s="45"/>
      <c r="M958" s="234"/>
      <c r="N958" s="235"/>
      <c r="O958" s="85"/>
      <c r="P958" s="85"/>
      <c r="Q958" s="85"/>
      <c r="R958" s="85"/>
      <c r="S958" s="85"/>
      <c r="T958" s="86"/>
      <c r="U958" s="39"/>
      <c r="V958" s="39"/>
      <c r="W958" s="39"/>
      <c r="X958" s="39"/>
      <c r="Y958" s="39"/>
      <c r="Z958" s="39"/>
      <c r="AA958" s="39"/>
      <c r="AB958" s="39"/>
      <c r="AC958" s="39"/>
      <c r="AD958" s="39"/>
      <c r="AE958" s="39"/>
      <c r="AT958" s="18" t="s">
        <v>179</v>
      </c>
      <c r="AU958" s="18" t="s">
        <v>87</v>
      </c>
    </row>
    <row r="959" s="13" customFormat="1">
      <c r="A959" s="13"/>
      <c r="B959" s="237"/>
      <c r="C959" s="238"/>
      <c r="D959" s="232" t="s">
        <v>181</v>
      </c>
      <c r="E959" s="239" t="s">
        <v>40</v>
      </c>
      <c r="F959" s="240" t="s">
        <v>1170</v>
      </c>
      <c r="G959" s="238"/>
      <c r="H959" s="239" t="s">
        <v>40</v>
      </c>
      <c r="I959" s="241"/>
      <c r="J959" s="238"/>
      <c r="K959" s="238"/>
      <c r="L959" s="242"/>
      <c r="M959" s="243"/>
      <c r="N959" s="244"/>
      <c r="O959" s="244"/>
      <c r="P959" s="244"/>
      <c r="Q959" s="244"/>
      <c r="R959" s="244"/>
      <c r="S959" s="244"/>
      <c r="T959" s="245"/>
      <c r="U959" s="13"/>
      <c r="V959" s="13"/>
      <c r="W959" s="13"/>
      <c r="X959" s="13"/>
      <c r="Y959" s="13"/>
      <c r="Z959" s="13"/>
      <c r="AA959" s="13"/>
      <c r="AB959" s="13"/>
      <c r="AC959" s="13"/>
      <c r="AD959" s="13"/>
      <c r="AE959" s="13"/>
      <c r="AT959" s="246" t="s">
        <v>181</v>
      </c>
      <c r="AU959" s="246" t="s">
        <v>87</v>
      </c>
      <c r="AV959" s="13" t="s">
        <v>85</v>
      </c>
      <c r="AW959" s="13" t="s">
        <v>38</v>
      </c>
      <c r="AX959" s="13" t="s">
        <v>77</v>
      </c>
      <c r="AY959" s="246" t="s">
        <v>167</v>
      </c>
    </row>
    <row r="960" s="14" customFormat="1">
      <c r="A960" s="14"/>
      <c r="B960" s="247"/>
      <c r="C960" s="248"/>
      <c r="D960" s="232" t="s">
        <v>181</v>
      </c>
      <c r="E960" s="249" t="s">
        <v>40</v>
      </c>
      <c r="F960" s="250" t="s">
        <v>1171</v>
      </c>
      <c r="G960" s="248"/>
      <c r="H960" s="251">
        <v>1.788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181</v>
      </c>
      <c r="AU960" s="257" t="s">
        <v>87</v>
      </c>
      <c r="AV960" s="14" t="s">
        <v>87</v>
      </c>
      <c r="AW960" s="14" t="s">
        <v>38</v>
      </c>
      <c r="AX960" s="14" t="s">
        <v>77</v>
      </c>
      <c r="AY960" s="257" t="s">
        <v>167</v>
      </c>
    </row>
    <row r="961" s="13" customFormat="1">
      <c r="A961" s="13"/>
      <c r="B961" s="237"/>
      <c r="C961" s="238"/>
      <c r="D961" s="232" t="s">
        <v>181</v>
      </c>
      <c r="E961" s="239" t="s">
        <v>40</v>
      </c>
      <c r="F961" s="240" t="s">
        <v>206</v>
      </c>
      <c r="G961" s="238"/>
      <c r="H961" s="239" t="s">
        <v>40</v>
      </c>
      <c r="I961" s="241"/>
      <c r="J961" s="238"/>
      <c r="K961" s="238"/>
      <c r="L961" s="242"/>
      <c r="M961" s="243"/>
      <c r="N961" s="244"/>
      <c r="O961" s="244"/>
      <c r="P961" s="244"/>
      <c r="Q961" s="244"/>
      <c r="R961" s="244"/>
      <c r="S961" s="244"/>
      <c r="T961" s="245"/>
      <c r="U961" s="13"/>
      <c r="V961" s="13"/>
      <c r="W961" s="13"/>
      <c r="X961" s="13"/>
      <c r="Y961" s="13"/>
      <c r="Z961" s="13"/>
      <c r="AA961" s="13"/>
      <c r="AB961" s="13"/>
      <c r="AC961" s="13"/>
      <c r="AD961" s="13"/>
      <c r="AE961" s="13"/>
      <c r="AT961" s="246" t="s">
        <v>181</v>
      </c>
      <c r="AU961" s="246" t="s">
        <v>87</v>
      </c>
      <c r="AV961" s="13" t="s">
        <v>85</v>
      </c>
      <c r="AW961" s="13" t="s">
        <v>38</v>
      </c>
      <c r="AX961" s="13" t="s">
        <v>77</v>
      </c>
      <c r="AY961" s="246" t="s">
        <v>167</v>
      </c>
    </row>
    <row r="962" s="14" customFormat="1">
      <c r="A962" s="14"/>
      <c r="B962" s="247"/>
      <c r="C962" s="248"/>
      <c r="D962" s="232" t="s">
        <v>181</v>
      </c>
      <c r="E962" s="249" t="s">
        <v>40</v>
      </c>
      <c r="F962" s="250" t="s">
        <v>1172</v>
      </c>
      <c r="G962" s="248"/>
      <c r="H962" s="251">
        <v>13.859999999999999</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181</v>
      </c>
      <c r="AU962" s="257" t="s">
        <v>87</v>
      </c>
      <c r="AV962" s="14" t="s">
        <v>87</v>
      </c>
      <c r="AW962" s="14" t="s">
        <v>38</v>
      </c>
      <c r="AX962" s="14" t="s">
        <v>77</v>
      </c>
      <c r="AY962" s="257" t="s">
        <v>167</v>
      </c>
    </row>
    <row r="963" s="14" customFormat="1">
      <c r="A963" s="14"/>
      <c r="B963" s="247"/>
      <c r="C963" s="248"/>
      <c r="D963" s="232" t="s">
        <v>181</v>
      </c>
      <c r="E963" s="249" t="s">
        <v>40</v>
      </c>
      <c r="F963" s="250" t="s">
        <v>1173</v>
      </c>
      <c r="G963" s="248"/>
      <c r="H963" s="251">
        <v>-1.2</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181</v>
      </c>
      <c r="AU963" s="257" t="s">
        <v>87</v>
      </c>
      <c r="AV963" s="14" t="s">
        <v>87</v>
      </c>
      <c r="AW963" s="14" t="s">
        <v>38</v>
      </c>
      <c r="AX963" s="14" t="s">
        <v>77</v>
      </c>
      <c r="AY963" s="257" t="s">
        <v>167</v>
      </c>
    </row>
    <row r="964" s="15" customFormat="1">
      <c r="A964" s="15"/>
      <c r="B964" s="258"/>
      <c r="C964" s="259"/>
      <c r="D964" s="232" t="s">
        <v>181</v>
      </c>
      <c r="E964" s="260" t="s">
        <v>40</v>
      </c>
      <c r="F964" s="261" t="s">
        <v>184</v>
      </c>
      <c r="G964" s="259"/>
      <c r="H964" s="262">
        <v>14.448</v>
      </c>
      <c r="I964" s="263"/>
      <c r="J964" s="259"/>
      <c r="K964" s="259"/>
      <c r="L964" s="264"/>
      <c r="M964" s="265"/>
      <c r="N964" s="266"/>
      <c r="O964" s="266"/>
      <c r="P964" s="266"/>
      <c r="Q964" s="266"/>
      <c r="R964" s="266"/>
      <c r="S964" s="266"/>
      <c r="T964" s="267"/>
      <c r="U964" s="15"/>
      <c r="V964" s="15"/>
      <c r="W964" s="15"/>
      <c r="X964" s="15"/>
      <c r="Y964" s="15"/>
      <c r="Z964" s="15"/>
      <c r="AA964" s="15"/>
      <c r="AB964" s="15"/>
      <c r="AC964" s="15"/>
      <c r="AD964" s="15"/>
      <c r="AE964" s="15"/>
      <c r="AT964" s="268" t="s">
        <v>181</v>
      </c>
      <c r="AU964" s="268" t="s">
        <v>87</v>
      </c>
      <c r="AV964" s="15" t="s">
        <v>175</v>
      </c>
      <c r="AW964" s="15" t="s">
        <v>38</v>
      </c>
      <c r="AX964" s="15" t="s">
        <v>85</v>
      </c>
      <c r="AY964" s="268" t="s">
        <v>167</v>
      </c>
    </row>
    <row r="965" s="2" customFormat="1" ht="24" customHeight="1">
      <c r="A965" s="39"/>
      <c r="B965" s="40"/>
      <c r="C965" s="269" t="s">
        <v>1174</v>
      </c>
      <c r="D965" s="269" t="s">
        <v>297</v>
      </c>
      <c r="E965" s="270" t="s">
        <v>1175</v>
      </c>
      <c r="F965" s="271" t="s">
        <v>1176</v>
      </c>
      <c r="G965" s="272" t="s">
        <v>173</v>
      </c>
      <c r="H965" s="273">
        <v>15.603999999999999</v>
      </c>
      <c r="I965" s="274"/>
      <c r="J965" s="275">
        <f>ROUND(I965*H965,2)</f>
        <v>0</v>
      </c>
      <c r="K965" s="271" t="s">
        <v>174</v>
      </c>
      <c r="L965" s="276"/>
      <c r="M965" s="277" t="s">
        <v>40</v>
      </c>
      <c r="N965" s="278" t="s">
        <v>48</v>
      </c>
      <c r="O965" s="85"/>
      <c r="P965" s="228">
        <f>O965*H965</f>
        <v>0</v>
      </c>
      <c r="Q965" s="228">
        <v>0.0138</v>
      </c>
      <c r="R965" s="228">
        <f>Q965*H965</f>
        <v>0.21533519999999998</v>
      </c>
      <c r="S965" s="228">
        <v>0</v>
      </c>
      <c r="T965" s="229">
        <f>S965*H965</f>
        <v>0</v>
      </c>
      <c r="U965" s="39"/>
      <c r="V965" s="39"/>
      <c r="W965" s="39"/>
      <c r="X965" s="39"/>
      <c r="Y965" s="39"/>
      <c r="Z965" s="39"/>
      <c r="AA965" s="39"/>
      <c r="AB965" s="39"/>
      <c r="AC965" s="39"/>
      <c r="AD965" s="39"/>
      <c r="AE965" s="39"/>
      <c r="AR965" s="230" t="s">
        <v>407</v>
      </c>
      <c r="AT965" s="230" t="s">
        <v>297</v>
      </c>
      <c r="AU965" s="230" t="s">
        <v>87</v>
      </c>
      <c r="AY965" s="18" t="s">
        <v>167</v>
      </c>
      <c r="BE965" s="231">
        <f>IF(N965="základní",J965,0)</f>
        <v>0</v>
      </c>
      <c r="BF965" s="231">
        <f>IF(N965="snížená",J965,0)</f>
        <v>0</v>
      </c>
      <c r="BG965" s="231">
        <f>IF(N965="zákl. přenesená",J965,0)</f>
        <v>0</v>
      </c>
      <c r="BH965" s="231">
        <f>IF(N965="sníž. přenesená",J965,0)</f>
        <v>0</v>
      </c>
      <c r="BI965" s="231">
        <f>IF(N965="nulová",J965,0)</f>
        <v>0</v>
      </c>
      <c r="BJ965" s="18" t="s">
        <v>85</v>
      </c>
      <c r="BK965" s="231">
        <f>ROUND(I965*H965,2)</f>
        <v>0</v>
      </c>
      <c r="BL965" s="18" t="s">
        <v>301</v>
      </c>
      <c r="BM965" s="230" t="s">
        <v>1177</v>
      </c>
    </row>
    <row r="966" s="2" customFormat="1">
      <c r="A966" s="39"/>
      <c r="B966" s="40"/>
      <c r="C966" s="41"/>
      <c r="D966" s="232" t="s">
        <v>177</v>
      </c>
      <c r="E966" s="41"/>
      <c r="F966" s="233" t="s">
        <v>1176</v>
      </c>
      <c r="G966" s="41"/>
      <c r="H966" s="41"/>
      <c r="I966" s="137"/>
      <c r="J966" s="41"/>
      <c r="K966" s="41"/>
      <c r="L966" s="45"/>
      <c r="M966" s="234"/>
      <c r="N966" s="235"/>
      <c r="O966" s="85"/>
      <c r="P966" s="85"/>
      <c r="Q966" s="85"/>
      <c r="R966" s="85"/>
      <c r="S966" s="85"/>
      <c r="T966" s="86"/>
      <c r="U966" s="39"/>
      <c r="V966" s="39"/>
      <c r="W966" s="39"/>
      <c r="X966" s="39"/>
      <c r="Y966" s="39"/>
      <c r="Z966" s="39"/>
      <c r="AA966" s="39"/>
      <c r="AB966" s="39"/>
      <c r="AC966" s="39"/>
      <c r="AD966" s="39"/>
      <c r="AE966" s="39"/>
      <c r="AT966" s="18" t="s">
        <v>177</v>
      </c>
      <c r="AU966" s="18" t="s">
        <v>87</v>
      </c>
    </row>
    <row r="967" s="14" customFormat="1">
      <c r="A967" s="14"/>
      <c r="B967" s="247"/>
      <c r="C967" s="248"/>
      <c r="D967" s="232" t="s">
        <v>181</v>
      </c>
      <c r="E967" s="248"/>
      <c r="F967" s="250" t="s">
        <v>1178</v>
      </c>
      <c r="G967" s="248"/>
      <c r="H967" s="251">
        <v>15.603999999999999</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181</v>
      </c>
      <c r="AU967" s="257" t="s">
        <v>87</v>
      </c>
      <c r="AV967" s="14" t="s">
        <v>87</v>
      </c>
      <c r="AW967" s="14" t="s">
        <v>4</v>
      </c>
      <c r="AX967" s="14" t="s">
        <v>85</v>
      </c>
      <c r="AY967" s="257" t="s">
        <v>167</v>
      </c>
    </row>
    <row r="968" s="2" customFormat="1" ht="24" customHeight="1">
      <c r="A968" s="39"/>
      <c r="B968" s="40"/>
      <c r="C968" s="219" t="s">
        <v>1179</v>
      </c>
      <c r="D968" s="219" t="s">
        <v>170</v>
      </c>
      <c r="E968" s="220" t="s">
        <v>1180</v>
      </c>
      <c r="F968" s="221" t="s">
        <v>1181</v>
      </c>
      <c r="G968" s="222" t="s">
        <v>173</v>
      </c>
      <c r="H968" s="223">
        <v>14.448</v>
      </c>
      <c r="I968" s="224"/>
      <c r="J968" s="225">
        <f>ROUND(I968*H968,2)</f>
        <v>0</v>
      </c>
      <c r="K968" s="221" t="s">
        <v>174</v>
      </c>
      <c r="L968" s="45"/>
      <c r="M968" s="226" t="s">
        <v>40</v>
      </c>
      <c r="N968" s="227" t="s">
        <v>48</v>
      </c>
      <c r="O968" s="85"/>
      <c r="P968" s="228">
        <f>O968*H968</f>
        <v>0</v>
      </c>
      <c r="Q968" s="228">
        <v>0</v>
      </c>
      <c r="R968" s="228">
        <f>Q968*H968</f>
        <v>0</v>
      </c>
      <c r="S968" s="228">
        <v>0</v>
      </c>
      <c r="T968" s="229">
        <f>S968*H968</f>
        <v>0</v>
      </c>
      <c r="U968" s="39"/>
      <c r="V968" s="39"/>
      <c r="W968" s="39"/>
      <c r="X968" s="39"/>
      <c r="Y968" s="39"/>
      <c r="Z968" s="39"/>
      <c r="AA968" s="39"/>
      <c r="AB968" s="39"/>
      <c r="AC968" s="39"/>
      <c r="AD968" s="39"/>
      <c r="AE968" s="39"/>
      <c r="AR968" s="230" t="s">
        <v>301</v>
      </c>
      <c r="AT968" s="230" t="s">
        <v>170</v>
      </c>
      <c r="AU968" s="230" t="s">
        <v>87</v>
      </c>
      <c r="AY968" s="18" t="s">
        <v>167</v>
      </c>
      <c r="BE968" s="231">
        <f>IF(N968="základní",J968,0)</f>
        <v>0</v>
      </c>
      <c r="BF968" s="231">
        <f>IF(N968="snížená",J968,0)</f>
        <v>0</v>
      </c>
      <c r="BG968" s="231">
        <f>IF(N968="zákl. přenesená",J968,0)</f>
        <v>0</v>
      </c>
      <c r="BH968" s="231">
        <f>IF(N968="sníž. přenesená",J968,0)</f>
        <v>0</v>
      </c>
      <c r="BI968" s="231">
        <f>IF(N968="nulová",J968,0)</f>
        <v>0</v>
      </c>
      <c r="BJ968" s="18" t="s">
        <v>85</v>
      </c>
      <c r="BK968" s="231">
        <f>ROUND(I968*H968,2)</f>
        <v>0</v>
      </c>
      <c r="BL968" s="18" t="s">
        <v>301</v>
      </c>
      <c r="BM968" s="230" t="s">
        <v>1182</v>
      </c>
    </row>
    <row r="969" s="2" customFormat="1">
      <c r="A969" s="39"/>
      <c r="B969" s="40"/>
      <c r="C969" s="41"/>
      <c r="D969" s="232" t="s">
        <v>177</v>
      </c>
      <c r="E969" s="41"/>
      <c r="F969" s="233" t="s">
        <v>1183</v>
      </c>
      <c r="G969" s="41"/>
      <c r="H969" s="41"/>
      <c r="I969" s="137"/>
      <c r="J969" s="41"/>
      <c r="K969" s="41"/>
      <c r="L969" s="45"/>
      <c r="M969" s="234"/>
      <c r="N969" s="235"/>
      <c r="O969" s="85"/>
      <c r="P969" s="85"/>
      <c r="Q969" s="85"/>
      <c r="R969" s="85"/>
      <c r="S969" s="85"/>
      <c r="T969" s="86"/>
      <c r="U969" s="39"/>
      <c r="V969" s="39"/>
      <c r="W969" s="39"/>
      <c r="X969" s="39"/>
      <c r="Y969" s="39"/>
      <c r="Z969" s="39"/>
      <c r="AA969" s="39"/>
      <c r="AB969" s="39"/>
      <c r="AC969" s="39"/>
      <c r="AD969" s="39"/>
      <c r="AE969" s="39"/>
      <c r="AT969" s="18" t="s">
        <v>177</v>
      </c>
      <c r="AU969" s="18" t="s">
        <v>87</v>
      </c>
    </row>
    <row r="970" s="2" customFormat="1">
      <c r="A970" s="39"/>
      <c r="B970" s="40"/>
      <c r="C970" s="41"/>
      <c r="D970" s="232" t="s">
        <v>179</v>
      </c>
      <c r="E970" s="41"/>
      <c r="F970" s="236" t="s">
        <v>1169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179</v>
      </c>
      <c r="AU970" s="18" t="s">
        <v>87</v>
      </c>
    </row>
    <row r="971" s="13" customFormat="1">
      <c r="A971" s="13"/>
      <c r="B971" s="237"/>
      <c r="C971" s="238"/>
      <c r="D971" s="232" t="s">
        <v>181</v>
      </c>
      <c r="E971" s="239" t="s">
        <v>40</v>
      </c>
      <c r="F971" s="240" t="s">
        <v>1170</v>
      </c>
      <c r="G971" s="238"/>
      <c r="H971" s="239" t="s">
        <v>40</v>
      </c>
      <c r="I971" s="241"/>
      <c r="J971" s="238"/>
      <c r="K971" s="238"/>
      <c r="L971" s="242"/>
      <c r="M971" s="243"/>
      <c r="N971" s="244"/>
      <c r="O971" s="244"/>
      <c r="P971" s="244"/>
      <c r="Q971" s="244"/>
      <c r="R971" s="244"/>
      <c r="S971" s="244"/>
      <c r="T971" s="245"/>
      <c r="U971" s="13"/>
      <c r="V971" s="13"/>
      <c r="W971" s="13"/>
      <c r="X971" s="13"/>
      <c r="Y971" s="13"/>
      <c r="Z971" s="13"/>
      <c r="AA971" s="13"/>
      <c r="AB971" s="13"/>
      <c r="AC971" s="13"/>
      <c r="AD971" s="13"/>
      <c r="AE971" s="13"/>
      <c r="AT971" s="246" t="s">
        <v>181</v>
      </c>
      <c r="AU971" s="246" t="s">
        <v>87</v>
      </c>
      <c r="AV971" s="13" t="s">
        <v>85</v>
      </c>
      <c r="AW971" s="13" t="s">
        <v>38</v>
      </c>
      <c r="AX971" s="13" t="s">
        <v>77</v>
      </c>
      <c r="AY971" s="246" t="s">
        <v>167</v>
      </c>
    </row>
    <row r="972" s="14" customFormat="1">
      <c r="A972" s="14"/>
      <c r="B972" s="247"/>
      <c r="C972" s="248"/>
      <c r="D972" s="232" t="s">
        <v>181</v>
      </c>
      <c r="E972" s="249" t="s">
        <v>40</v>
      </c>
      <c r="F972" s="250" t="s">
        <v>1171</v>
      </c>
      <c r="G972" s="248"/>
      <c r="H972" s="251">
        <v>1.788</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181</v>
      </c>
      <c r="AU972" s="257" t="s">
        <v>87</v>
      </c>
      <c r="AV972" s="14" t="s">
        <v>87</v>
      </c>
      <c r="AW972" s="14" t="s">
        <v>38</v>
      </c>
      <c r="AX972" s="14" t="s">
        <v>77</v>
      </c>
      <c r="AY972" s="257" t="s">
        <v>167</v>
      </c>
    </row>
    <row r="973" s="13" customFormat="1">
      <c r="A973" s="13"/>
      <c r="B973" s="237"/>
      <c r="C973" s="238"/>
      <c r="D973" s="232" t="s">
        <v>181</v>
      </c>
      <c r="E973" s="239" t="s">
        <v>40</v>
      </c>
      <c r="F973" s="240" t="s">
        <v>206</v>
      </c>
      <c r="G973" s="238"/>
      <c r="H973" s="239" t="s">
        <v>40</v>
      </c>
      <c r="I973" s="241"/>
      <c r="J973" s="238"/>
      <c r="K973" s="238"/>
      <c r="L973" s="242"/>
      <c r="M973" s="243"/>
      <c r="N973" s="244"/>
      <c r="O973" s="244"/>
      <c r="P973" s="244"/>
      <c r="Q973" s="244"/>
      <c r="R973" s="244"/>
      <c r="S973" s="244"/>
      <c r="T973" s="245"/>
      <c r="U973" s="13"/>
      <c r="V973" s="13"/>
      <c r="W973" s="13"/>
      <c r="X973" s="13"/>
      <c r="Y973" s="13"/>
      <c r="Z973" s="13"/>
      <c r="AA973" s="13"/>
      <c r="AB973" s="13"/>
      <c r="AC973" s="13"/>
      <c r="AD973" s="13"/>
      <c r="AE973" s="13"/>
      <c r="AT973" s="246" t="s">
        <v>181</v>
      </c>
      <c r="AU973" s="246" t="s">
        <v>87</v>
      </c>
      <c r="AV973" s="13" t="s">
        <v>85</v>
      </c>
      <c r="AW973" s="13" t="s">
        <v>38</v>
      </c>
      <c r="AX973" s="13" t="s">
        <v>77</v>
      </c>
      <c r="AY973" s="246" t="s">
        <v>167</v>
      </c>
    </row>
    <row r="974" s="14" customFormat="1">
      <c r="A974" s="14"/>
      <c r="B974" s="247"/>
      <c r="C974" s="248"/>
      <c r="D974" s="232" t="s">
        <v>181</v>
      </c>
      <c r="E974" s="249" t="s">
        <v>40</v>
      </c>
      <c r="F974" s="250" t="s">
        <v>1172</v>
      </c>
      <c r="G974" s="248"/>
      <c r="H974" s="251">
        <v>13.859999999999999</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181</v>
      </c>
      <c r="AU974" s="257" t="s">
        <v>87</v>
      </c>
      <c r="AV974" s="14" t="s">
        <v>87</v>
      </c>
      <c r="AW974" s="14" t="s">
        <v>38</v>
      </c>
      <c r="AX974" s="14" t="s">
        <v>77</v>
      </c>
      <c r="AY974" s="257" t="s">
        <v>167</v>
      </c>
    </row>
    <row r="975" s="14" customFormat="1">
      <c r="A975" s="14"/>
      <c r="B975" s="247"/>
      <c r="C975" s="248"/>
      <c r="D975" s="232" t="s">
        <v>181</v>
      </c>
      <c r="E975" s="249" t="s">
        <v>40</v>
      </c>
      <c r="F975" s="250" t="s">
        <v>1173</v>
      </c>
      <c r="G975" s="248"/>
      <c r="H975" s="251">
        <v>-1.2</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181</v>
      </c>
      <c r="AU975" s="257" t="s">
        <v>87</v>
      </c>
      <c r="AV975" s="14" t="s">
        <v>87</v>
      </c>
      <c r="AW975" s="14" t="s">
        <v>38</v>
      </c>
      <c r="AX975" s="14" t="s">
        <v>77</v>
      </c>
      <c r="AY975" s="257" t="s">
        <v>167</v>
      </c>
    </row>
    <row r="976" s="15" customFormat="1">
      <c r="A976" s="15"/>
      <c r="B976" s="258"/>
      <c r="C976" s="259"/>
      <c r="D976" s="232" t="s">
        <v>181</v>
      </c>
      <c r="E976" s="260" t="s">
        <v>40</v>
      </c>
      <c r="F976" s="261" t="s">
        <v>184</v>
      </c>
      <c r="G976" s="259"/>
      <c r="H976" s="262">
        <v>14.448</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181</v>
      </c>
      <c r="AU976" s="268" t="s">
        <v>87</v>
      </c>
      <c r="AV976" s="15" t="s">
        <v>175</v>
      </c>
      <c r="AW976" s="15" t="s">
        <v>38</v>
      </c>
      <c r="AX976" s="15" t="s">
        <v>85</v>
      </c>
      <c r="AY976" s="268" t="s">
        <v>167</v>
      </c>
    </row>
    <row r="977" s="2" customFormat="1" ht="24" customHeight="1">
      <c r="A977" s="39"/>
      <c r="B977" s="40"/>
      <c r="C977" s="219" t="s">
        <v>1184</v>
      </c>
      <c r="D977" s="219" t="s">
        <v>170</v>
      </c>
      <c r="E977" s="220" t="s">
        <v>1185</v>
      </c>
      <c r="F977" s="221" t="s">
        <v>1186</v>
      </c>
      <c r="G977" s="222" t="s">
        <v>173</v>
      </c>
      <c r="H977" s="223">
        <v>14.448</v>
      </c>
      <c r="I977" s="224"/>
      <c r="J977" s="225">
        <f>ROUND(I977*H977,2)</f>
        <v>0</v>
      </c>
      <c r="K977" s="221" t="s">
        <v>174</v>
      </c>
      <c r="L977" s="45"/>
      <c r="M977" s="226" t="s">
        <v>40</v>
      </c>
      <c r="N977" s="227" t="s">
        <v>48</v>
      </c>
      <c r="O977" s="85"/>
      <c r="P977" s="228">
        <f>O977*H977</f>
        <v>0</v>
      </c>
      <c r="Q977" s="228">
        <v>0</v>
      </c>
      <c r="R977" s="228">
        <f>Q977*H977</f>
        <v>0</v>
      </c>
      <c r="S977" s="228">
        <v>0</v>
      </c>
      <c r="T977" s="229">
        <f>S977*H977</f>
        <v>0</v>
      </c>
      <c r="U977" s="39"/>
      <c r="V977" s="39"/>
      <c r="W977" s="39"/>
      <c r="X977" s="39"/>
      <c r="Y977" s="39"/>
      <c r="Z977" s="39"/>
      <c r="AA977" s="39"/>
      <c r="AB977" s="39"/>
      <c r="AC977" s="39"/>
      <c r="AD977" s="39"/>
      <c r="AE977" s="39"/>
      <c r="AR977" s="230" t="s">
        <v>301</v>
      </c>
      <c r="AT977" s="230" t="s">
        <v>170</v>
      </c>
      <c r="AU977" s="230" t="s">
        <v>87</v>
      </c>
      <c r="AY977" s="18" t="s">
        <v>167</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301</v>
      </c>
      <c r="BM977" s="230" t="s">
        <v>1187</v>
      </c>
    </row>
    <row r="978" s="2" customFormat="1">
      <c r="A978" s="39"/>
      <c r="B978" s="40"/>
      <c r="C978" s="41"/>
      <c r="D978" s="232" t="s">
        <v>177</v>
      </c>
      <c r="E978" s="41"/>
      <c r="F978" s="233" t="s">
        <v>1188</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177</v>
      </c>
      <c r="AU978" s="18" t="s">
        <v>87</v>
      </c>
    </row>
    <row r="979" s="2" customFormat="1">
      <c r="A979" s="39"/>
      <c r="B979" s="40"/>
      <c r="C979" s="41"/>
      <c r="D979" s="232" t="s">
        <v>179</v>
      </c>
      <c r="E979" s="41"/>
      <c r="F979" s="236" t="s">
        <v>1169</v>
      </c>
      <c r="G979" s="41"/>
      <c r="H979" s="41"/>
      <c r="I979" s="137"/>
      <c r="J979" s="41"/>
      <c r="K979" s="41"/>
      <c r="L979" s="45"/>
      <c r="M979" s="234"/>
      <c r="N979" s="235"/>
      <c r="O979" s="85"/>
      <c r="P979" s="85"/>
      <c r="Q979" s="85"/>
      <c r="R979" s="85"/>
      <c r="S979" s="85"/>
      <c r="T979" s="86"/>
      <c r="U979" s="39"/>
      <c r="V979" s="39"/>
      <c r="W979" s="39"/>
      <c r="X979" s="39"/>
      <c r="Y979" s="39"/>
      <c r="Z979" s="39"/>
      <c r="AA979" s="39"/>
      <c r="AB979" s="39"/>
      <c r="AC979" s="39"/>
      <c r="AD979" s="39"/>
      <c r="AE979" s="39"/>
      <c r="AT979" s="18" t="s">
        <v>179</v>
      </c>
      <c r="AU979" s="18" t="s">
        <v>87</v>
      </c>
    </row>
    <row r="980" s="13" customFormat="1">
      <c r="A980" s="13"/>
      <c r="B980" s="237"/>
      <c r="C980" s="238"/>
      <c r="D980" s="232" t="s">
        <v>181</v>
      </c>
      <c r="E980" s="239" t="s">
        <v>40</v>
      </c>
      <c r="F980" s="240" t="s">
        <v>1170</v>
      </c>
      <c r="G980" s="238"/>
      <c r="H980" s="239" t="s">
        <v>40</v>
      </c>
      <c r="I980" s="241"/>
      <c r="J980" s="238"/>
      <c r="K980" s="238"/>
      <c r="L980" s="242"/>
      <c r="M980" s="243"/>
      <c r="N980" s="244"/>
      <c r="O980" s="244"/>
      <c r="P980" s="244"/>
      <c r="Q980" s="244"/>
      <c r="R980" s="244"/>
      <c r="S980" s="244"/>
      <c r="T980" s="245"/>
      <c r="U980" s="13"/>
      <c r="V980" s="13"/>
      <c r="W980" s="13"/>
      <c r="X980" s="13"/>
      <c r="Y980" s="13"/>
      <c r="Z980" s="13"/>
      <c r="AA980" s="13"/>
      <c r="AB980" s="13"/>
      <c r="AC980" s="13"/>
      <c r="AD980" s="13"/>
      <c r="AE980" s="13"/>
      <c r="AT980" s="246" t="s">
        <v>181</v>
      </c>
      <c r="AU980" s="246" t="s">
        <v>87</v>
      </c>
      <c r="AV980" s="13" t="s">
        <v>85</v>
      </c>
      <c r="AW980" s="13" t="s">
        <v>38</v>
      </c>
      <c r="AX980" s="13" t="s">
        <v>77</v>
      </c>
      <c r="AY980" s="246" t="s">
        <v>167</v>
      </c>
    </row>
    <row r="981" s="14" customFormat="1">
      <c r="A981" s="14"/>
      <c r="B981" s="247"/>
      <c r="C981" s="248"/>
      <c r="D981" s="232" t="s">
        <v>181</v>
      </c>
      <c r="E981" s="249" t="s">
        <v>40</v>
      </c>
      <c r="F981" s="250" t="s">
        <v>1171</v>
      </c>
      <c r="G981" s="248"/>
      <c r="H981" s="251">
        <v>1.788</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181</v>
      </c>
      <c r="AU981" s="257" t="s">
        <v>87</v>
      </c>
      <c r="AV981" s="14" t="s">
        <v>87</v>
      </c>
      <c r="AW981" s="14" t="s">
        <v>38</v>
      </c>
      <c r="AX981" s="14" t="s">
        <v>77</v>
      </c>
      <c r="AY981" s="257" t="s">
        <v>167</v>
      </c>
    </row>
    <row r="982" s="13" customFormat="1">
      <c r="A982" s="13"/>
      <c r="B982" s="237"/>
      <c r="C982" s="238"/>
      <c r="D982" s="232" t="s">
        <v>181</v>
      </c>
      <c r="E982" s="239" t="s">
        <v>40</v>
      </c>
      <c r="F982" s="240" t="s">
        <v>206</v>
      </c>
      <c r="G982" s="238"/>
      <c r="H982" s="239" t="s">
        <v>40</v>
      </c>
      <c r="I982" s="241"/>
      <c r="J982" s="238"/>
      <c r="K982" s="238"/>
      <c r="L982" s="242"/>
      <c r="M982" s="243"/>
      <c r="N982" s="244"/>
      <c r="O982" s="244"/>
      <c r="P982" s="244"/>
      <c r="Q982" s="244"/>
      <c r="R982" s="244"/>
      <c r="S982" s="244"/>
      <c r="T982" s="245"/>
      <c r="U982" s="13"/>
      <c r="V982" s="13"/>
      <c r="W982" s="13"/>
      <c r="X982" s="13"/>
      <c r="Y982" s="13"/>
      <c r="Z982" s="13"/>
      <c r="AA982" s="13"/>
      <c r="AB982" s="13"/>
      <c r="AC982" s="13"/>
      <c r="AD982" s="13"/>
      <c r="AE982" s="13"/>
      <c r="AT982" s="246" t="s">
        <v>181</v>
      </c>
      <c r="AU982" s="246" t="s">
        <v>87</v>
      </c>
      <c r="AV982" s="13" t="s">
        <v>85</v>
      </c>
      <c r="AW982" s="13" t="s">
        <v>38</v>
      </c>
      <c r="AX982" s="13" t="s">
        <v>77</v>
      </c>
      <c r="AY982" s="246" t="s">
        <v>167</v>
      </c>
    </row>
    <row r="983" s="14" customFormat="1">
      <c r="A983" s="14"/>
      <c r="B983" s="247"/>
      <c r="C983" s="248"/>
      <c r="D983" s="232" t="s">
        <v>181</v>
      </c>
      <c r="E983" s="249" t="s">
        <v>40</v>
      </c>
      <c r="F983" s="250" t="s">
        <v>1172</v>
      </c>
      <c r="G983" s="248"/>
      <c r="H983" s="251">
        <v>13.859999999999999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181</v>
      </c>
      <c r="AU983" s="257" t="s">
        <v>87</v>
      </c>
      <c r="AV983" s="14" t="s">
        <v>87</v>
      </c>
      <c r="AW983" s="14" t="s">
        <v>38</v>
      </c>
      <c r="AX983" s="14" t="s">
        <v>77</v>
      </c>
      <c r="AY983" s="257" t="s">
        <v>167</v>
      </c>
    </row>
    <row r="984" s="14" customFormat="1">
      <c r="A984" s="14"/>
      <c r="B984" s="247"/>
      <c r="C984" s="248"/>
      <c r="D984" s="232" t="s">
        <v>181</v>
      </c>
      <c r="E984" s="249" t="s">
        <v>40</v>
      </c>
      <c r="F984" s="250" t="s">
        <v>1173</v>
      </c>
      <c r="G984" s="248"/>
      <c r="H984" s="251">
        <v>-1.2</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181</v>
      </c>
      <c r="AU984" s="257" t="s">
        <v>87</v>
      </c>
      <c r="AV984" s="14" t="s">
        <v>87</v>
      </c>
      <c r="AW984" s="14" t="s">
        <v>38</v>
      </c>
      <c r="AX984" s="14" t="s">
        <v>77</v>
      </c>
      <c r="AY984" s="257" t="s">
        <v>167</v>
      </c>
    </row>
    <row r="985" s="15" customFormat="1">
      <c r="A985" s="15"/>
      <c r="B985" s="258"/>
      <c r="C985" s="259"/>
      <c r="D985" s="232" t="s">
        <v>181</v>
      </c>
      <c r="E985" s="260" t="s">
        <v>40</v>
      </c>
      <c r="F985" s="261" t="s">
        <v>184</v>
      </c>
      <c r="G985" s="259"/>
      <c r="H985" s="262">
        <v>14.448</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181</v>
      </c>
      <c r="AU985" s="268" t="s">
        <v>87</v>
      </c>
      <c r="AV985" s="15" t="s">
        <v>175</v>
      </c>
      <c r="AW985" s="15" t="s">
        <v>38</v>
      </c>
      <c r="AX985" s="15" t="s">
        <v>85</v>
      </c>
      <c r="AY985" s="268" t="s">
        <v>167</v>
      </c>
    </row>
    <row r="986" s="2" customFormat="1" ht="24" customHeight="1">
      <c r="A986" s="39"/>
      <c r="B986" s="40"/>
      <c r="C986" s="219" t="s">
        <v>1189</v>
      </c>
      <c r="D986" s="219" t="s">
        <v>170</v>
      </c>
      <c r="E986" s="220" t="s">
        <v>1190</v>
      </c>
      <c r="F986" s="221" t="s">
        <v>1191</v>
      </c>
      <c r="G986" s="222" t="s">
        <v>173</v>
      </c>
      <c r="H986" s="223">
        <v>14.448</v>
      </c>
      <c r="I986" s="224"/>
      <c r="J986" s="225">
        <f>ROUND(I986*H986,2)</f>
        <v>0</v>
      </c>
      <c r="K986" s="221" t="s">
        <v>174</v>
      </c>
      <c r="L986" s="45"/>
      <c r="M986" s="226" t="s">
        <v>40</v>
      </c>
      <c r="N986" s="227" t="s">
        <v>48</v>
      </c>
      <c r="O986" s="85"/>
      <c r="P986" s="228">
        <f>O986*H986</f>
        <v>0</v>
      </c>
      <c r="Q986" s="228">
        <v>0.00093000000000000005</v>
      </c>
      <c r="R986" s="228">
        <f>Q986*H986</f>
        <v>0.013436640000000001</v>
      </c>
      <c r="S986" s="228">
        <v>0</v>
      </c>
      <c r="T986" s="229">
        <f>S986*H986</f>
        <v>0</v>
      </c>
      <c r="U986" s="39"/>
      <c r="V986" s="39"/>
      <c r="W986" s="39"/>
      <c r="X986" s="39"/>
      <c r="Y986" s="39"/>
      <c r="Z986" s="39"/>
      <c r="AA986" s="39"/>
      <c r="AB986" s="39"/>
      <c r="AC986" s="39"/>
      <c r="AD986" s="39"/>
      <c r="AE986" s="39"/>
      <c r="AR986" s="230" t="s">
        <v>301</v>
      </c>
      <c r="AT986" s="230" t="s">
        <v>170</v>
      </c>
      <c r="AU986" s="230" t="s">
        <v>87</v>
      </c>
      <c r="AY986" s="18" t="s">
        <v>167</v>
      </c>
      <c r="BE986" s="231">
        <f>IF(N986="základní",J986,0)</f>
        <v>0</v>
      </c>
      <c r="BF986" s="231">
        <f>IF(N986="snížená",J986,0)</f>
        <v>0</v>
      </c>
      <c r="BG986" s="231">
        <f>IF(N986="zákl. přenesená",J986,0)</f>
        <v>0</v>
      </c>
      <c r="BH986" s="231">
        <f>IF(N986="sníž. přenesená",J986,0)</f>
        <v>0</v>
      </c>
      <c r="BI986" s="231">
        <f>IF(N986="nulová",J986,0)</f>
        <v>0</v>
      </c>
      <c r="BJ986" s="18" t="s">
        <v>85</v>
      </c>
      <c r="BK986" s="231">
        <f>ROUND(I986*H986,2)</f>
        <v>0</v>
      </c>
      <c r="BL986" s="18" t="s">
        <v>301</v>
      </c>
      <c r="BM986" s="230" t="s">
        <v>1192</v>
      </c>
    </row>
    <row r="987" s="2" customFormat="1">
      <c r="A987" s="39"/>
      <c r="B987" s="40"/>
      <c r="C987" s="41"/>
      <c r="D987" s="232" t="s">
        <v>177</v>
      </c>
      <c r="E987" s="41"/>
      <c r="F987" s="233" t="s">
        <v>1193</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177</v>
      </c>
      <c r="AU987" s="18" t="s">
        <v>87</v>
      </c>
    </row>
    <row r="988" s="2" customFormat="1">
      <c r="A988" s="39"/>
      <c r="B988" s="40"/>
      <c r="C988" s="41"/>
      <c r="D988" s="232" t="s">
        <v>179</v>
      </c>
      <c r="E988" s="41"/>
      <c r="F988" s="236" t="s">
        <v>1169</v>
      </c>
      <c r="G988" s="41"/>
      <c r="H988" s="41"/>
      <c r="I988" s="137"/>
      <c r="J988" s="41"/>
      <c r="K988" s="41"/>
      <c r="L988" s="45"/>
      <c r="M988" s="234"/>
      <c r="N988" s="235"/>
      <c r="O988" s="85"/>
      <c r="P988" s="85"/>
      <c r="Q988" s="85"/>
      <c r="R988" s="85"/>
      <c r="S988" s="85"/>
      <c r="T988" s="86"/>
      <c r="U988" s="39"/>
      <c r="V988" s="39"/>
      <c r="W988" s="39"/>
      <c r="X988" s="39"/>
      <c r="Y988" s="39"/>
      <c r="Z988" s="39"/>
      <c r="AA988" s="39"/>
      <c r="AB988" s="39"/>
      <c r="AC988" s="39"/>
      <c r="AD988" s="39"/>
      <c r="AE988" s="39"/>
      <c r="AT988" s="18" t="s">
        <v>179</v>
      </c>
      <c r="AU988" s="18" t="s">
        <v>87</v>
      </c>
    </row>
    <row r="989" s="13" customFormat="1">
      <c r="A989" s="13"/>
      <c r="B989" s="237"/>
      <c r="C989" s="238"/>
      <c r="D989" s="232" t="s">
        <v>181</v>
      </c>
      <c r="E989" s="239" t="s">
        <v>40</v>
      </c>
      <c r="F989" s="240" t="s">
        <v>1170</v>
      </c>
      <c r="G989" s="238"/>
      <c r="H989" s="239" t="s">
        <v>40</v>
      </c>
      <c r="I989" s="241"/>
      <c r="J989" s="238"/>
      <c r="K989" s="238"/>
      <c r="L989" s="242"/>
      <c r="M989" s="243"/>
      <c r="N989" s="244"/>
      <c r="O989" s="244"/>
      <c r="P989" s="244"/>
      <c r="Q989" s="244"/>
      <c r="R989" s="244"/>
      <c r="S989" s="244"/>
      <c r="T989" s="245"/>
      <c r="U989" s="13"/>
      <c r="V989" s="13"/>
      <c r="W989" s="13"/>
      <c r="X989" s="13"/>
      <c r="Y989" s="13"/>
      <c r="Z989" s="13"/>
      <c r="AA989" s="13"/>
      <c r="AB989" s="13"/>
      <c r="AC989" s="13"/>
      <c r="AD989" s="13"/>
      <c r="AE989" s="13"/>
      <c r="AT989" s="246" t="s">
        <v>181</v>
      </c>
      <c r="AU989" s="246" t="s">
        <v>87</v>
      </c>
      <c r="AV989" s="13" t="s">
        <v>85</v>
      </c>
      <c r="AW989" s="13" t="s">
        <v>38</v>
      </c>
      <c r="AX989" s="13" t="s">
        <v>77</v>
      </c>
      <c r="AY989" s="246" t="s">
        <v>167</v>
      </c>
    </row>
    <row r="990" s="14" customFormat="1">
      <c r="A990" s="14"/>
      <c r="B990" s="247"/>
      <c r="C990" s="248"/>
      <c r="D990" s="232" t="s">
        <v>181</v>
      </c>
      <c r="E990" s="249" t="s">
        <v>40</v>
      </c>
      <c r="F990" s="250" t="s">
        <v>1171</v>
      </c>
      <c r="G990" s="248"/>
      <c r="H990" s="251">
        <v>1.788</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181</v>
      </c>
      <c r="AU990" s="257" t="s">
        <v>87</v>
      </c>
      <c r="AV990" s="14" t="s">
        <v>87</v>
      </c>
      <c r="AW990" s="14" t="s">
        <v>38</v>
      </c>
      <c r="AX990" s="14" t="s">
        <v>77</v>
      </c>
      <c r="AY990" s="257" t="s">
        <v>167</v>
      </c>
    </row>
    <row r="991" s="13" customFormat="1">
      <c r="A991" s="13"/>
      <c r="B991" s="237"/>
      <c r="C991" s="238"/>
      <c r="D991" s="232" t="s">
        <v>181</v>
      </c>
      <c r="E991" s="239" t="s">
        <v>40</v>
      </c>
      <c r="F991" s="240" t="s">
        <v>206</v>
      </c>
      <c r="G991" s="238"/>
      <c r="H991" s="239" t="s">
        <v>40</v>
      </c>
      <c r="I991" s="241"/>
      <c r="J991" s="238"/>
      <c r="K991" s="238"/>
      <c r="L991" s="242"/>
      <c r="M991" s="243"/>
      <c r="N991" s="244"/>
      <c r="O991" s="244"/>
      <c r="P991" s="244"/>
      <c r="Q991" s="244"/>
      <c r="R991" s="244"/>
      <c r="S991" s="244"/>
      <c r="T991" s="245"/>
      <c r="U991" s="13"/>
      <c r="V991" s="13"/>
      <c r="W991" s="13"/>
      <c r="X991" s="13"/>
      <c r="Y991" s="13"/>
      <c r="Z991" s="13"/>
      <c r="AA991" s="13"/>
      <c r="AB991" s="13"/>
      <c r="AC991" s="13"/>
      <c r="AD991" s="13"/>
      <c r="AE991" s="13"/>
      <c r="AT991" s="246" t="s">
        <v>181</v>
      </c>
      <c r="AU991" s="246" t="s">
        <v>87</v>
      </c>
      <c r="AV991" s="13" t="s">
        <v>85</v>
      </c>
      <c r="AW991" s="13" t="s">
        <v>38</v>
      </c>
      <c r="AX991" s="13" t="s">
        <v>77</v>
      </c>
      <c r="AY991" s="246" t="s">
        <v>167</v>
      </c>
    </row>
    <row r="992" s="14" customFormat="1">
      <c r="A992" s="14"/>
      <c r="B992" s="247"/>
      <c r="C992" s="248"/>
      <c r="D992" s="232" t="s">
        <v>181</v>
      </c>
      <c r="E992" s="249" t="s">
        <v>40</v>
      </c>
      <c r="F992" s="250" t="s">
        <v>1172</v>
      </c>
      <c r="G992" s="248"/>
      <c r="H992" s="251">
        <v>13.859999999999999</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181</v>
      </c>
      <c r="AU992" s="257" t="s">
        <v>87</v>
      </c>
      <c r="AV992" s="14" t="s">
        <v>87</v>
      </c>
      <c r="AW992" s="14" t="s">
        <v>38</v>
      </c>
      <c r="AX992" s="14" t="s">
        <v>77</v>
      </c>
      <c r="AY992" s="257" t="s">
        <v>167</v>
      </c>
    </row>
    <row r="993" s="14" customFormat="1">
      <c r="A993" s="14"/>
      <c r="B993" s="247"/>
      <c r="C993" s="248"/>
      <c r="D993" s="232" t="s">
        <v>181</v>
      </c>
      <c r="E993" s="249" t="s">
        <v>40</v>
      </c>
      <c r="F993" s="250" t="s">
        <v>1173</v>
      </c>
      <c r="G993" s="248"/>
      <c r="H993" s="251">
        <v>-1.2</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181</v>
      </c>
      <c r="AU993" s="257" t="s">
        <v>87</v>
      </c>
      <c r="AV993" s="14" t="s">
        <v>87</v>
      </c>
      <c r="AW993" s="14" t="s">
        <v>38</v>
      </c>
      <c r="AX993" s="14" t="s">
        <v>77</v>
      </c>
      <c r="AY993" s="257" t="s">
        <v>167</v>
      </c>
    </row>
    <row r="994" s="15" customFormat="1">
      <c r="A994" s="15"/>
      <c r="B994" s="258"/>
      <c r="C994" s="259"/>
      <c r="D994" s="232" t="s">
        <v>181</v>
      </c>
      <c r="E994" s="260" t="s">
        <v>40</v>
      </c>
      <c r="F994" s="261" t="s">
        <v>184</v>
      </c>
      <c r="G994" s="259"/>
      <c r="H994" s="262">
        <v>14.448</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181</v>
      </c>
      <c r="AU994" s="268" t="s">
        <v>87</v>
      </c>
      <c r="AV994" s="15" t="s">
        <v>175</v>
      </c>
      <c r="AW994" s="15" t="s">
        <v>38</v>
      </c>
      <c r="AX994" s="15" t="s">
        <v>85</v>
      </c>
      <c r="AY994" s="268" t="s">
        <v>167</v>
      </c>
    </row>
    <row r="995" s="2" customFormat="1" ht="16.5" customHeight="1">
      <c r="A995" s="39"/>
      <c r="B995" s="40"/>
      <c r="C995" s="219" t="s">
        <v>1194</v>
      </c>
      <c r="D995" s="219" t="s">
        <v>170</v>
      </c>
      <c r="E995" s="220" t="s">
        <v>1195</v>
      </c>
      <c r="F995" s="221" t="s">
        <v>1196</v>
      </c>
      <c r="G995" s="222" t="s">
        <v>187</v>
      </c>
      <c r="H995" s="223">
        <v>8.8000000000000007</v>
      </c>
      <c r="I995" s="224"/>
      <c r="J995" s="225">
        <f>ROUND(I995*H995,2)</f>
        <v>0</v>
      </c>
      <c r="K995" s="221" t="s">
        <v>174</v>
      </c>
      <c r="L995" s="45"/>
      <c r="M995" s="226" t="s">
        <v>40</v>
      </c>
      <c r="N995" s="227" t="s">
        <v>48</v>
      </c>
      <c r="O995" s="85"/>
      <c r="P995" s="228">
        <f>O995*H995</f>
        <v>0</v>
      </c>
      <c r="Q995" s="228">
        <v>0.00031</v>
      </c>
      <c r="R995" s="228">
        <f>Q995*H995</f>
        <v>0.0027280000000000004</v>
      </c>
      <c r="S995" s="228">
        <v>0</v>
      </c>
      <c r="T995" s="229">
        <f>S995*H995</f>
        <v>0</v>
      </c>
      <c r="U995" s="39"/>
      <c r="V995" s="39"/>
      <c r="W995" s="39"/>
      <c r="X995" s="39"/>
      <c r="Y995" s="39"/>
      <c r="Z995" s="39"/>
      <c r="AA995" s="39"/>
      <c r="AB995" s="39"/>
      <c r="AC995" s="39"/>
      <c r="AD995" s="39"/>
      <c r="AE995" s="39"/>
      <c r="AR995" s="230" t="s">
        <v>301</v>
      </c>
      <c r="AT995" s="230" t="s">
        <v>170</v>
      </c>
      <c r="AU995" s="230" t="s">
        <v>87</v>
      </c>
      <c r="AY995" s="18" t="s">
        <v>167</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301</v>
      </c>
      <c r="BM995" s="230" t="s">
        <v>1197</v>
      </c>
    </row>
    <row r="996" s="2" customFormat="1">
      <c r="A996" s="39"/>
      <c r="B996" s="40"/>
      <c r="C996" s="41"/>
      <c r="D996" s="232" t="s">
        <v>177</v>
      </c>
      <c r="E996" s="41"/>
      <c r="F996" s="233" t="s">
        <v>1198</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177</v>
      </c>
      <c r="AU996" s="18" t="s">
        <v>87</v>
      </c>
    </row>
    <row r="997" s="2" customFormat="1">
      <c r="A997" s="39"/>
      <c r="B997" s="40"/>
      <c r="C997" s="41"/>
      <c r="D997" s="232" t="s">
        <v>179</v>
      </c>
      <c r="E997" s="41"/>
      <c r="F997" s="236" t="s">
        <v>1199</v>
      </c>
      <c r="G997" s="41"/>
      <c r="H997" s="41"/>
      <c r="I997" s="137"/>
      <c r="J997" s="41"/>
      <c r="K997" s="41"/>
      <c r="L997" s="45"/>
      <c r="M997" s="234"/>
      <c r="N997" s="235"/>
      <c r="O997" s="85"/>
      <c r="P997" s="85"/>
      <c r="Q997" s="85"/>
      <c r="R997" s="85"/>
      <c r="S997" s="85"/>
      <c r="T997" s="86"/>
      <c r="U997" s="39"/>
      <c r="V997" s="39"/>
      <c r="W997" s="39"/>
      <c r="X997" s="39"/>
      <c r="Y997" s="39"/>
      <c r="Z997" s="39"/>
      <c r="AA997" s="39"/>
      <c r="AB997" s="39"/>
      <c r="AC997" s="39"/>
      <c r="AD997" s="39"/>
      <c r="AE997" s="39"/>
      <c r="AT997" s="18" t="s">
        <v>179</v>
      </c>
      <c r="AU997" s="18" t="s">
        <v>87</v>
      </c>
    </row>
    <row r="998" s="14" customFormat="1">
      <c r="A998" s="14"/>
      <c r="B998" s="247"/>
      <c r="C998" s="248"/>
      <c r="D998" s="232" t="s">
        <v>181</v>
      </c>
      <c r="E998" s="249" t="s">
        <v>40</v>
      </c>
      <c r="F998" s="250" t="s">
        <v>1200</v>
      </c>
      <c r="G998" s="248"/>
      <c r="H998" s="251">
        <v>8.8000000000000007</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181</v>
      </c>
      <c r="AU998" s="257" t="s">
        <v>87</v>
      </c>
      <c r="AV998" s="14" t="s">
        <v>87</v>
      </c>
      <c r="AW998" s="14" t="s">
        <v>38</v>
      </c>
      <c r="AX998" s="14" t="s">
        <v>77</v>
      </c>
      <c r="AY998" s="257" t="s">
        <v>167</v>
      </c>
    </row>
    <row r="999" s="15" customFormat="1">
      <c r="A999" s="15"/>
      <c r="B999" s="258"/>
      <c r="C999" s="259"/>
      <c r="D999" s="232" t="s">
        <v>181</v>
      </c>
      <c r="E999" s="260" t="s">
        <v>40</v>
      </c>
      <c r="F999" s="261" t="s">
        <v>184</v>
      </c>
      <c r="G999" s="259"/>
      <c r="H999" s="262">
        <v>8.8000000000000007</v>
      </c>
      <c r="I999" s="263"/>
      <c r="J999" s="259"/>
      <c r="K999" s="259"/>
      <c r="L999" s="264"/>
      <c r="M999" s="265"/>
      <c r="N999" s="266"/>
      <c r="O999" s="266"/>
      <c r="P999" s="266"/>
      <c r="Q999" s="266"/>
      <c r="R999" s="266"/>
      <c r="S999" s="266"/>
      <c r="T999" s="267"/>
      <c r="U999" s="15"/>
      <c r="V999" s="15"/>
      <c r="W999" s="15"/>
      <c r="X999" s="15"/>
      <c r="Y999" s="15"/>
      <c r="Z999" s="15"/>
      <c r="AA999" s="15"/>
      <c r="AB999" s="15"/>
      <c r="AC999" s="15"/>
      <c r="AD999" s="15"/>
      <c r="AE999" s="15"/>
      <c r="AT999" s="268" t="s">
        <v>181</v>
      </c>
      <c r="AU999" s="268" t="s">
        <v>87</v>
      </c>
      <c r="AV999" s="15" t="s">
        <v>175</v>
      </c>
      <c r="AW999" s="15" t="s">
        <v>38</v>
      </c>
      <c r="AX999" s="15" t="s">
        <v>85</v>
      </c>
      <c r="AY999" s="268" t="s">
        <v>167</v>
      </c>
    </row>
    <row r="1000" s="2" customFormat="1" ht="16.5" customHeight="1">
      <c r="A1000" s="39"/>
      <c r="B1000" s="40"/>
      <c r="C1000" s="219" t="s">
        <v>1201</v>
      </c>
      <c r="D1000" s="219" t="s">
        <v>170</v>
      </c>
      <c r="E1000" s="220" t="s">
        <v>1202</v>
      </c>
      <c r="F1000" s="221" t="s">
        <v>1203</v>
      </c>
      <c r="G1000" s="222" t="s">
        <v>187</v>
      </c>
      <c r="H1000" s="223">
        <v>1.8</v>
      </c>
      <c r="I1000" s="224"/>
      <c r="J1000" s="225">
        <f>ROUND(I1000*H1000,2)</f>
        <v>0</v>
      </c>
      <c r="K1000" s="221" t="s">
        <v>174</v>
      </c>
      <c r="L1000" s="45"/>
      <c r="M1000" s="226" t="s">
        <v>40</v>
      </c>
      <c r="N1000" s="227" t="s">
        <v>48</v>
      </c>
      <c r="O1000" s="85"/>
      <c r="P1000" s="228">
        <f>O1000*H1000</f>
        <v>0</v>
      </c>
      <c r="Q1000" s="228">
        <v>0.00031</v>
      </c>
      <c r="R1000" s="228">
        <f>Q1000*H1000</f>
        <v>0.00055800000000000001</v>
      </c>
      <c r="S1000" s="228">
        <v>0</v>
      </c>
      <c r="T1000" s="229">
        <f>S1000*H1000</f>
        <v>0</v>
      </c>
      <c r="U1000" s="39"/>
      <c r="V1000" s="39"/>
      <c r="W1000" s="39"/>
      <c r="X1000" s="39"/>
      <c r="Y1000" s="39"/>
      <c r="Z1000" s="39"/>
      <c r="AA1000" s="39"/>
      <c r="AB1000" s="39"/>
      <c r="AC1000" s="39"/>
      <c r="AD1000" s="39"/>
      <c r="AE1000" s="39"/>
      <c r="AR1000" s="230" t="s">
        <v>301</v>
      </c>
      <c r="AT1000" s="230" t="s">
        <v>170</v>
      </c>
      <c r="AU1000" s="230" t="s">
        <v>87</v>
      </c>
      <c r="AY1000" s="18" t="s">
        <v>167</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301</v>
      </c>
      <c r="BM1000" s="230" t="s">
        <v>1204</v>
      </c>
    </row>
    <row r="1001" s="2" customFormat="1">
      <c r="A1001" s="39"/>
      <c r="B1001" s="40"/>
      <c r="C1001" s="41"/>
      <c r="D1001" s="232" t="s">
        <v>177</v>
      </c>
      <c r="E1001" s="41"/>
      <c r="F1001" s="233" t="s">
        <v>1205</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177</v>
      </c>
      <c r="AU1001" s="18" t="s">
        <v>87</v>
      </c>
    </row>
    <row r="1002" s="2" customFormat="1">
      <c r="A1002" s="39"/>
      <c r="B1002" s="40"/>
      <c r="C1002" s="41"/>
      <c r="D1002" s="232" t="s">
        <v>179</v>
      </c>
      <c r="E1002" s="41"/>
      <c r="F1002" s="236" t="s">
        <v>1199</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179</v>
      </c>
      <c r="AU1002" s="18" t="s">
        <v>87</v>
      </c>
    </row>
    <row r="1003" s="14" customFormat="1">
      <c r="A1003" s="14"/>
      <c r="B1003" s="247"/>
      <c r="C1003" s="248"/>
      <c r="D1003" s="232" t="s">
        <v>181</v>
      </c>
      <c r="E1003" s="249" t="s">
        <v>40</v>
      </c>
      <c r="F1003" s="250" t="s">
        <v>1206</v>
      </c>
      <c r="G1003" s="248"/>
      <c r="H1003" s="251">
        <v>1.8</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181</v>
      </c>
      <c r="AU1003" s="257" t="s">
        <v>87</v>
      </c>
      <c r="AV1003" s="14" t="s">
        <v>87</v>
      </c>
      <c r="AW1003" s="14" t="s">
        <v>38</v>
      </c>
      <c r="AX1003" s="14" t="s">
        <v>77</v>
      </c>
      <c r="AY1003" s="257" t="s">
        <v>167</v>
      </c>
    </row>
    <row r="1004" s="15" customFormat="1">
      <c r="A1004" s="15"/>
      <c r="B1004" s="258"/>
      <c r="C1004" s="259"/>
      <c r="D1004" s="232" t="s">
        <v>181</v>
      </c>
      <c r="E1004" s="260" t="s">
        <v>40</v>
      </c>
      <c r="F1004" s="261" t="s">
        <v>184</v>
      </c>
      <c r="G1004" s="259"/>
      <c r="H1004" s="262">
        <v>1.8</v>
      </c>
      <c r="I1004" s="263"/>
      <c r="J1004" s="259"/>
      <c r="K1004" s="259"/>
      <c r="L1004" s="264"/>
      <c r="M1004" s="265"/>
      <c r="N1004" s="266"/>
      <c r="O1004" s="266"/>
      <c r="P1004" s="266"/>
      <c r="Q1004" s="266"/>
      <c r="R1004" s="266"/>
      <c r="S1004" s="266"/>
      <c r="T1004" s="267"/>
      <c r="U1004" s="15"/>
      <c r="V1004" s="15"/>
      <c r="W1004" s="15"/>
      <c r="X1004" s="15"/>
      <c r="Y1004" s="15"/>
      <c r="Z1004" s="15"/>
      <c r="AA1004" s="15"/>
      <c r="AB1004" s="15"/>
      <c r="AC1004" s="15"/>
      <c r="AD1004" s="15"/>
      <c r="AE1004" s="15"/>
      <c r="AT1004" s="268" t="s">
        <v>181</v>
      </c>
      <c r="AU1004" s="268" t="s">
        <v>87</v>
      </c>
      <c r="AV1004" s="15" t="s">
        <v>175</v>
      </c>
      <c r="AW1004" s="15" t="s">
        <v>38</v>
      </c>
      <c r="AX1004" s="15" t="s">
        <v>85</v>
      </c>
      <c r="AY1004" s="268" t="s">
        <v>167</v>
      </c>
    </row>
    <row r="1005" s="2" customFormat="1" ht="16.5" customHeight="1">
      <c r="A1005" s="39"/>
      <c r="B1005" s="40"/>
      <c r="C1005" s="219" t="s">
        <v>1207</v>
      </c>
      <c r="D1005" s="219" t="s">
        <v>170</v>
      </c>
      <c r="E1005" s="220" t="s">
        <v>1208</v>
      </c>
      <c r="F1005" s="221" t="s">
        <v>1209</v>
      </c>
      <c r="G1005" s="222" t="s">
        <v>291</v>
      </c>
      <c r="H1005" s="223">
        <v>1</v>
      </c>
      <c r="I1005" s="224"/>
      <c r="J1005" s="225">
        <f>ROUND(I1005*H1005,2)</f>
        <v>0</v>
      </c>
      <c r="K1005" s="221" t="s">
        <v>174</v>
      </c>
      <c r="L1005" s="45"/>
      <c r="M1005" s="226" t="s">
        <v>40</v>
      </c>
      <c r="N1005" s="227" t="s">
        <v>48</v>
      </c>
      <c r="O1005" s="85"/>
      <c r="P1005" s="228">
        <f>O1005*H1005</f>
        <v>0</v>
      </c>
      <c r="Q1005" s="228">
        <v>0.00020000000000000001</v>
      </c>
      <c r="R1005" s="228">
        <f>Q1005*H1005</f>
        <v>0.00020000000000000001</v>
      </c>
      <c r="S1005" s="228">
        <v>0</v>
      </c>
      <c r="T1005" s="229">
        <f>S1005*H1005</f>
        <v>0</v>
      </c>
      <c r="U1005" s="39"/>
      <c r="V1005" s="39"/>
      <c r="W1005" s="39"/>
      <c r="X1005" s="39"/>
      <c r="Y1005" s="39"/>
      <c r="Z1005" s="39"/>
      <c r="AA1005" s="39"/>
      <c r="AB1005" s="39"/>
      <c r="AC1005" s="39"/>
      <c r="AD1005" s="39"/>
      <c r="AE1005" s="39"/>
      <c r="AR1005" s="230" t="s">
        <v>301</v>
      </c>
      <c r="AT1005" s="230" t="s">
        <v>170</v>
      </c>
      <c r="AU1005" s="230" t="s">
        <v>87</v>
      </c>
      <c r="AY1005" s="18" t="s">
        <v>167</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301</v>
      </c>
      <c r="BM1005" s="230" t="s">
        <v>1210</v>
      </c>
    </row>
    <row r="1006" s="2" customFormat="1">
      <c r="A1006" s="39"/>
      <c r="B1006" s="40"/>
      <c r="C1006" s="41"/>
      <c r="D1006" s="232" t="s">
        <v>177</v>
      </c>
      <c r="E1006" s="41"/>
      <c r="F1006" s="233" t="s">
        <v>1211</v>
      </c>
      <c r="G1006" s="41"/>
      <c r="H1006" s="41"/>
      <c r="I1006" s="137"/>
      <c r="J1006" s="41"/>
      <c r="K1006" s="41"/>
      <c r="L1006" s="45"/>
      <c r="M1006" s="234"/>
      <c r="N1006" s="235"/>
      <c r="O1006" s="85"/>
      <c r="P1006" s="85"/>
      <c r="Q1006" s="85"/>
      <c r="R1006" s="85"/>
      <c r="S1006" s="85"/>
      <c r="T1006" s="86"/>
      <c r="U1006" s="39"/>
      <c r="V1006" s="39"/>
      <c r="W1006" s="39"/>
      <c r="X1006" s="39"/>
      <c r="Y1006" s="39"/>
      <c r="Z1006" s="39"/>
      <c r="AA1006" s="39"/>
      <c r="AB1006" s="39"/>
      <c r="AC1006" s="39"/>
      <c r="AD1006" s="39"/>
      <c r="AE1006" s="39"/>
      <c r="AT1006" s="18" t="s">
        <v>177</v>
      </c>
      <c r="AU1006" s="18" t="s">
        <v>87</v>
      </c>
    </row>
    <row r="1007" s="2" customFormat="1">
      <c r="A1007" s="39"/>
      <c r="B1007" s="40"/>
      <c r="C1007" s="41"/>
      <c r="D1007" s="232" t="s">
        <v>179</v>
      </c>
      <c r="E1007" s="41"/>
      <c r="F1007" s="236" t="s">
        <v>1199</v>
      </c>
      <c r="G1007" s="41"/>
      <c r="H1007" s="41"/>
      <c r="I1007" s="137"/>
      <c r="J1007" s="41"/>
      <c r="K1007" s="41"/>
      <c r="L1007" s="45"/>
      <c r="M1007" s="234"/>
      <c r="N1007" s="235"/>
      <c r="O1007" s="85"/>
      <c r="P1007" s="85"/>
      <c r="Q1007" s="85"/>
      <c r="R1007" s="85"/>
      <c r="S1007" s="85"/>
      <c r="T1007" s="86"/>
      <c r="U1007" s="39"/>
      <c r="V1007" s="39"/>
      <c r="W1007" s="39"/>
      <c r="X1007" s="39"/>
      <c r="Y1007" s="39"/>
      <c r="Z1007" s="39"/>
      <c r="AA1007" s="39"/>
      <c r="AB1007" s="39"/>
      <c r="AC1007" s="39"/>
      <c r="AD1007" s="39"/>
      <c r="AE1007" s="39"/>
      <c r="AT1007" s="18" t="s">
        <v>179</v>
      </c>
      <c r="AU1007" s="18" t="s">
        <v>87</v>
      </c>
    </row>
    <row r="1008" s="2" customFormat="1" ht="16.5" customHeight="1">
      <c r="A1008" s="39"/>
      <c r="B1008" s="40"/>
      <c r="C1008" s="269" t="s">
        <v>1212</v>
      </c>
      <c r="D1008" s="269" t="s">
        <v>297</v>
      </c>
      <c r="E1008" s="270" t="s">
        <v>1213</v>
      </c>
      <c r="F1008" s="271" t="s">
        <v>1214</v>
      </c>
      <c r="G1008" s="272" t="s">
        <v>291</v>
      </c>
      <c r="H1008" s="273">
        <v>1</v>
      </c>
      <c r="I1008" s="274"/>
      <c r="J1008" s="275">
        <f>ROUND(I1008*H1008,2)</f>
        <v>0</v>
      </c>
      <c r="K1008" s="271" t="s">
        <v>174</v>
      </c>
      <c r="L1008" s="276"/>
      <c r="M1008" s="277" t="s">
        <v>40</v>
      </c>
      <c r="N1008" s="278" t="s">
        <v>48</v>
      </c>
      <c r="O1008" s="85"/>
      <c r="P1008" s="228">
        <f>O1008*H1008</f>
        <v>0</v>
      </c>
      <c r="Q1008" s="228">
        <v>0.0020600000000000002</v>
      </c>
      <c r="R1008" s="228">
        <f>Q1008*H1008</f>
        <v>0.0020600000000000002</v>
      </c>
      <c r="S1008" s="228">
        <v>0</v>
      </c>
      <c r="T1008" s="229">
        <f>S1008*H1008</f>
        <v>0</v>
      </c>
      <c r="U1008" s="39"/>
      <c r="V1008" s="39"/>
      <c r="W1008" s="39"/>
      <c r="X1008" s="39"/>
      <c r="Y1008" s="39"/>
      <c r="Z1008" s="39"/>
      <c r="AA1008" s="39"/>
      <c r="AB1008" s="39"/>
      <c r="AC1008" s="39"/>
      <c r="AD1008" s="39"/>
      <c r="AE1008" s="39"/>
      <c r="AR1008" s="230" t="s">
        <v>407</v>
      </c>
      <c r="AT1008" s="230" t="s">
        <v>297</v>
      </c>
      <c r="AU1008" s="230" t="s">
        <v>87</v>
      </c>
      <c r="AY1008" s="18" t="s">
        <v>167</v>
      </c>
      <c r="BE1008" s="231">
        <f>IF(N1008="základní",J1008,0)</f>
        <v>0</v>
      </c>
      <c r="BF1008" s="231">
        <f>IF(N1008="snížená",J1008,0)</f>
        <v>0</v>
      </c>
      <c r="BG1008" s="231">
        <f>IF(N1008="zákl. přenesená",J1008,0)</f>
        <v>0</v>
      </c>
      <c r="BH1008" s="231">
        <f>IF(N1008="sníž. přenesená",J1008,0)</f>
        <v>0</v>
      </c>
      <c r="BI1008" s="231">
        <f>IF(N1008="nulová",J1008,0)</f>
        <v>0</v>
      </c>
      <c r="BJ1008" s="18" t="s">
        <v>85</v>
      </c>
      <c r="BK1008" s="231">
        <f>ROUND(I1008*H1008,2)</f>
        <v>0</v>
      </c>
      <c r="BL1008" s="18" t="s">
        <v>301</v>
      </c>
      <c r="BM1008" s="230" t="s">
        <v>1215</v>
      </c>
    </row>
    <row r="1009" s="2" customFormat="1">
      <c r="A1009" s="39"/>
      <c r="B1009" s="40"/>
      <c r="C1009" s="41"/>
      <c r="D1009" s="232" t="s">
        <v>177</v>
      </c>
      <c r="E1009" s="41"/>
      <c r="F1009" s="233" t="s">
        <v>1214</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177</v>
      </c>
      <c r="AU1009" s="18" t="s">
        <v>87</v>
      </c>
    </row>
    <row r="1010" s="2" customFormat="1" ht="16.5" customHeight="1">
      <c r="A1010" s="39"/>
      <c r="B1010" s="40"/>
      <c r="C1010" s="219" t="s">
        <v>1216</v>
      </c>
      <c r="D1010" s="219" t="s">
        <v>170</v>
      </c>
      <c r="E1010" s="220" t="s">
        <v>1217</v>
      </c>
      <c r="F1010" s="221" t="s">
        <v>1218</v>
      </c>
      <c r="G1010" s="222" t="s">
        <v>173</v>
      </c>
      <c r="H1010" s="223">
        <v>14.448</v>
      </c>
      <c r="I1010" s="224"/>
      <c r="J1010" s="225">
        <f>ROUND(I1010*H1010,2)</f>
        <v>0</v>
      </c>
      <c r="K1010" s="221" t="s">
        <v>174</v>
      </c>
      <c r="L1010" s="45"/>
      <c r="M1010" s="226" t="s">
        <v>40</v>
      </c>
      <c r="N1010" s="227" t="s">
        <v>48</v>
      </c>
      <c r="O1010" s="85"/>
      <c r="P1010" s="228">
        <f>O1010*H1010</f>
        <v>0</v>
      </c>
      <c r="Q1010" s="228">
        <v>0.00029999999999999997</v>
      </c>
      <c r="R1010" s="228">
        <f>Q1010*H1010</f>
        <v>0.0043343999999999995</v>
      </c>
      <c r="S1010" s="228">
        <v>0</v>
      </c>
      <c r="T1010" s="229">
        <f>S1010*H1010</f>
        <v>0</v>
      </c>
      <c r="U1010" s="39"/>
      <c r="V1010" s="39"/>
      <c r="W1010" s="39"/>
      <c r="X1010" s="39"/>
      <c r="Y1010" s="39"/>
      <c r="Z1010" s="39"/>
      <c r="AA1010" s="39"/>
      <c r="AB1010" s="39"/>
      <c r="AC1010" s="39"/>
      <c r="AD1010" s="39"/>
      <c r="AE1010" s="39"/>
      <c r="AR1010" s="230" t="s">
        <v>301</v>
      </c>
      <c r="AT1010" s="230" t="s">
        <v>170</v>
      </c>
      <c r="AU1010" s="230" t="s">
        <v>87</v>
      </c>
      <c r="AY1010" s="18" t="s">
        <v>167</v>
      </c>
      <c r="BE1010" s="231">
        <f>IF(N1010="základní",J1010,0)</f>
        <v>0</v>
      </c>
      <c r="BF1010" s="231">
        <f>IF(N1010="snížená",J1010,0)</f>
        <v>0</v>
      </c>
      <c r="BG1010" s="231">
        <f>IF(N1010="zákl. přenesená",J1010,0)</f>
        <v>0</v>
      </c>
      <c r="BH1010" s="231">
        <f>IF(N1010="sníž. přenesená",J1010,0)</f>
        <v>0</v>
      </c>
      <c r="BI1010" s="231">
        <f>IF(N1010="nulová",J1010,0)</f>
        <v>0</v>
      </c>
      <c r="BJ1010" s="18" t="s">
        <v>85</v>
      </c>
      <c r="BK1010" s="231">
        <f>ROUND(I1010*H1010,2)</f>
        <v>0</v>
      </c>
      <c r="BL1010" s="18" t="s">
        <v>301</v>
      </c>
      <c r="BM1010" s="230" t="s">
        <v>1219</v>
      </c>
    </row>
    <row r="1011" s="2" customFormat="1">
      <c r="A1011" s="39"/>
      <c r="B1011" s="40"/>
      <c r="C1011" s="41"/>
      <c r="D1011" s="232" t="s">
        <v>177</v>
      </c>
      <c r="E1011" s="41"/>
      <c r="F1011" s="233" t="s">
        <v>1220</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177</v>
      </c>
      <c r="AU1011" s="18" t="s">
        <v>87</v>
      </c>
    </row>
    <row r="1012" s="2" customFormat="1">
      <c r="A1012" s="39"/>
      <c r="B1012" s="40"/>
      <c r="C1012" s="41"/>
      <c r="D1012" s="232" t="s">
        <v>179</v>
      </c>
      <c r="E1012" s="41"/>
      <c r="F1012" s="236" t="s">
        <v>1221</v>
      </c>
      <c r="G1012" s="41"/>
      <c r="H1012" s="41"/>
      <c r="I1012" s="137"/>
      <c r="J1012" s="41"/>
      <c r="K1012" s="41"/>
      <c r="L1012" s="45"/>
      <c r="M1012" s="234"/>
      <c r="N1012" s="235"/>
      <c r="O1012" s="85"/>
      <c r="P1012" s="85"/>
      <c r="Q1012" s="85"/>
      <c r="R1012" s="85"/>
      <c r="S1012" s="85"/>
      <c r="T1012" s="86"/>
      <c r="U1012" s="39"/>
      <c r="V1012" s="39"/>
      <c r="W1012" s="39"/>
      <c r="X1012" s="39"/>
      <c r="Y1012" s="39"/>
      <c r="Z1012" s="39"/>
      <c r="AA1012" s="39"/>
      <c r="AB1012" s="39"/>
      <c r="AC1012" s="39"/>
      <c r="AD1012" s="39"/>
      <c r="AE1012" s="39"/>
      <c r="AT1012" s="18" t="s">
        <v>179</v>
      </c>
      <c r="AU1012" s="18" t="s">
        <v>87</v>
      </c>
    </row>
    <row r="1013" s="13" customFormat="1">
      <c r="A1013" s="13"/>
      <c r="B1013" s="237"/>
      <c r="C1013" s="238"/>
      <c r="D1013" s="232" t="s">
        <v>181</v>
      </c>
      <c r="E1013" s="239" t="s">
        <v>40</v>
      </c>
      <c r="F1013" s="240" t="s">
        <v>1170</v>
      </c>
      <c r="G1013" s="238"/>
      <c r="H1013" s="239" t="s">
        <v>40</v>
      </c>
      <c r="I1013" s="241"/>
      <c r="J1013" s="238"/>
      <c r="K1013" s="238"/>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181</v>
      </c>
      <c r="AU1013" s="246" t="s">
        <v>87</v>
      </c>
      <c r="AV1013" s="13" t="s">
        <v>85</v>
      </c>
      <c r="AW1013" s="13" t="s">
        <v>38</v>
      </c>
      <c r="AX1013" s="13" t="s">
        <v>77</v>
      </c>
      <c r="AY1013" s="246" t="s">
        <v>167</v>
      </c>
    </row>
    <row r="1014" s="14" customFormat="1">
      <c r="A1014" s="14"/>
      <c r="B1014" s="247"/>
      <c r="C1014" s="248"/>
      <c r="D1014" s="232" t="s">
        <v>181</v>
      </c>
      <c r="E1014" s="249" t="s">
        <v>40</v>
      </c>
      <c r="F1014" s="250" t="s">
        <v>1171</v>
      </c>
      <c r="G1014" s="248"/>
      <c r="H1014" s="251">
        <v>1.788</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181</v>
      </c>
      <c r="AU1014" s="257" t="s">
        <v>87</v>
      </c>
      <c r="AV1014" s="14" t="s">
        <v>87</v>
      </c>
      <c r="AW1014" s="14" t="s">
        <v>38</v>
      </c>
      <c r="AX1014" s="14" t="s">
        <v>77</v>
      </c>
      <c r="AY1014" s="257" t="s">
        <v>167</v>
      </c>
    </row>
    <row r="1015" s="13" customFormat="1">
      <c r="A1015" s="13"/>
      <c r="B1015" s="237"/>
      <c r="C1015" s="238"/>
      <c r="D1015" s="232" t="s">
        <v>181</v>
      </c>
      <c r="E1015" s="239" t="s">
        <v>40</v>
      </c>
      <c r="F1015" s="240" t="s">
        <v>206</v>
      </c>
      <c r="G1015" s="238"/>
      <c r="H1015" s="239" t="s">
        <v>40</v>
      </c>
      <c r="I1015" s="241"/>
      <c r="J1015" s="238"/>
      <c r="K1015" s="238"/>
      <c r="L1015" s="242"/>
      <c r="M1015" s="243"/>
      <c r="N1015" s="244"/>
      <c r="O1015" s="244"/>
      <c r="P1015" s="244"/>
      <c r="Q1015" s="244"/>
      <c r="R1015" s="244"/>
      <c r="S1015" s="244"/>
      <c r="T1015" s="245"/>
      <c r="U1015" s="13"/>
      <c r="V1015" s="13"/>
      <c r="W1015" s="13"/>
      <c r="X1015" s="13"/>
      <c r="Y1015" s="13"/>
      <c r="Z1015" s="13"/>
      <c r="AA1015" s="13"/>
      <c r="AB1015" s="13"/>
      <c r="AC1015" s="13"/>
      <c r="AD1015" s="13"/>
      <c r="AE1015" s="13"/>
      <c r="AT1015" s="246" t="s">
        <v>181</v>
      </c>
      <c r="AU1015" s="246" t="s">
        <v>87</v>
      </c>
      <c r="AV1015" s="13" t="s">
        <v>85</v>
      </c>
      <c r="AW1015" s="13" t="s">
        <v>38</v>
      </c>
      <c r="AX1015" s="13" t="s">
        <v>77</v>
      </c>
      <c r="AY1015" s="246" t="s">
        <v>167</v>
      </c>
    </row>
    <row r="1016" s="14" customFormat="1">
      <c r="A1016" s="14"/>
      <c r="B1016" s="247"/>
      <c r="C1016" s="248"/>
      <c r="D1016" s="232" t="s">
        <v>181</v>
      </c>
      <c r="E1016" s="249" t="s">
        <v>40</v>
      </c>
      <c r="F1016" s="250" t="s">
        <v>1172</v>
      </c>
      <c r="G1016" s="248"/>
      <c r="H1016" s="251">
        <v>13.859999999999999</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181</v>
      </c>
      <c r="AU1016" s="257" t="s">
        <v>87</v>
      </c>
      <c r="AV1016" s="14" t="s">
        <v>87</v>
      </c>
      <c r="AW1016" s="14" t="s">
        <v>38</v>
      </c>
      <c r="AX1016" s="14" t="s">
        <v>77</v>
      </c>
      <c r="AY1016" s="257" t="s">
        <v>167</v>
      </c>
    </row>
    <row r="1017" s="14" customFormat="1">
      <c r="A1017" s="14"/>
      <c r="B1017" s="247"/>
      <c r="C1017" s="248"/>
      <c r="D1017" s="232" t="s">
        <v>181</v>
      </c>
      <c r="E1017" s="249" t="s">
        <v>40</v>
      </c>
      <c r="F1017" s="250" t="s">
        <v>1173</v>
      </c>
      <c r="G1017" s="248"/>
      <c r="H1017" s="251">
        <v>-1.2</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181</v>
      </c>
      <c r="AU1017" s="257" t="s">
        <v>87</v>
      </c>
      <c r="AV1017" s="14" t="s">
        <v>87</v>
      </c>
      <c r="AW1017" s="14" t="s">
        <v>38</v>
      </c>
      <c r="AX1017" s="14" t="s">
        <v>77</v>
      </c>
      <c r="AY1017" s="257" t="s">
        <v>167</v>
      </c>
    </row>
    <row r="1018" s="15" customFormat="1">
      <c r="A1018" s="15"/>
      <c r="B1018" s="258"/>
      <c r="C1018" s="259"/>
      <c r="D1018" s="232" t="s">
        <v>181</v>
      </c>
      <c r="E1018" s="260" t="s">
        <v>40</v>
      </c>
      <c r="F1018" s="261" t="s">
        <v>184</v>
      </c>
      <c r="G1018" s="259"/>
      <c r="H1018" s="262">
        <v>14.448</v>
      </c>
      <c r="I1018" s="263"/>
      <c r="J1018" s="259"/>
      <c r="K1018" s="259"/>
      <c r="L1018" s="264"/>
      <c r="M1018" s="265"/>
      <c r="N1018" s="266"/>
      <c r="O1018" s="266"/>
      <c r="P1018" s="266"/>
      <c r="Q1018" s="266"/>
      <c r="R1018" s="266"/>
      <c r="S1018" s="266"/>
      <c r="T1018" s="267"/>
      <c r="U1018" s="15"/>
      <c r="V1018" s="15"/>
      <c r="W1018" s="15"/>
      <c r="X1018" s="15"/>
      <c r="Y1018" s="15"/>
      <c r="Z1018" s="15"/>
      <c r="AA1018" s="15"/>
      <c r="AB1018" s="15"/>
      <c r="AC1018" s="15"/>
      <c r="AD1018" s="15"/>
      <c r="AE1018" s="15"/>
      <c r="AT1018" s="268" t="s">
        <v>181</v>
      </c>
      <c r="AU1018" s="268" t="s">
        <v>87</v>
      </c>
      <c r="AV1018" s="15" t="s">
        <v>175</v>
      </c>
      <c r="AW1018" s="15" t="s">
        <v>38</v>
      </c>
      <c r="AX1018" s="15" t="s">
        <v>85</v>
      </c>
      <c r="AY1018" s="268" t="s">
        <v>167</v>
      </c>
    </row>
    <row r="1019" s="2" customFormat="1" ht="24" customHeight="1">
      <c r="A1019" s="39"/>
      <c r="B1019" s="40"/>
      <c r="C1019" s="219" t="s">
        <v>1222</v>
      </c>
      <c r="D1019" s="219" t="s">
        <v>170</v>
      </c>
      <c r="E1019" s="220" t="s">
        <v>1223</v>
      </c>
      <c r="F1019" s="221" t="s">
        <v>1224</v>
      </c>
      <c r="G1019" s="222" t="s">
        <v>398</v>
      </c>
      <c r="H1019" s="223">
        <v>0.308</v>
      </c>
      <c r="I1019" s="224"/>
      <c r="J1019" s="225">
        <f>ROUND(I1019*H1019,2)</f>
        <v>0</v>
      </c>
      <c r="K1019" s="221" t="s">
        <v>174</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301</v>
      </c>
      <c r="AT1019" s="230" t="s">
        <v>170</v>
      </c>
      <c r="AU1019" s="230" t="s">
        <v>87</v>
      </c>
      <c r="AY1019" s="18" t="s">
        <v>167</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301</v>
      </c>
      <c r="BM1019" s="230" t="s">
        <v>1225</v>
      </c>
    </row>
    <row r="1020" s="2" customFormat="1">
      <c r="A1020" s="39"/>
      <c r="B1020" s="40"/>
      <c r="C1020" s="41"/>
      <c r="D1020" s="232" t="s">
        <v>177</v>
      </c>
      <c r="E1020" s="41"/>
      <c r="F1020" s="233" t="s">
        <v>1226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177</v>
      </c>
      <c r="AU1020" s="18" t="s">
        <v>87</v>
      </c>
    </row>
    <row r="1021" s="2" customFormat="1">
      <c r="A1021" s="39"/>
      <c r="B1021" s="40"/>
      <c r="C1021" s="41"/>
      <c r="D1021" s="232" t="s">
        <v>179</v>
      </c>
      <c r="E1021" s="41"/>
      <c r="F1021" s="236" t="s">
        <v>452</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179</v>
      </c>
      <c r="AU1021" s="18" t="s">
        <v>87</v>
      </c>
    </row>
    <row r="1022" s="2" customFormat="1" ht="24" customHeight="1">
      <c r="A1022" s="39"/>
      <c r="B1022" s="40"/>
      <c r="C1022" s="219" t="s">
        <v>1227</v>
      </c>
      <c r="D1022" s="219" t="s">
        <v>170</v>
      </c>
      <c r="E1022" s="220" t="s">
        <v>1228</v>
      </c>
      <c r="F1022" s="221" t="s">
        <v>1229</v>
      </c>
      <c r="G1022" s="222" t="s">
        <v>398</v>
      </c>
      <c r="H1022" s="223">
        <v>0.308</v>
      </c>
      <c r="I1022" s="224"/>
      <c r="J1022" s="225">
        <f>ROUND(I1022*H1022,2)</f>
        <v>0</v>
      </c>
      <c r="K1022" s="221" t="s">
        <v>174</v>
      </c>
      <c r="L1022" s="45"/>
      <c r="M1022" s="226" t="s">
        <v>40</v>
      </c>
      <c r="N1022" s="227" t="s">
        <v>48</v>
      </c>
      <c r="O1022" s="85"/>
      <c r="P1022" s="228">
        <f>O1022*H1022</f>
        <v>0</v>
      </c>
      <c r="Q1022" s="228">
        <v>0</v>
      </c>
      <c r="R1022" s="228">
        <f>Q1022*H1022</f>
        <v>0</v>
      </c>
      <c r="S1022" s="228">
        <v>0</v>
      </c>
      <c r="T1022" s="229">
        <f>S1022*H1022</f>
        <v>0</v>
      </c>
      <c r="U1022" s="39"/>
      <c r="V1022" s="39"/>
      <c r="W1022" s="39"/>
      <c r="X1022" s="39"/>
      <c r="Y1022" s="39"/>
      <c r="Z1022" s="39"/>
      <c r="AA1022" s="39"/>
      <c r="AB1022" s="39"/>
      <c r="AC1022" s="39"/>
      <c r="AD1022" s="39"/>
      <c r="AE1022" s="39"/>
      <c r="AR1022" s="230" t="s">
        <v>301</v>
      </c>
      <c r="AT1022" s="230" t="s">
        <v>170</v>
      </c>
      <c r="AU1022" s="230" t="s">
        <v>87</v>
      </c>
      <c r="AY1022" s="18" t="s">
        <v>167</v>
      </c>
      <c r="BE1022" s="231">
        <f>IF(N1022="základní",J1022,0)</f>
        <v>0</v>
      </c>
      <c r="BF1022" s="231">
        <f>IF(N1022="snížená",J1022,0)</f>
        <v>0</v>
      </c>
      <c r="BG1022" s="231">
        <f>IF(N1022="zákl. přenesená",J1022,0)</f>
        <v>0</v>
      </c>
      <c r="BH1022" s="231">
        <f>IF(N1022="sníž. přenesená",J1022,0)</f>
        <v>0</v>
      </c>
      <c r="BI1022" s="231">
        <f>IF(N1022="nulová",J1022,0)</f>
        <v>0</v>
      </c>
      <c r="BJ1022" s="18" t="s">
        <v>85</v>
      </c>
      <c r="BK1022" s="231">
        <f>ROUND(I1022*H1022,2)</f>
        <v>0</v>
      </c>
      <c r="BL1022" s="18" t="s">
        <v>301</v>
      </c>
      <c r="BM1022" s="230" t="s">
        <v>1230</v>
      </c>
    </row>
    <row r="1023" s="2" customFormat="1">
      <c r="A1023" s="39"/>
      <c r="B1023" s="40"/>
      <c r="C1023" s="41"/>
      <c r="D1023" s="232" t="s">
        <v>177</v>
      </c>
      <c r="E1023" s="41"/>
      <c r="F1023" s="233" t="s">
        <v>1231</v>
      </c>
      <c r="G1023" s="41"/>
      <c r="H1023" s="41"/>
      <c r="I1023" s="137"/>
      <c r="J1023" s="41"/>
      <c r="K1023" s="41"/>
      <c r="L1023" s="45"/>
      <c r="M1023" s="234"/>
      <c r="N1023" s="235"/>
      <c r="O1023" s="85"/>
      <c r="P1023" s="85"/>
      <c r="Q1023" s="85"/>
      <c r="R1023" s="85"/>
      <c r="S1023" s="85"/>
      <c r="T1023" s="86"/>
      <c r="U1023" s="39"/>
      <c r="V1023" s="39"/>
      <c r="W1023" s="39"/>
      <c r="X1023" s="39"/>
      <c r="Y1023" s="39"/>
      <c r="Z1023" s="39"/>
      <c r="AA1023" s="39"/>
      <c r="AB1023" s="39"/>
      <c r="AC1023" s="39"/>
      <c r="AD1023" s="39"/>
      <c r="AE1023" s="39"/>
      <c r="AT1023" s="18" t="s">
        <v>177</v>
      </c>
      <c r="AU1023" s="18" t="s">
        <v>87</v>
      </c>
    </row>
    <row r="1024" s="2" customFormat="1">
      <c r="A1024" s="39"/>
      <c r="B1024" s="40"/>
      <c r="C1024" s="41"/>
      <c r="D1024" s="232" t="s">
        <v>179</v>
      </c>
      <c r="E1024" s="41"/>
      <c r="F1024" s="236" t="s">
        <v>452</v>
      </c>
      <c r="G1024" s="41"/>
      <c r="H1024" s="41"/>
      <c r="I1024" s="137"/>
      <c r="J1024" s="41"/>
      <c r="K1024" s="41"/>
      <c r="L1024" s="45"/>
      <c r="M1024" s="234"/>
      <c r="N1024" s="235"/>
      <c r="O1024" s="85"/>
      <c r="P1024" s="85"/>
      <c r="Q1024" s="85"/>
      <c r="R1024" s="85"/>
      <c r="S1024" s="85"/>
      <c r="T1024" s="86"/>
      <c r="U1024" s="39"/>
      <c r="V1024" s="39"/>
      <c r="W1024" s="39"/>
      <c r="X1024" s="39"/>
      <c r="Y1024" s="39"/>
      <c r="Z1024" s="39"/>
      <c r="AA1024" s="39"/>
      <c r="AB1024" s="39"/>
      <c r="AC1024" s="39"/>
      <c r="AD1024" s="39"/>
      <c r="AE1024" s="39"/>
      <c r="AT1024" s="18" t="s">
        <v>179</v>
      </c>
      <c r="AU1024" s="18" t="s">
        <v>87</v>
      </c>
    </row>
    <row r="1025" s="2" customFormat="1" ht="24" customHeight="1">
      <c r="A1025" s="39"/>
      <c r="B1025" s="40"/>
      <c r="C1025" s="219" t="s">
        <v>1232</v>
      </c>
      <c r="D1025" s="219" t="s">
        <v>170</v>
      </c>
      <c r="E1025" s="220" t="s">
        <v>1233</v>
      </c>
      <c r="F1025" s="221" t="s">
        <v>1234</v>
      </c>
      <c r="G1025" s="222" t="s">
        <v>398</v>
      </c>
      <c r="H1025" s="223">
        <v>0.308</v>
      </c>
      <c r="I1025" s="224"/>
      <c r="J1025" s="225">
        <f>ROUND(I1025*H1025,2)</f>
        <v>0</v>
      </c>
      <c r="K1025" s="221" t="s">
        <v>174</v>
      </c>
      <c r="L1025" s="45"/>
      <c r="M1025" s="226" t="s">
        <v>40</v>
      </c>
      <c r="N1025" s="227" t="s">
        <v>48</v>
      </c>
      <c r="O1025" s="85"/>
      <c r="P1025" s="228">
        <f>O1025*H1025</f>
        <v>0</v>
      </c>
      <c r="Q1025" s="228">
        <v>0</v>
      </c>
      <c r="R1025" s="228">
        <f>Q1025*H1025</f>
        <v>0</v>
      </c>
      <c r="S1025" s="228">
        <v>0</v>
      </c>
      <c r="T1025" s="229">
        <f>S1025*H1025</f>
        <v>0</v>
      </c>
      <c r="U1025" s="39"/>
      <c r="V1025" s="39"/>
      <c r="W1025" s="39"/>
      <c r="X1025" s="39"/>
      <c r="Y1025" s="39"/>
      <c r="Z1025" s="39"/>
      <c r="AA1025" s="39"/>
      <c r="AB1025" s="39"/>
      <c r="AC1025" s="39"/>
      <c r="AD1025" s="39"/>
      <c r="AE1025" s="39"/>
      <c r="AR1025" s="230" t="s">
        <v>301</v>
      </c>
      <c r="AT1025" s="230" t="s">
        <v>170</v>
      </c>
      <c r="AU1025" s="230" t="s">
        <v>87</v>
      </c>
      <c r="AY1025" s="18" t="s">
        <v>167</v>
      </c>
      <c r="BE1025" s="231">
        <f>IF(N1025="základní",J1025,0)</f>
        <v>0</v>
      </c>
      <c r="BF1025" s="231">
        <f>IF(N1025="snížená",J1025,0)</f>
        <v>0</v>
      </c>
      <c r="BG1025" s="231">
        <f>IF(N1025="zákl. přenesená",J1025,0)</f>
        <v>0</v>
      </c>
      <c r="BH1025" s="231">
        <f>IF(N1025="sníž. přenesená",J1025,0)</f>
        <v>0</v>
      </c>
      <c r="BI1025" s="231">
        <f>IF(N1025="nulová",J1025,0)</f>
        <v>0</v>
      </c>
      <c r="BJ1025" s="18" t="s">
        <v>85</v>
      </c>
      <c r="BK1025" s="231">
        <f>ROUND(I1025*H1025,2)</f>
        <v>0</v>
      </c>
      <c r="BL1025" s="18" t="s">
        <v>301</v>
      </c>
      <c r="BM1025" s="230" t="s">
        <v>1235</v>
      </c>
    </row>
    <row r="1026" s="2" customFormat="1">
      <c r="A1026" s="39"/>
      <c r="B1026" s="40"/>
      <c r="C1026" s="41"/>
      <c r="D1026" s="232" t="s">
        <v>177</v>
      </c>
      <c r="E1026" s="41"/>
      <c r="F1026" s="233" t="s">
        <v>1236</v>
      </c>
      <c r="G1026" s="41"/>
      <c r="H1026" s="41"/>
      <c r="I1026" s="137"/>
      <c r="J1026" s="41"/>
      <c r="K1026" s="41"/>
      <c r="L1026" s="45"/>
      <c r="M1026" s="234"/>
      <c r="N1026" s="235"/>
      <c r="O1026" s="85"/>
      <c r="P1026" s="85"/>
      <c r="Q1026" s="85"/>
      <c r="R1026" s="85"/>
      <c r="S1026" s="85"/>
      <c r="T1026" s="86"/>
      <c r="U1026" s="39"/>
      <c r="V1026" s="39"/>
      <c r="W1026" s="39"/>
      <c r="X1026" s="39"/>
      <c r="Y1026" s="39"/>
      <c r="Z1026" s="39"/>
      <c r="AA1026" s="39"/>
      <c r="AB1026" s="39"/>
      <c r="AC1026" s="39"/>
      <c r="AD1026" s="39"/>
      <c r="AE1026" s="39"/>
      <c r="AT1026" s="18" t="s">
        <v>177</v>
      </c>
      <c r="AU1026" s="18" t="s">
        <v>87</v>
      </c>
    </row>
    <row r="1027" s="2" customFormat="1">
      <c r="A1027" s="39"/>
      <c r="B1027" s="40"/>
      <c r="C1027" s="41"/>
      <c r="D1027" s="232" t="s">
        <v>179</v>
      </c>
      <c r="E1027" s="41"/>
      <c r="F1027" s="236" t="s">
        <v>452</v>
      </c>
      <c r="G1027" s="41"/>
      <c r="H1027" s="41"/>
      <c r="I1027" s="137"/>
      <c r="J1027" s="41"/>
      <c r="K1027" s="41"/>
      <c r="L1027" s="45"/>
      <c r="M1027" s="234"/>
      <c r="N1027" s="235"/>
      <c r="O1027" s="85"/>
      <c r="P1027" s="85"/>
      <c r="Q1027" s="85"/>
      <c r="R1027" s="85"/>
      <c r="S1027" s="85"/>
      <c r="T1027" s="86"/>
      <c r="U1027" s="39"/>
      <c r="V1027" s="39"/>
      <c r="W1027" s="39"/>
      <c r="X1027" s="39"/>
      <c r="Y1027" s="39"/>
      <c r="Z1027" s="39"/>
      <c r="AA1027" s="39"/>
      <c r="AB1027" s="39"/>
      <c r="AC1027" s="39"/>
      <c r="AD1027" s="39"/>
      <c r="AE1027" s="39"/>
      <c r="AT1027" s="18" t="s">
        <v>179</v>
      </c>
      <c r="AU1027" s="18" t="s">
        <v>87</v>
      </c>
    </row>
    <row r="1028" s="12" customFormat="1" ht="22.8" customHeight="1">
      <c r="A1028" s="12"/>
      <c r="B1028" s="203"/>
      <c r="C1028" s="204"/>
      <c r="D1028" s="205" t="s">
        <v>76</v>
      </c>
      <c r="E1028" s="217" t="s">
        <v>1237</v>
      </c>
      <c r="F1028" s="217" t="s">
        <v>1238</v>
      </c>
      <c r="G1028" s="204"/>
      <c r="H1028" s="204"/>
      <c r="I1028" s="207"/>
      <c r="J1028" s="218">
        <f>BK1028</f>
        <v>0</v>
      </c>
      <c r="K1028" s="204"/>
      <c r="L1028" s="209"/>
      <c r="M1028" s="210"/>
      <c r="N1028" s="211"/>
      <c r="O1028" s="211"/>
      <c r="P1028" s="212">
        <f>SUM(P1029:P1048)</f>
        <v>0</v>
      </c>
      <c r="Q1028" s="211"/>
      <c r="R1028" s="212">
        <f>SUM(R1029:R1048)</f>
        <v>0.0026494000000000001</v>
      </c>
      <c r="S1028" s="211"/>
      <c r="T1028" s="213">
        <f>SUM(T1029:T1048)</f>
        <v>0</v>
      </c>
      <c r="U1028" s="12"/>
      <c r="V1028" s="12"/>
      <c r="W1028" s="12"/>
      <c r="X1028" s="12"/>
      <c r="Y1028" s="12"/>
      <c r="Z1028" s="12"/>
      <c r="AA1028" s="12"/>
      <c r="AB1028" s="12"/>
      <c r="AC1028" s="12"/>
      <c r="AD1028" s="12"/>
      <c r="AE1028" s="12"/>
      <c r="AR1028" s="214" t="s">
        <v>87</v>
      </c>
      <c r="AT1028" s="215" t="s">
        <v>76</v>
      </c>
      <c r="AU1028" s="215" t="s">
        <v>85</v>
      </c>
      <c r="AY1028" s="214" t="s">
        <v>167</v>
      </c>
      <c r="BK1028" s="216">
        <f>SUM(BK1029:BK1048)</f>
        <v>0</v>
      </c>
    </row>
    <row r="1029" s="2" customFormat="1" ht="24" customHeight="1">
      <c r="A1029" s="39"/>
      <c r="B1029" s="40"/>
      <c r="C1029" s="219" t="s">
        <v>1239</v>
      </c>
      <c r="D1029" s="219" t="s">
        <v>170</v>
      </c>
      <c r="E1029" s="220" t="s">
        <v>1240</v>
      </c>
      <c r="F1029" s="221" t="s">
        <v>1241</v>
      </c>
      <c r="G1029" s="222" t="s">
        <v>173</v>
      </c>
      <c r="H1029" s="223">
        <v>4.0759999999999996</v>
      </c>
      <c r="I1029" s="224"/>
      <c r="J1029" s="225">
        <f>ROUND(I1029*H1029,2)</f>
        <v>0</v>
      </c>
      <c r="K1029" s="221" t="s">
        <v>174</v>
      </c>
      <c r="L1029" s="45"/>
      <c r="M1029" s="226" t="s">
        <v>40</v>
      </c>
      <c r="N1029" s="227" t="s">
        <v>48</v>
      </c>
      <c r="O1029" s="85"/>
      <c r="P1029" s="228">
        <f>O1029*H1029</f>
        <v>0</v>
      </c>
      <c r="Q1029" s="228">
        <v>8.0000000000000007E-05</v>
      </c>
      <c r="R1029" s="228">
        <f>Q1029*H1029</f>
        <v>0.00032608000000000002</v>
      </c>
      <c r="S1029" s="228">
        <v>0</v>
      </c>
      <c r="T1029" s="229">
        <f>S1029*H1029</f>
        <v>0</v>
      </c>
      <c r="U1029" s="39"/>
      <c r="V1029" s="39"/>
      <c r="W1029" s="39"/>
      <c r="X1029" s="39"/>
      <c r="Y1029" s="39"/>
      <c r="Z1029" s="39"/>
      <c r="AA1029" s="39"/>
      <c r="AB1029" s="39"/>
      <c r="AC1029" s="39"/>
      <c r="AD1029" s="39"/>
      <c r="AE1029" s="39"/>
      <c r="AR1029" s="230" t="s">
        <v>301</v>
      </c>
      <c r="AT1029" s="230" t="s">
        <v>170</v>
      </c>
      <c r="AU1029" s="230" t="s">
        <v>87</v>
      </c>
      <c r="AY1029" s="18" t="s">
        <v>167</v>
      </c>
      <c r="BE1029" s="231">
        <f>IF(N1029="základní",J1029,0)</f>
        <v>0</v>
      </c>
      <c r="BF1029" s="231">
        <f>IF(N1029="snížená",J1029,0)</f>
        <v>0</v>
      </c>
      <c r="BG1029" s="231">
        <f>IF(N1029="zákl. přenesená",J1029,0)</f>
        <v>0</v>
      </c>
      <c r="BH1029" s="231">
        <f>IF(N1029="sníž. přenesená",J1029,0)</f>
        <v>0</v>
      </c>
      <c r="BI1029" s="231">
        <f>IF(N1029="nulová",J1029,0)</f>
        <v>0</v>
      </c>
      <c r="BJ1029" s="18" t="s">
        <v>85</v>
      </c>
      <c r="BK1029" s="231">
        <f>ROUND(I1029*H1029,2)</f>
        <v>0</v>
      </c>
      <c r="BL1029" s="18" t="s">
        <v>301</v>
      </c>
      <c r="BM1029" s="230" t="s">
        <v>1242</v>
      </c>
    </row>
    <row r="1030" s="2" customFormat="1">
      <c r="A1030" s="39"/>
      <c r="B1030" s="40"/>
      <c r="C1030" s="41"/>
      <c r="D1030" s="232" t="s">
        <v>177</v>
      </c>
      <c r="E1030" s="41"/>
      <c r="F1030" s="233" t="s">
        <v>1243</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177</v>
      </c>
      <c r="AU1030" s="18" t="s">
        <v>87</v>
      </c>
    </row>
    <row r="1031" s="14" customFormat="1">
      <c r="A1031" s="14"/>
      <c r="B1031" s="247"/>
      <c r="C1031" s="248"/>
      <c r="D1031" s="232" t="s">
        <v>181</v>
      </c>
      <c r="E1031" s="249" t="s">
        <v>40</v>
      </c>
      <c r="F1031" s="250" t="s">
        <v>1244</v>
      </c>
      <c r="G1031" s="248"/>
      <c r="H1031" s="251">
        <v>4.0759999999999996</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181</v>
      </c>
      <c r="AU1031" s="257" t="s">
        <v>87</v>
      </c>
      <c r="AV1031" s="14" t="s">
        <v>87</v>
      </c>
      <c r="AW1031" s="14" t="s">
        <v>38</v>
      </c>
      <c r="AX1031" s="14" t="s">
        <v>77</v>
      </c>
      <c r="AY1031" s="257" t="s">
        <v>167</v>
      </c>
    </row>
    <row r="1032" s="15" customFormat="1">
      <c r="A1032" s="15"/>
      <c r="B1032" s="258"/>
      <c r="C1032" s="259"/>
      <c r="D1032" s="232" t="s">
        <v>181</v>
      </c>
      <c r="E1032" s="260" t="s">
        <v>40</v>
      </c>
      <c r="F1032" s="261" t="s">
        <v>184</v>
      </c>
      <c r="G1032" s="259"/>
      <c r="H1032" s="262">
        <v>4.0759999999999996</v>
      </c>
      <c r="I1032" s="263"/>
      <c r="J1032" s="259"/>
      <c r="K1032" s="259"/>
      <c r="L1032" s="264"/>
      <c r="M1032" s="265"/>
      <c r="N1032" s="266"/>
      <c r="O1032" s="266"/>
      <c r="P1032" s="266"/>
      <c r="Q1032" s="266"/>
      <c r="R1032" s="266"/>
      <c r="S1032" s="266"/>
      <c r="T1032" s="267"/>
      <c r="U1032" s="15"/>
      <c r="V1032" s="15"/>
      <c r="W1032" s="15"/>
      <c r="X1032" s="15"/>
      <c r="Y1032" s="15"/>
      <c r="Z1032" s="15"/>
      <c r="AA1032" s="15"/>
      <c r="AB1032" s="15"/>
      <c r="AC1032" s="15"/>
      <c r="AD1032" s="15"/>
      <c r="AE1032" s="15"/>
      <c r="AT1032" s="268" t="s">
        <v>181</v>
      </c>
      <c r="AU1032" s="268" t="s">
        <v>87</v>
      </c>
      <c r="AV1032" s="15" t="s">
        <v>175</v>
      </c>
      <c r="AW1032" s="15" t="s">
        <v>38</v>
      </c>
      <c r="AX1032" s="15" t="s">
        <v>85</v>
      </c>
      <c r="AY1032" s="268" t="s">
        <v>167</v>
      </c>
    </row>
    <row r="1033" s="2" customFormat="1" ht="24" customHeight="1">
      <c r="A1033" s="39"/>
      <c r="B1033" s="40"/>
      <c r="C1033" s="219" t="s">
        <v>1245</v>
      </c>
      <c r="D1033" s="219" t="s">
        <v>170</v>
      </c>
      <c r="E1033" s="220" t="s">
        <v>1246</v>
      </c>
      <c r="F1033" s="221" t="s">
        <v>1247</v>
      </c>
      <c r="G1033" s="222" t="s">
        <v>173</v>
      </c>
      <c r="H1033" s="223">
        <v>4.0759999999999996</v>
      </c>
      <c r="I1033" s="224"/>
      <c r="J1033" s="225">
        <f>ROUND(I1033*H1033,2)</f>
        <v>0</v>
      </c>
      <c r="K1033" s="221" t="s">
        <v>174</v>
      </c>
      <c r="L1033" s="45"/>
      <c r="M1033" s="226" t="s">
        <v>40</v>
      </c>
      <c r="N1033" s="227" t="s">
        <v>48</v>
      </c>
      <c r="O1033" s="85"/>
      <c r="P1033" s="228">
        <f>O1033*H1033</f>
        <v>0</v>
      </c>
      <c r="Q1033" s="228">
        <v>0.00012</v>
      </c>
      <c r="R1033" s="228">
        <f>Q1033*H1033</f>
        <v>0.00048912000000000001</v>
      </c>
      <c r="S1033" s="228">
        <v>0</v>
      </c>
      <c r="T1033" s="229">
        <f>S1033*H1033</f>
        <v>0</v>
      </c>
      <c r="U1033" s="39"/>
      <c r="V1033" s="39"/>
      <c r="W1033" s="39"/>
      <c r="X1033" s="39"/>
      <c r="Y1033" s="39"/>
      <c r="Z1033" s="39"/>
      <c r="AA1033" s="39"/>
      <c r="AB1033" s="39"/>
      <c r="AC1033" s="39"/>
      <c r="AD1033" s="39"/>
      <c r="AE1033" s="39"/>
      <c r="AR1033" s="230" t="s">
        <v>301</v>
      </c>
      <c r="AT1033" s="230" t="s">
        <v>170</v>
      </c>
      <c r="AU1033" s="230" t="s">
        <v>87</v>
      </c>
      <c r="AY1033" s="18" t="s">
        <v>167</v>
      </c>
      <c r="BE1033" s="231">
        <f>IF(N1033="základní",J1033,0)</f>
        <v>0</v>
      </c>
      <c r="BF1033" s="231">
        <f>IF(N1033="snížená",J1033,0)</f>
        <v>0</v>
      </c>
      <c r="BG1033" s="231">
        <f>IF(N1033="zákl. přenesená",J1033,0)</f>
        <v>0</v>
      </c>
      <c r="BH1033" s="231">
        <f>IF(N1033="sníž. přenesená",J1033,0)</f>
        <v>0</v>
      </c>
      <c r="BI1033" s="231">
        <f>IF(N1033="nulová",J1033,0)</f>
        <v>0</v>
      </c>
      <c r="BJ1033" s="18" t="s">
        <v>85</v>
      </c>
      <c r="BK1033" s="231">
        <f>ROUND(I1033*H1033,2)</f>
        <v>0</v>
      </c>
      <c r="BL1033" s="18" t="s">
        <v>301</v>
      </c>
      <c r="BM1033" s="230" t="s">
        <v>1248</v>
      </c>
    </row>
    <row r="1034" s="2" customFormat="1">
      <c r="A1034" s="39"/>
      <c r="B1034" s="40"/>
      <c r="C1034" s="41"/>
      <c r="D1034" s="232" t="s">
        <v>177</v>
      </c>
      <c r="E1034" s="41"/>
      <c r="F1034" s="233" t="s">
        <v>1249</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177</v>
      </c>
      <c r="AU1034" s="18" t="s">
        <v>87</v>
      </c>
    </row>
    <row r="1035" s="14" customFormat="1">
      <c r="A1035" s="14"/>
      <c r="B1035" s="247"/>
      <c r="C1035" s="248"/>
      <c r="D1035" s="232" t="s">
        <v>181</v>
      </c>
      <c r="E1035" s="249" t="s">
        <v>40</v>
      </c>
      <c r="F1035" s="250" t="s">
        <v>1244</v>
      </c>
      <c r="G1035" s="248"/>
      <c r="H1035" s="251">
        <v>4.0759999999999996</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181</v>
      </c>
      <c r="AU1035" s="257" t="s">
        <v>87</v>
      </c>
      <c r="AV1035" s="14" t="s">
        <v>87</v>
      </c>
      <c r="AW1035" s="14" t="s">
        <v>38</v>
      </c>
      <c r="AX1035" s="14" t="s">
        <v>77</v>
      </c>
      <c r="AY1035" s="257" t="s">
        <v>167</v>
      </c>
    </row>
    <row r="1036" s="15" customFormat="1">
      <c r="A1036" s="15"/>
      <c r="B1036" s="258"/>
      <c r="C1036" s="259"/>
      <c r="D1036" s="232" t="s">
        <v>181</v>
      </c>
      <c r="E1036" s="260" t="s">
        <v>40</v>
      </c>
      <c r="F1036" s="261" t="s">
        <v>184</v>
      </c>
      <c r="G1036" s="259"/>
      <c r="H1036" s="262">
        <v>4.0759999999999996</v>
      </c>
      <c r="I1036" s="263"/>
      <c r="J1036" s="259"/>
      <c r="K1036" s="259"/>
      <c r="L1036" s="264"/>
      <c r="M1036" s="265"/>
      <c r="N1036" s="266"/>
      <c r="O1036" s="266"/>
      <c r="P1036" s="266"/>
      <c r="Q1036" s="266"/>
      <c r="R1036" s="266"/>
      <c r="S1036" s="266"/>
      <c r="T1036" s="267"/>
      <c r="U1036" s="15"/>
      <c r="V1036" s="15"/>
      <c r="W1036" s="15"/>
      <c r="X1036" s="15"/>
      <c r="Y1036" s="15"/>
      <c r="Z1036" s="15"/>
      <c r="AA1036" s="15"/>
      <c r="AB1036" s="15"/>
      <c r="AC1036" s="15"/>
      <c r="AD1036" s="15"/>
      <c r="AE1036" s="15"/>
      <c r="AT1036" s="268" t="s">
        <v>181</v>
      </c>
      <c r="AU1036" s="268" t="s">
        <v>87</v>
      </c>
      <c r="AV1036" s="15" t="s">
        <v>175</v>
      </c>
      <c r="AW1036" s="15" t="s">
        <v>38</v>
      </c>
      <c r="AX1036" s="15" t="s">
        <v>85</v>
      </c>
      <c r="AY1036" s="268" t="s">
        <v>167</v>
      </c>
    </row>
    <row r="1037" s="2" customFormat="1" ht="24" customHeight="1">
      <c r="A1037" s="39"/>
      <c r="B1037" s="40"/>
      <c r="C1037" s="219" t="s">
        <v>1250</v>
      </c>
      <c r="D1037" s="219" t="s">
        <v>170</v>
      </c>
      <c r="E1037" s="220" t="s">
        <v>1251</v>
      </c>
      <c r="F1037" s="221" t="s">
        <v>1252</v>
      </c>
      <c r="G1037" s="222" t="s">
        <v>173</v>
      </c>
      <c r="H1037" s="223">
        <v>4.0759999999999996</v>
      </c>
      <c r="I1037" s="224"/>
      <c r="J1037" s="225">
        <f>ROUND(I1037*H1037,2)</f>
        <v>0</v>
      </c>
      <c r="K1037" s="221" t="s">
        <v>174</v>
      </c>
      <c r="L1037" s="45"/>
      <c r="M1037" s="226" t="s">
        <v>40</v>
      </c>
      <c r="N1037" s="227" t="s">
        <v>48</v>
      </c>
      <c r="O1037" s="85"/>
      <c r="P1037" s="228">
        <f>O1037*H1037</f>
        <v>0</v>
      </c>
      <c r="Q1037" s="228">
        <v>0.00012</v>
      </c>
      <c r="R1037" s="228">
        <f>Q1037*H1037</f>
        <v>0.00048912000000000001</v>
      </c>
      <c r="S1037" s="228">
        <v>0</v>
      </c>
      <c r="T1037" s="229">
        <f>S1037*H1037</f>
        <v>0</v>
      </c>
      <c r="U1037" s="39"/>
      <c r="V1037" s="39"/>
      <c r="W1037" s="39"/>
      <c r="X1037" s="39"/>
      <c r="Y1037" s="39"/>
      <c r="Z1037" s="39"/>
      <c r="AA1037" s="39"/>
      <c r="AB1037" s="39"/>
      <c r="AC1037" s="39"/>
      <c r="AD1037" s="39"/>
      <c r="AE1037" s="39"/>
      <c r="AR1037" s="230" t="s">
        <v>301</v>
      </c>
      <c r="AT1037" s="230" t="s">
        <v>170</v>
      </c>
      <c r="AU1037" s="230" t="s">
        <v>87</v>
      </c>
      <c r="AY1037" s="18" t="s">
        <v>167</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301</v>
      </c>
      <c r="BM1037" s="230" t="s">
        <v>1253</v>
      </c>
    </row>
    <row r="1038" s="2" customFormat="1">
      <c r="A1038" s="39"/>
      <c r="B1038" s="40"/>
      <c r="C1038" s="41"/>
      <c r="D1038" s="232" t="s">
        <v>177</v>
      </c>
      <c r="E1038" s="41"/>
      <c r="F1038" s="233" t="s">
        <v>1254</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177</v>
      </c>
      <c r="AU1038" s="18" t="s">
        <v>87</v>
      </c>
    </row>
    <row r="1039" s="14" customFormat="1">
      <c r="A1039" s="14"/>
      <c r="B1039" s="247"/>
      <c r="C1039" s="248"/>
      <c r="D1039" s="232" t="s">
        <v>181</v>
      </c>
      <c r="E1039" s="249" t="s">
        <v>40</v>
      </c>
      <c r="F1039" s="250" t="s">
        <v>1244</v>
      </c>
      <c r="G1039" s="248"/>
      <c r="H1039" s="251">
        <v>4.0759999999999996</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181</v>
      </c>
      <c r="AU1039" s="257" t="s">
        <v>87</v>
      </c>
      <c r="AV1039" s="14" t="s">
        <v>87</v>
      </c>
      <c r="AW1039" s="14" t="s">
        <v>38</v>
      </c>
      <c r="AX1039" s="14" t="s">
        <v>77</v>
      </c>
      <c r="AY1039" s="257" t="s">
        <v>167</v>
      </c>
    </row>
    <row r="1040" s="15" customFormat="1">
      <c r="A1040" s="15"/>
      <c r="B1040" s="258"/>
      <c r="C1040" s="259"/>
      <c r="D1040" s="232" t="s">
        <v>181</v>
      </c>
      <c r="E1040" s="260" t="s">
        <v>40</v>
      </c>
      <c r="F1040" s="261" t="s">
        <v>184</v>
      </c>
      <c r="G1040" s="259"/>
      <c r="H1040" s="262">
        <v>4.0759999999999996</v>
      </c>
      <c r="I1040" s="263"/>
      <c r="J1040" s="259"/>
      <c r="K1040" s="259"/>
      <c r="L1040" s="264"/>
      <c r="M1040" s="265"/>
      <c r="N1040" s="266"/>
      <c r="O1040" s="266"/>
      <c r="P1040" s="266"/>
      <c r="Q1040" s="266"/>
      <c r="R1040" s="266"/>
      <c r="S1040" s="266"/>
      <c r="T1040" s="267"/>
      <c r="U1040" s="15"/>
      <c r="V1040" s="15"/>
      <c r="W1040" s="15"/>
      <c r="X1040" s="15"/>
      <c r="Y1040" s="15"/>
      <c r="Z1040" s="15"/>
      <c r="AA1040" s="15"/>
      <c r="AB1040" s="15"/>
      <c r="AC1040" s="15"/>
      <c r="AD1040" s="15"/>
      <c r="AE1040" s="15"/>
      <c r="AT1040" s="268" t="s">
        <v>181</v>
      </c>
      <c r="AU1040" s="268" t="s">
        <v>87</v>
      </c>
      <c r="AV1040" s="15" t="s">
        <v>175</v>
      </c>
      <c r="AW1040" s="15" t="s">
        <v>38</v>
      </c>
      <c r="AX1040" s="15" t="s">
        <v>85</v>
      </c>
      <c r="AY1040" s="268" t="s">
        <v>167</v>
      </c>
    </row>
    <row r="1041" s="2" customFormat="1" ht="24" customHeight="1">
      <c r="A1041" s="39"/>
      <c r="B1041" s="40"/>
      <c r="C1041" s="219" t="s">
        <v>1255</v>
      </c>
      <c r="D1041" s="219" t="s">
        <v>170</v>
      </c>
      <c r="E1041" s="220" t="s">
        <v>1256</v>
      </c>
      <c r="F1041" s="221" t="s">
        <v>1257</v>
      </c>
      <c r="G1041" s="222" t="s">
        <v>173</v>
      </c>
      <c r="H1041" s="223">
        <v>4.0759999999999996</v>
      </c>
      <c r="I1041" s="224"/>
      <c r="J1041" s="225">
        <f>ROUND(I1041*H1041,2)</f>
        <v>0</v>
      </c>
      <c r="K1041" s="221" t="s">
        <v>174</v>
      </c>
      <c r="L1041" s="45"/>
      <c r="M1041" s="226" t="s">
        <v>40</v>
      </c>
      <c r="N1041" s="227" t="s">
        <v>48</v>
      </c>
      <c r="O1041" s="85"/>
      <c r="P1041" s="228">
        <f>O1041*H1041</f>
        <v>0</v>
      </c>
      <c r="Q1041" s="228">
        <v>0.00023000000000000001</v>
      </c>
      <c r="R1041" s="228">
        <f>Q1041*H1041</f>
        <v>0.00093747999999999998</v>
      </c>
      <c r="S1041" s="228">
        <v>0</v>
      </c>
      <c r="T1041" s="229">
        <f>S1041*H1041</f>
        <v>0</v>
      </c>
      <c r="U1041" s="39"/>
      <c r="V1041" s="39"/>
      <c r="W1041" s="39"/>
      <c r="X1041" s="39"/>
      <c r="Y1041" s="39"/>
      <c r="Z1041" s="39"/>
      <c r="AA1041" s="39"/>
      <c r="AB1041" s="39"/>
      <c r="AC1041" s="39"/>
      <c r="AD1041" s="39"/>
      <c r="AE1041" s="39"/>
      <c r="AR1041" s="230" t="s">
        <v>301</v>
      </c>
      <c r="AT1041" s="230" t="s">
        <v>170</v>
      </c>
      <c r="AU1041" s="230" t="s">
        <v>87</v>
      </c>
      <c r="AY1041" s="18" t="s">
        <v>167</v>
      </c>
      <c r="BE1041" s="231">
        <f>IF(N1041="základní",J1041,0)</f>
        <v>0</v>
      </c>
      <c r="BF1041" s="231">
        <f>IF(N1041="snížená",J1041,0)</f>
        <v>0</v>
      </c>
      <c r="BG1041" s="231">
        <f>IF(N1041="zákl. přenesená",J1041,0)</f>
        <v>0</v>
      </c>
      <c r="BH1041" s="231">
        <f>IF(N1041="sníž. přenesená",J1041,0)</f>
        <v>0</v>
      </c>
      <c r="BI1041" s="231">
        <f>IF(N1041="nulová",J1041,0)</f>
        <v>0</v>
      </c>
      <c r="BJ1041" s="18" t="s">
        <v>85</v>
      </c>
      <c r="BK1041" s="231">
        <f>ROUND(I1041*H1041,2)</f>
        <v>0</v>
      </c>
      <c r="BL1041" s="18" t="s">
        <v>301</v>
      </c>
      <c r="BM1041" s="230" t="s">
        <v>1258</v>
      </c>
    </row>
    <row r="1042" s="2" customFormat="1">
      <c r="A1042" s="39"/>
      <c r="B1042" s="40"/>
      <c r="C1042" s="41"/>
      <c r="D1042" s="232" t="s">
        <v>177</v>
      </c>
      <c r="E1042" s="41"/>
      <c r="F1042" s="233" t="s">
        <v>1259</v>
      </c>
      <c r="G1042" s="41"/>
      <c r="H1042" s="41"/>
      <c r="I1042" s="137"/>
      <c r="J1042" s="41"/>
      <c r="K1042" s="41"/>
      <c r="L1042" s="45"/>
      <c r="M1042" s="234"/>
      <c r="N1042" s="235"/>
      <c r="O1042" s="85"/>
      <c r="P1042" s="85"/>
      <c r="Q1042" s="85"/>
      <c r="R1042" s="85"/>
      <c r="S1042" s="85"/>
      <c r="T1042" s="86"/>
      <c r="U1042" s="39"/>
      <c r="V1042" s="39"/>
      <c r="W1042" s="39"/>
      <c r="X1042" s="39"/>
      <c r="Y1042" s="39"/>
      <c r="Z1042" s="39"/>
      <c r="AA1042" s="39"/>
      <c r="AB1042" s="39"/>
      <c r="AC1042" s="39"/>
      <c r="AD1042" s="39"/>
      <c r="AE1042" s="39"/>
      <c r="AT1042" s="18" t="s">
        <v>177</v>
      </c>
      <c r="AU1042" s="18" t="s">
        <v>87</v>
      </c>
    </row>
    <row r="1043" s="14" customFormat="1">
      <c r="A1043" s="14"/>
      <c r="B1043" s="247"/>
      <c r="C1043" s="248"/>
      <c r="D1043" s="232" t="s">
        <v>181</v>
      </c>
      <c r="E1043" s="249" t="s">
        <v>40</v>
      </c>
      <c r="F1043" s="250" t="s">
        <v>1244</v>
      </c>
      <c r="G1043" s="248"/>
      <c r="H1043" s="251">
        <v>4.0759999999999996</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181</v>
      </c>
      <c r="AU1043" s="257" t="s">
        <v>87</v>
      </c>
      <c r="AV1043" s="14" t="s">
        <v>87</v>
      </c>
      <c r="AW1043" s="14" t="s">
        <v>38</v>
      </c>
      <c r="AX1043" s="14" t="s">
        <v>77</v>
      </c>
      <c r="AY1043" s="257" t="s">
        <v>167</v>
      </c>
    </row>
    <row r="1044" s="15" customFormat="1">
      <c r="A1044" s="15"/>
      <c r="B1044" s="258"/>
      <c r="C1044" s="259"/>
      <c r="D1044" s="232" t="s">
        <v>181</v>
      </c>
      <c r="E1044" s="260" t="s">
        <v>40</v>
      </c>
      <c r="F1044" s="261" t="s">
        <v>184</v>
      </c>
      <c r="G1044" s="259"/>
      <c r="H1044" s="262">
        <v>4.0759999999999996</v>
      </c>
      <c r="I1044" s="263"/>
      <c r="J1044" s="259"/>
      <c r="K1044" s="259"/>
      <c r="L1044" s="264"/>
      <c r="M1044" s="265"/>
      <c r="N1044" s="266"/>
      <c r="O1044" s="266"/>
      <c r="P1044" s="266"/>
      <c r="Q1044" s="266"/>
      <c r="R1044" s="266"/>
      <c r="S1044" s="266"/>
      <c r="T1044" s="267"/>
      <c r="U1044" s="15"/>
      <c r="V1044" s="15"/>
      <c r="W1044" s="15"/>
      <c r="X1044" s="15"/>
      <c r="Y1044" s="15"/>
      <c r="Z1044" s="15"/>
      <c r="AA1044" s="15"/>
      <c r="AB1044" s="15"/>
      <c r="AC1044" s="15"/>
      <c r="AD1044" s="15"/>
      <c r="AE1044" s="15"/>
      <c r="AT1044" s="268" t="s">
        <v>181</v>
      </c>
      <c r="AU1044" s="268" t="s">
        <v>87</v>
      </c>
      <c r="AV1044" s="15" t="s">
        <v>175</v>
      </c>
      <c r="AW1044" s="15" t="s">
        <v>38</v>
      </c>
      <c r="AX1044" s="15" t="s">
        <v>85</v>
      </c>
      <c r="AY1044" s="268" t="s">
        <v>167</v>
      </c>
    </row>
    <row r="1045" s="2" customFormat="1" ht="24" customHeight="1">
      <c r="A1045" s="39"/>
      <c r="B1045" s="40"/>
      <c r="C1045" s="219" t="s">
        <v>1260</v>
      </c>
      <c r="D1045" s="219" t="s">
        <v>170</v>
      </c>
      <c r="E1045" s="220" t="s">
        <v>1261</v>
      </c>
      <c r="F1045" s="221" t="s">
        <v>1262</v>
      </c>
      <c r="G1045" s="222" t="s">
        <v>173</v>
      </c>
      <c r="H1045" s="223">
        <v>4.0759999999999996</v>
      </c>
      <c r="I1045" s="224"/>
      <c r="J1045" s="225">
        <f>ROUND(I1045*H1045,2)</f>
        <v>0</v>
      </c>
      <c r="K1045" s="221" t="s">
        <v>174</v>
      </c>
      <c r="L1045" s="45"/>
      <c r="M1045" s="226" t="s">
        <v>40</v>
      </c>
      <c r="N1045" s="227" t="s">
        <v>48</v>
      </c>
      <c r="O1045" s="85"/>
      <c r="P1045" s="228">
        <f>O1045*H1045</f>
        <v>0</v>
      </c>
      <c r="Q1045" s="228">
        <v>0.00010000000000000001</v>
      </c>
      <c r="R1045" s="228">
        <f>Q1045*H1045</f>
        <v>0.00040759999999999999</v>
      </c>
      <c r="S1045" s="228">
        <v>0</v>
      </c>
      <c r="T1045" s="229">
        <f>S1045*H1045</f>
        <v>0</v>
      </c>
      <c r="U1045" s="39"/>
      <c r="V1045" s="39"/>
      <c r="W1045" s="39"/>
      <c r="X1045" s="39"/>
      <c r="Y1045" s="39"/>
      <c r="Z1045" s="39"/>
      <c r="AA1045" s="39"/>
      <c r="AB1045" s="39"/>
      <c r="AC1045" s="39"/>
      <c r="AD1045" s="39"/>
      <c r="AE1045" s="39"/>
      <c r="AR1045" s="230" t="s">
        <v>301</v>
      </c>
      <c r="AT1045" s="230" t="s">
        <v>170</v>
      </c>
      <c r="AU1045" s="230" t="s">
        <v>87</v>
      </c>
      <c r="AY1045" s="18" t="s">
        <v>167</v>
      </c>
      <c r="BE1045" s="231">
        <f>IF(N1045="základní",J1045,0)</f>
        <v>0</v>
      </c>
      <c r="BF1045" s="231">
        <f>IF(N1045="snížená",J1045,0)</f>
        <v>0</v>
      </c>
      <c r="BG1045" s="231">
        <f>IF(N1045="zákl. přenesená",J1045,0)</f>
        <v>0</v>
      </c>
      <c r="BH1045" s="231">
        <f>IF(N1045="sníž. přenesená",J1045,0)</f>
        <v>0</v>
      </c>
      <c r="BI1045" s="231">
        <f>IF(N1045="nulová",J1045,0)</f>
        <v>0</v>
      </c>
      <c r="BJ1045" s="18" t="s">
        <v>85</v>
      </c>
      <c r="BK1045" s="231">
        <f>ROUND(I1045*H1045,2)</f>
        <v>0</v>
      </c>
      <c r="BL1045" s="18" t="s">
        <v>301</v>
      </c>
      <c r="BM1045" s="230" t="s">
        <v>1263</v>
      </c>
    </row>
    <row r="1046" s="2" customFormat="1">
      <c r="A1046" s="39"/>
      <c r="B1046" s="40"/>
      <c r="C1046" s="41"/>
      <c r="D1046" s="232" t="s">
        <v>177</v>
      </c>
      <c r="E1046" s="41"/>
      <c r="F1046" s="233" t="s">
        <v>1264</v>
      </c>
      <c r="G1046" s="41"/>
      <c r="H1046" s="41"/>
      <c r="I1046" s="137"/>
      <c r="J1046" s="41"/>
      <c r="K1046" s="41"/>
      <c r="L1046" s="45"/>
      <c r="M1046" s="234"/>
      <c r="N1046" s="235"/>
      <c r="O1046" s="85"/>
      <c r="P1046" s="85"/>
      <c r="Q1046" s="85"/>
      <c r="R1046" s="85"/>
      <c r="S1046" s="85"/>
      <c r="T1046" s="86"/>
      <c r="U1046" s="39"/>
      <c r="V1046" s="39"/>
      <c r="W1046" s="39"/>
      <c r="X1046" s="39"/>
      <c r="Y1046" s="39"/>
      <c r="Z1046" s="39"/>
      <c r="AA1046" s="39"/>
      <c r="AB1046" s="39"/>
      <c r="AC1046" s="39"/>
      <c r="AD1046" s="39"/>
      <c r="AE1046" s="39"/>
      <c r="AT1046" s="18" t="s">
        <v>177</v>
      </c>
      <c r="AU1046" s="18" t="s">
        <v>87</v>
      </c>
    </row>
    <row r="1047" s="14" customFormat="1">
      <c r="A1047" s="14"/>
      <c r="B1047" s="247"/>
      <c r="C1047" s="248"/>
      <c r="D1047" s="232" t="s">
        <v>181</v>
      </c>
      <c r="E1047" s="249" t="s">
        <v>40</v>
      </c>
      <c r="F1047" s="250" t="s">
        <v>1244</v>
      </c>
      <c r="G1047" s="248"/>
      <c r="H1047" s="251">
        <v>4.0759999999999996</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181</v>
      </c>
      <c r="AU1047" s="257" t="s">
        <v>87</v>
      </c>
      <c r="AV1047" s="14" t="s">
        <v>87</v>
      </c>
      <c r="AW1047" s="14" t="s">
        <v>38</v>
      </c>
      <c r="AX1047" s="14" t="s">
        <v>77</v>
      </c>
      <c r="AY1047" s="257" t="s">
        <v>167</v>
      </c>
    </row>
    <row r="1048" s="15" customFormat="1">
      <c r="A1048" s="15"/>
      <c r="B1048" s="258"/>
      <c r="C1048" s="259"/>
      <c r="D1048" s="232" t="s">
        <v>181</v>
      </c>
      <c r="E1048" s="260" t="s">
        <v>40</v>
      </c>
      <c r="F1048" s="261" t="s">
        <v>184</v>
      </c>
      <c r="G1048" s="259"/>
      <c r="H1048" s="262">
        <v>4.0759999999999996</v>
      </c>
      <c r="I1048" s="263"/>
      <c r="J1048" s="259"/>
      <c r="K1048" s="259"/>
      <c r="L1048" s="264"/>
      <c r="M1048" s="265"/>
      <c r="N1048" s="266"/>
      <c r="O1048" s="266"/>
      <c r="P1048" s="266"/>
      <c r="Q1048" s="266"/>
      <c r="R1048" s="266"/>
      <c r="S1048" s="266"/>
      <c r="T1048" s="267"/>
      <c r="U1048" s="15"/>
      <c r="V1048" s="15"/>
      <c r="W1048" s="15"/>
      <c r="X1048" s="15"/>
      <c r="Y1048" s="15"/>
      <c r="Z1048" s="15"/>
      <c r="AA1048" s="15"/>
      <c r="AB1048" s="15"/>
      <c r="AC1048" s="15"/>
      <c r="AD1048" s="15"/>
      <c r="AE1048" s="15"/>
      <c r="AT1048" s="268" t="s">
        <v>181</v>
      </c>
      <c r="AU1048" s="268" t="s">
        <v>87</v>
      </c>
      <c r="AV1048" s="15" t="s">
        <v>175</v>
      </c>
      <c r="AW1048" s="15" t="s">
        <v>38</v>
      </c>
      <c r="AX1048" s="15" t="s">
        <v>85</v>
      </c>
      <c r="AY1048" s="268" t="s">
        <v>167</v>
      </c>
    </row>
    <row r="1049" s="12" customFormat="1" ht="22.8" customHeight="1">
      <c r="A1049" s="12"/>
      <c r="B1049" s="203"/>
      <c r="C1049" s="204"/>
      <c r="D1049" s="205" t="s">
        <v>76</v>
      </c>
      <c r="E1049" s="217" t="s">
        <v>1265</v>
      </c>
      <c r="F1049" s="217" t="s">
        <v>1266</v>
      </c>
      <c r="G1049" s="204"/>
      <c r="H1049" s="204"/>
      <c r="I1049" s="207"/>
      <c r="J1049" s="218">
        <f>BK1049</f>
        <v>0</v>
      </c>
      <c r="K1049" s="204"/>
      <c r="L1049" s="209"/>
      <c r="M1049" s="210"/>
      <c r="N1049" s="211"/>
      <c r="O1049" s="211"/>
      <c r="P1049" s="212">
        <f>SUM(P1050:P1191)</f>
        <v>0</v>
      </c>
      <c r="Q1049" s="211"/>
      <c r="R1049" s="212">
        <f>SUM(R1050:R1191)</f>
        <v>0.16210191999999996</v>
      </c>
      <c r="S1049" s="211"/>
      <c r="T1049" s="213">
        <f>SUM(T1050:T1191)</f>
        <v>0.058560759999999996</v>
      </c>
      <c r="U1049" s="12"/>
      <c r="V1049" s="12"/>
      <c r="W1049" s="12"/>
      <c r="X1049" s="12"/>
      <c r="Y1049" s="12"/>
      <c r="Z1049" s="12"/>
      <c r="AA1049" s="12"/>
      <c r="AB1049" s="12"/>
      <c r="AC1049" s="12"/>
      <c r="AD1049" s="12"/>
      <c r="AE1049" s="12"/>
      <c r="AR1049" s="214" t="s">
        <v>87</v>
      </c>
      <c r="AT1049" s="215" t="s">
        <v>76</v>
      </c>
      <c r="AU1049" s="215" t="s">
        <v>85</v>
      </c>
      <c r="AY1049" s="214" t="s">
        <v>167</v>
      </c>
      <c r="BK1049" s="216">
        <f>SUM(BK1050:BK1191)</f>
        <v>0</v>
      </c>
    </row>
    <row r="1050" s="2" customFormat="1" ht="24" customHeight="1">
      <c r="A1050" s="39"/>
      <c r="B1050" s="40"/>
      <c r="C1050" s="219" t="s">
        <v>1267</v>
      </c>
      <c r="D1050" s="219" t="s">
        <v>170</v>
      </c>
      <c r="E1050" s="220" t="s">
        <v>1268</v>
      </c>
      <c r="F1050" s="221" t="s">
        <v>1269</v>
      </c>
      <c r="G1050" s="222" t="s">
        <v>173</v>
      </c>
      <c r="H1050" s="223">
        <v>127.306</v>
      </c>
      <c r="I1050" s="224"/>
      <c r="J1050" s="225">
        <f>ROUND(I1050*H1050,2)</f>
        <v>0</v>
      </c>
      <c r="K1050" s="221" t="s">
        <v>174</v>
      </c>
      <c r="L1050" s="45"/>
      <c r="M1050" s="226" t="s">
        <v>40</v>
      </c>
      <c r="N1050" s="227" t="s">
        <v>48</v>
      </c>
      <c r="O1050" s="85"/>
      <c r="P1050" s="228">
        <f>O1050*H1050</f>
        <v>0</v>
      </c>
      <c r="Q1050" s="228">
        <v>0</v>
      </c>
      <c r="R1050" s="228">
        <f>Q1050*H1050</f>
        <v>0</v>
      </c>
      <c r="S1050" s="228">
        <v>0.00014999999999999999</v>
      </c>
      <c r="T1050" s="229">
        <f>S1050*H1050</f>
        <v>0.019095899999999999</v>
      </c>
      <c r="U1050" s="39"/>
      <c r="V1050" s="39"/>
      <c r="W1050" s="39"/>
      <c r="X1050" s="39"/>
      <c r="Y1050" s="39"/>
      <c r="Z1050" s="39"/>
      <c r="AA1050" s="39"/>
      <c r="AB1050" s="39"/>
      <c r="AC1050" s="39"/>
      <c r="AD1050" s="39"/>
      <c r="AE1050" s="39"/>
      <c r="AR1050" s="230" t="s">
        <v>301</v>
      </c>
      <c r="AT1050" s="230" t="s">
        <v>170</v>
      </c>
      <c r="AU1050" s="230" t="s">
        <v>87</v>
      </c>
      <c r="AY1050" s="18" t="s">
        <v>167</v>
      </c>
      <c r="BE1050" s="231">
        <f>IF(N1050="základní",J1050,0)</f>
        <v>0</v>
      </c>
      <c r="BF1050" s="231">
        <f>IF(N1050="snížená",J1050,0)</f>
        <v>0</v>
      </c>
      <c r="BG1050" s="231">
        <f>IF(N1050="zákl. přenesená",J1050,0)</f>
        <v>0</v>
      </c>
      <c r="BH1050" s="231">
        <f>IF(N1050="sníž. přenesená",J1050,0)</f>
        <v>0</v>
      </c>
      <c r="BI1050" s="231">
        <f>IF(N1050="nulová",J1050,0)</f>
        <v>0</v>
      </c>
      <c r="BJ1050" s="18" t="s">
        <v>85</v>
      </c>
      <c r="BK1050" s="231">
        <f>ROUND(I1050*H1050,2)</f>
        <v>0</v>
      </c>
      <c r="BL1050" s="18" t="s">
        <v>301</v>
      </c>
      <c r="BM1050" s="230" t="s">
        <v>1270</v>
      </c>
    </row>
    <row r="1051" s="2" customFormat="1">
      <c r="A1051" s="39"/>
      <c r="B1051" s="40"/>
      <c r="C1051" s="41"/>
      <c r="D1051" s="232" t="s">
        <v>177</v>
      </c>
      <c r="E1051" s="41"/>
      <c r="F1051" s="233" t="s">
        <v>1271</v>
      </c>
      <c r="G1051" s="41"/>
      <c r="H1051" s="41"/>
      <c r="I1051" s="137"/>
      <c r="J1051" s="41"/>
      <c r="K1051" s="41"/>
      <c r="L1051" s="45"/>
      <c r="M1051" s="234"/>
      <c r="N1051" s="235"/>
      <c r="O1051" s="85"/>
      <c r="P1051" s="85"/>
      <c r="Q1051" s="85"/>
      <c r="R1051" s="85"/>
      <c r="S1051" s="85"/>
      <c r="T1051" s="86"/>
      <c r="U1051" s="39"/>
      <c r="V1051" s="39"/>
      <c r="W1051" s="39"/>
      <c r="X1051" s="39"/>
      <c r="Y1051" s="39"/>
      <c r="Z1051" s="39"/>
      <c r="AA1051" s="39"/>
      <c r="AB1051" s="39"/>
      <c r="AC1051" s="39"/>
      <c r="AD1051" s="39"/>
      <c r="AE1051" s="39"/>
      <c r="AT1051" s="18" t="s">
        <v>177</v>
      </c>
      <c r="AU1051" s="18" t="s">
        <v>87</v>
      </c>
    </row>
    <row r="1052" s="13" customFormat="1">
      <c r="A1052" s="13"/>
      <c r="B1052" s="237"/>
      <c r="C1052" s="238"/>
      <c r="D1052" s="232" t="s">
        <v>181</v>
      </c>
      <c r="E1052" s="239" t="s">
        <v>40</v>
      </c>
      <c r="F1052" s="240" t="s">
        <v>1272</v>
      </c>
      <c r="G1052" s="238"/>
      <c r="H1052" s="239" t="s">
        <v>40</v>
      </c>
      <c r="I1052" s="241"/>
      <c r="J1052" s="238"/>
      <c r="K1052" s="238"/>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181</v>
      </c>
      <c r="AU1052" s="246" t="s">
        <v>87</v>
      </c>
      <c r="AV1052" s="13" t="s">
        <v>85</v>
      </c>
      <c r="AW1052" s="13" t="s">
        <v>38</v>
      </c>
      <c r="AX1052" s="13" t="s">
        <v>77</v>
      </c>
      <c r="AY1052" s="246" t="s">
        <v>167</v>
      </c>
    </row>
    <row r="1053" s="13" customFormat="1">
      <c r="A1053" s="13"/>
      <c r="B1053" s="237"/>
      <c r="C1053" s="238"/>
      <c r="D1053" s="232" t="s">
        <v>181</v>
      </c>
      <c r="E1053" s="239" t="s">
        <v>40</v>
      </c>
      <c r="F1053" s="240" t="s">
        <v>203</v>
      </c>
      <c r="G1053" s="238"/>
      <c r="H1053" s="239" t="s">
        <v>40</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181</v>
      </c>
      <c r="AU1053" s="246" t="s">
        <v>87</v>
      </c>
      <c r="AV1053" s="13" t="s">
        <v>85</v>
      </c>
      <c r="AW1053" s="13" t="s">
        <v>38</v>
      </c>
      <c r="AX1053" s="13" t="s">
        <v>77</v>
      </c>
      <c r="AY1053" s="246" t="s">
        <v>167</v>
      </c>
    </row>
    <row r="1054" s="14" customFormat="1">
      <c r="A1054" s="14"/>
      <c r="B1054" s="247"/>
      <c r="C1054" s="248"/>
      <c r="D1054" s="232" t="s">
        <v>181</v>
      </c>
      <c r="E1054" s="249" t="s">
        <v>40</v>
      </c>
      <c r="F1054" s="250" t="s">
        <v>204</v>
      </c>
      <c r="G1054" s="248"/>
      <c r="H1054" s="251">
        <v>2.5579999999999998</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181</v>
      </c>
      <c r="AU1054" s="257" t="s">
        <v>87</v>
      </c>
      <c r="AV1054" s="14" t="s">
        <v>87</v>
      </c>
      <c r="AW1054" s="14" t="s">
        <v>38</v>
      </c>
      <c r="AX1054" s="14" t="s">
        <v>77</v>
      </c>
      <c r="AY1054" s="257" t="s">
        <v>167</v>
      </c>
    </row>
    <row r="1055" s="14" customFormat="1">
      <c r="A1055" s="14"/>
      <c r="B1055" s="247"/>
      <c r="C1055" s="248"/>
      <c r="D1055" s="232" t="s">
        <v>181</v>
      </c>
      <c r="E1055" s="249" t="s">
        <v>40</v>
      </c>
      <c r="F1055" s="250" t="s">
        <v>205</v>
      </c>
      <c r="G1055" s="248"/>
      <c r="H1055" s="251">
        <v>0.40000000000000002</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181</v>
      </c>
      <c r="AU1055" s="257" t="s">
        <v>87</v>
      </c>
      <c r="AV1055" s="14" t="s">
        <v>87</v>
      </c>
      <c r="AW1055" s="14" t="s">
        <v>38</v>
      </c>
      <c r="AX1055" s="14" t="s">
        <v>77</v>
      </c>
      <c r="AY1055" s="257" t="s">
        <v>167</v>
      </c>
    </row>
    <row r="1056" s="13" customFormat="1">
      <c r="A1056" s="13"/>
      <c r="B1056" s="237"/>
      <c r="C1056" s="238"/>
      <c r="D1056" s="232" t="s">
        <v>181</v>
      </c>
      <c r="E1056" s="239" t="s">
        <v>40</v>
      </c>
      <c r="F1056" s="240" t="s">
        <v>206</v>
      </c>
      <c r="G1056" s="238"/>
      <c r="H1056" s="239" t="s">
        <v>40</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181</v>
      </c>
      <c r="AU1056" s="246" t="s">
        <v>87</v>
      </c>
      <c r="AV1056" s="13" t="s">
        <v>85</v>
      </c>
      <c r="AW1056" s="13" t="s">
        <v>38</v>
      </c>
      <c r="AX1056" s="13" t="s">
        <v>77</v>
      </c>
      <c r="AY1056" s="246" t="s">
        <v>167</v>
      </c>
    </row>
    <row r="1057" s="14" customFormat="1">
      <c r="A1057" s="14"/>
      <c r="B1057" s="247"/>
      <c r="C1057" s="248"/>
      <c r="D1057" s="232" t="s">
        <v>181</v>
      </c>
      <c r="E1057" s="249" t="s">
        <v>40</v>
      </c>
      <c r="F1057" s="250" t="s">
        <v>207</v>
      </c>
      <c r="G1057" s="248"/>
      <c r="H1057" s="251">
        <v>2.2650000000000001</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181</v>
      </c>
      <c r="AU1057" s="257" t="s">
        <v>87</v>
      </c>
      <c r="AV1057" s="14" t="s">
        <v>87</v>
      </c>
      <c r="AW1057" s="14" t="s">
        <v>38</v>
      </c>
      <c r="AX1057" s="14" t="s">
        <v>77</v>
      </c>
      <c r="AY1057" s="257" t="s">
        <v>167</v>
      </c>
    </row>
    <row r="1058" s="13" customFormat="1">
      <c r="A1058" s="13"/>
      <c r="B1058" s="237"/>
      <c r="C1058" s="238"/>
      <c r="D1058" s="232" t="s">
        <v>181</v>
      </c>
      <c r="E1058" s="239" t="s">
        <v>40</v>
      </c>
      <c r="F1058" s="240" t="s">
        <v>208</v>
      </c>
      <c r="G1058" s="238"/>
      <c r="H1058" s="239" t="s">
        <v>40</v>
      </c>
      <c r="I1058" s="241"/>
      <c r="J1058" s="238"/>
      <c r="K1058" s="238"/>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181</v>
      </c>
      <c r="AU1058" s="246" t="s">
        <v>87</v>
      </c>
      <c r="AV1058" s="13" t="s">
        <v>85</v>
      </c>
      <c r="AW1058" s="13" t="s">
        <v>38</v>
      </c>
      <c r="AX1058" s="13" t="s">
        <v>77</v>
      </c>
      <c r="AY1058" s="246" t="s">
        <v>167</v>
      </c>
    </row>
    <row r="1059" s="14" customFormat="1">
      <c r="A1059" s="14"/>
      <c r="B1059" s="247"/>
      <c r="C1059" s="248"/>
      <c r="D1059" s="232" t="s">
        <v>181</v>
      </c>
      <c r="E1059" s="249" t="s">
        <v>40</v>
      </c>
      <c r="F1059" s="250" t="s">
        <v>209</v>
      </c>
      <c r="G1059" s="248"/>
      <c r="H1059" s="251">
        <v>15.416</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181</v>
      </c>
      <c r="AU1059" s="257" t="s">
        <v>87</v>
      </c>
      <c r="AV1059" s="14" t="s">
        <v>87</v>
      </c>
      <c r="AW1059" s="14" t="s">
        <v>38</v>
      </c>
      <c r="AX1059" s="14" t="s">
        <v>77</v>
      </c>
      <c r="AY1059" s="257" t="s">
        <v>167</v>
      </c>
    </row>
    <row r="1060" s="13" customFormat="1">
      <c r="A1060" s="13"/>
      <c r="B1060" s="237"/>
      <c r="C1060" s="238"/>
      <c r="D1060" s="232" t="s">
        <v>181</v>
      </c>
      <c r="E1060" s="239" t="s">
        <v>40</v>
      </c>
      <c r="F1060" s="240" t="s">
        <v>210</v>
      </c>
      <c r="G1060" s="238"/>
      <c r="H1060" s="239" t="s">
        <v>40</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181</v>
      </c>
      <c r="AU1060" s="246" t="s">
        <v>87</v>
      </c>
      <c r="AV1060" s="13" t="s">
        <v>85</v>
      </c>
      <c r="AW1060" s="13" t="s">
        <v>38</v>
      </c>
      <c r="AX1060" s="13" t="s">
        <v>77</v>
      </c>
      <c r="AY1060" s="246" t="s">
        <v>167</v>
      </c>
    </row>
    <row r="1061" s="14" customFormat="1">
      <c r="A1061" s="14"/>
      <c r="B1061" s="247"/>
      <c r="C1061" s="248"/>
      <c r="D1061" s="232" t="s">
        <v>181</v>
      </c>
      <c r="E1061" s="249" t="s">
        <v>40</v>
      </c>
      <c r="F1061" s="250" t="s">
        <v>211</v>
      </c>
      <c r="G1061" s="248"/>
      <c r="H1061" s="251">
        <v>8.4529999999999994</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181</v>
      </c>
      <c r="AU1061" s="257" t="s">
        <v>87</v>
      </c>
      <c r="AV1061" s="14" t="s">
        <v>87</v>
      </c>
      <c r="AW1061" s="14" t="s">
        <v>38</v>
      </c>
      <c r="AX1061" s="14" t="s">
        <v>77</v>
      </c>
      <c r="AY1061" s="257" t="s">
        <v>167</v>
      </c>
    </row>
    <row r="1062" s="13" customFormat="1">
      <c r="A1062" s="13"/>
      <c r="B1062" s="237"/>
      <c r="C1062" s="238"/>
      <c r="D1062" s="232" t="s">
        <v>181</v>
      </c>
      <c r="E1062" s="239" t="s">
        <v>40</v>
      </c>
      <c r="F1062" s="240" t="s">
        <v>1273</v>
      </c>
      <c r="G1062" s="238"/>
      <c r="H1062" s="239" t="s">
        <v>40</v>
      </c>
      <c r="I1062" s="241"/>
      <c r="J1062" s="238"/>
      <c r="K1062" s="238"/>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181</v>
      </c>
      <c r="AU1062" s="246" t="s">
        <v>87</v>
      </c>
      <c r="AV1062" s="13" t="s">
        <v>85</v>
      </c>
      <c r="AW1062" s="13" t="s">
        <v>38</v>
      </c>
      <c r="AX1062" s="13" t="s">
        <v>77</v>
      </c>
      <c r="AY1062" s="246" t="s">
        <v>167</v>
      </c>
    </row>
    <row r="1063" s="13" customFormat="1">
      <c r="A1063" s="13"/>
      <c r="B1063" s="237"/>
      <c r="C1063" s="238"/>
      <c r="D1063" s="232" t="s">
        <v>181</v>
      </c>
      <c r="E1063" s="239" t="s">
        <v>40</v>
      </c>
      <c r="F1063" s="240" t="s">
        <v>203</v>
      </c>
      <c r="G1063" s="238"/>
      <c r="H1063" s="239" t="s">
        <v>40</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181</v>
      </c>
      <c r="AU1063" s="246" t="s">
        <v>87</v>
      </c>
      <c r="AV1063" s="13" t="s">
        <v>85</v>
      </c>
      <c r="AW1063" s="13" t="s">
        <v>38</v>
      </c>
      <c r="AX1063" s="13" t="s">
        <v>77</v>
      </c>
      <c r="AY1063" s="246" t="s">
        <v>167</v>
      </c>
    </row>
    <row r="1064" s="14" customFormat="1">
      <c r="A1064" s="14"/>
      <c r="B1064" s="247"/>
      <c r="C1064" s="248"/>
      <c r="D1064" s="232" t="s">
        <v>181</v>
      </c>
      <c r="E1064" s="249" t="s">
        <v>40</v>
      </c>
      <c r="F1064" s="250" t="s">
        <v>234</v>
      </c>
      <c r="G1064" s="248"/>
      <c r="H1064" s="251">
        <v>19.079999999999998</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181</v>
      </c>
      <c r="AU1064" s="257" t="s">
        <v>87</v>
      </c>
      <c r="AV1064" s="14" t="s">
        <v>87</v>
      </c>
      <c r="AW1064" s="14" t="s">
        <v>38</v>
      </c>
      <c r="AX1064" s="14" t="s">
        <v>77</v>
      </c>
      <c r="AY1064" s="257" t="s">
        <v>167</v>
      </c>
    </row>
    <row r="1065" s="14" customFormat="1">
      <c r="A1065" s="14"/>
      <c r="B1065" s="247"/>
      <c r="C1065" s="248"/>
      <c r="D1065" s="232" t="s">
        <v>181</v>
      </c>
      <c r="E1065" s="249" t="s">
        <v>40</v>
      </c>
      <c r="F1065" s="250" t="s">
        <v>235</v>
      </c>
      <c r="G1065" s="248"/>
      <c r="H1065" s="251">
        <v>-4.7279999999999998</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181</v>
      </c>
      <c r="AU1065" s="257" t="s">
        <v>87</v>
      </c>
      <c r="AV1065" s="14" t="s">
        <v>87</v>
      </c>
      <c r="AW1065" s="14" t="s">
        <v>38</v>
      </c>
      <c r="AX1065" s="14" t="s">
        <v>77</v>
      </c>
      <c r="AY1065" s="257" t="s">
        <v>167</v>
      </c>
    </row>
    <row r="1066" s="14" customFormat="1">
      <c r="A1066" s="14"/>
      <c r="B1066" s="247"/>
      <c r="C1066" s="248"/>
      <c r="D1066" s="232" t="s">
        <v>181</v>
      </c>
      <c r="E1066" s="249" t="s">
        <v>40</v>
      </c>
      <c r="F1066" s="250" t="s">
        <v>236</v>
      </c>
      <c r="G1066" s="248"/>
      <c r="H1066" s="251">
        <v>-1.1819999999999999</v>
      </c>
      <c r="I1066" s="252"/>
      <c r="J1066" s="248"/>
      <c r="K1066" s="248"/>
      <c r="L1066" s="253"/>
      <c r="M1066" s="254"/>
      <c r="N1066" s="255"/>
      <c r="O1066" s="255"/>
      <c r="P1066" s="255"/>
      <c r="Q1066" s="255"/>
      <c r="R1066" s="255"/>
      <c r="S1066" s="255"/>
      <c r="T1066" s="256"/>
      <c r="U1066" s="14"/>
      <c r="V1066" s="14"/>
      <c r="W1066" s="14"/>
      <c r="X1066" s="14"/>
      <c r="Y1066" s="14"/>
      <c r="Z1066" s="14"/>
      <c r="AA1066" s="14"/>
      <c r="AB1066" s="14"/>
      <c r="AC1066" s="14"/>
      <c r="AD1066" s="14"/>
      <c r="AE1066" s="14"/>
      <c r="AT1066" s="257" t="s">
        <v>181</v>
      </c>
      <c r="AU1066" s="257" t="s">
        <v>87</v>
      </c>
      <c r="AV1066" s="14" t="s">
        <v>87</v>
      </c>
      <c r="AW1066" s="14" t="s">
        <v>38</v>
      </c>
      <c r="AX1066" s="14" t="s">
        <v>77</v>
      </c>
      <c r="AY1066" s="257" t="s">
        <v>167</v>
      </c>
    </row>
    <row r="1067" s="13" customFormat="1">
      <c r="A1067" s="13"/>
      <c r="B1067" s="237"/>
      <c r="C1067" s="238"/>
      <c r="D1067" s="232" t="s">
        <v>181</v>
      </c>
      <c r="E1067" s="239" t="s">
        <v>40</v>
      </c>
      <c r="F1067" s="240" t="s">
        <v>206</v>
      </c>
      <c r="G1067" s="238"/>
      <c r="H1067" s="239" t="s">
        <v>40</v>
      </c>
      <c r="I1067" s="241"/>
      <c r="J1067" s="238"/>
      <c r="K1067" s="238"/>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181</v>
      </c>
      <c r="AU1067" s="246" t="s">
        <v>87</v>
      </c>
      <c r="AV1067" s="13" t="s">
        <v>85</v>
      </c>
      <c r="AW1067" s="13" t="s">
        <v>38</v>
      </c>
      <c r="AX1067" s="13" t="s">
        <v>77</v>
      </c>
      <c r="AY1067" s="246" t="s">
        <v>167</v>
      </c>
    </row>
    <row r="1068" s="14" customFormat="1">
      <c r="A1068" s="14"/>
      <c r="B1068" s="247"/>
      <c r="C1068" s="248"/>
      <c r="D1068" s="232" t="s">
        <v>181</v>
      </c>
      <c r="E1068" s="249" t="s">
        <v>40</v>
      </c>
      <c r="F1068" s="250" t="s">
        <v>237</v>
      </c>
      <c r="G1068" s="248"/>
      <c r="H1068" s="251">
        <v>16.695</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181</v>
      </c>
      <c r="AU1068" s="257" t="s">
        <v>87</v>
      </c>
      <c r="AV1068" s="14" t="s">
        <v>87</v>
      </c>
      <c r="AW1068" s="14" t="s">
        <v>38</v>
      </c>
      <c r="AX1068" s="14" t="s">
        <v>77</v>
      </c>
      <c r="AY1068" s="257" t="s">
        <v>167</v>
      </c>
    </row>
    <row r="1069" s="14" customFormat="1">
      <c r="A1069" s="14"/>
      <c r="B1069" s="247"/>
      <c r="C1069" s="248"/>
      <c r="D1069" s="232" t="s">
        <v>181</v>
      </c>
      <c r="E1069" s="249" t="s">
        <v>40</v>
      </c>
      <c r="F1069" s="250" t="s">
        <v>236</v>
      </c>
      <c r="G1069" s="248"/>
      <c r="H1069" s="251">
        <v>-1.1819999999999999</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181</v>
      </c>
      <c r="AU1069" s="257" t="s">
        <v>87</v>
      </c>
      <c r="AV1069" s="14" t="s">
        <v>87</v>
      </c>
      <c r="AW1069" s="14" t="s">
        <v>38</v>
      </c>
      <c r="AX1069" s="14" t="s">
        <v>77</v>
      </c>
      <c r="AY1069" s="257" t="s">
        <v>167</v>
      </c>
    </row>
    <row r="1070" s="13" customFormat="1">
      <c r="A1070" s="13"/>
      <c r="B1070" s="237"/>
      <c r="C1070" s="238"/>
      <c r="D1070" s="232" t="s">
        <v>181</v>
      </c>
      <c r="E1070" s="239" t="s">
        <v>40</v>
      </c>
      <c r="F1070" s="240" t="s">
        <v>208</v>
      </c>
      <c r="G1070" s="238"/>
      <c r="H1070" s="239" t="s">
        <v>40</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181</v>
      </c>
      <c r="AU1070" s="246" t="s">
        <v>87</v>
      </c>
      <c r="AV1070" s="13" t="s">
        <v>85</v>
      </c>
      <c r="AW1070" s="13" t="s">
        <v>38</v>
      </c>
      <c r="AX1070" s="13" t="s">
        <v>77</v>
      </c>
      <c r="AY1070" s="246" t="s">
        <v>167</v>
      </c>
    </row>
    <row r="1071" s="14" customFormat="1">
      <c r="A1071" s="14"/>
      <c r="B1071" s="247"/>
      <c r="C1071" s="248"/>
      <c r="D1071" s="232" t="s">
        <v>181</v>
      </c>
      <c r="E1071" s="249" t="s">
        <v>40</v>
      </c>
      <c r="F1071" s="250" t="s">
        <v>238</v>
      </c>
      <c r="G1071" s="248"/>
      <c r="H1071" s="251">
        <v>42.051000000000002</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181</v>
      </c>
      <c r="AU1071" s="257" t="s">
        <v>87</v>
      </c>
      <c r="AV1071" s="14" t="s">
        <v>87</v>
      </c>
      <c r="AW1071" s="14" t="s">
        <v>38</v>
      </c>
      <c r="AX1071" s="14" t="s">
        <v>77</v>
      </c>
      <c r="AY1071" s="257" t="s">
        <v>167</v>
      </c>
    </row>
    <row r="1072" s="14" customFormat="1">
      <c r="A1072" s="14"/>
      <c r="B1072" s="247"/>
      <c r="C1072" s="248"/>
      <c r="D1072" s="232" t="s">
        <v>181</v>
      </c>
      <c r="E1072" s="249" t="s">
        <v>40</v>
      </c>
      <c r="F1072" s="250" t="s">
        <v>239</v>
      </c>
      <c r="G1072" s="248"/>
      <c r="H1072" s="251">
        <v>-1.5760000000000001</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181</v>
      </c>
      <c r="AU1072" s="257" t="s">
        <v>87</v>
      </c>
      <c r="AV1072" s="14" t="s">
        <v>87</v>
      </c>
      <c r="AW1072" s="14" t="s">
        <v>38</v>
      </c>
      <c r="AX1072" s="14" t="s">
        <v>77</v>
      </c>
      <c r="AY1072" s="257" t="s">
        <v>167</v>
      </c>
    </row>
    <row r="1073" s="14" customFormat="1">
      <c r="A1073" s="14"/>
      <c r="B1073" s="247"/>
      <c r="C1073" s="248"/>
      <c r="D1073" s="232" t="s">
        <v>181</v>
      </c>
      <c r="E1073" s="249" t="s">
        <v>40</v>
      </c>
      <c r="F1073" s="250" t="s">
        <v>240</v>
      </c>
      <c r="G1073" s="248"/>
      <c r="H1073" s="251">
        <v>-2.093</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181</v>
      </c>
      <c r="AU1073" s="257" t="s">
        <v>87</v>
      </c>
      <c r="AV1073" s="14" t="s">
        <v>87</v>
      </c>
      <c r="AW1073" s="14" t="s">
        <v>38</v>
      </c>
      <c r="AX1073" s="14" t="s">
        <v>77</v>
      </c>
      <c r="AY1073" s="257" t="s">
        <v>167</v>
      </c>
    </row>
    <row r="1074" s="14" customFormat="1">
      <c r="A1074" s="14"/>
      <c r="B1074" s="247"/>
      <c r="C1074" s="248"/>
      <c r="D1074" s="232" t="s">
        <v>181</v>
      </c>
      <c r="E1074" s="249" t="s">
        <v>40</v>
      </c>
      <c r="F1074" s="250" t="s">
        <v>241</v>
      </c>
      <c r="G1074" s="248"/>
      <c r="H1074" s="251">
        <v>1.74</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181</v>
      </c>
      <c r="AU1074" s="257" t="s">
        <v>87</v>
      </c>
      <c r="AV1074" s="14" t="s">
        <v>87</v>
      </c>
      <c r="AW1074" s="14" t="s">
        <v>38</v>
      </c>
      <c r="AX1074" s="14" t="s">
        <v>77</v>
      </c>
      <c r="AY1074" s="257" t="s">
        <v>167</v>
      </c>
    </row>
    <row r="1075" s="13" customFormat="1">
      <c r="A1075" s="13"/>
      <c r="B1075" s="237"/>
      <c r="C1075" s="238"/>
      <c r="D1075" s="232" t="s">
        <v>181</v>
      </c>
      <c r="E1075" s="239" t="s">
        <v>40</v>
      </c>
      <c r="F1075" s="240" t="s">
        <v>210</v>
      </c>
      <c r="G1075" s="238"/>
      <c r="H1075" s="239" t="s">
        <v>40</v>
      </c>
      <c r="I1075" s="241"/>
      <c r="J1075" s="238"/>
      <c r="K1075" s="238"/>
      <c r="L1075" s="242"/>
      <c r="M1075" s="243"/>
      <c r="N1075" s="244"/>
      <c r="O1075" s="244"/>
      <c r="P1075" s="244"/>
      <c r="Q1075" s="244"/>
      <c r="R1075" s="244"/>
      <c r="S1075" s="244"/>
      <c r="T1075" s="245"/>
      <c r="U1075" s="13"/>
      <c r="V1075" s="13"/>
      <c r="W1075" s="13"/>
      <c r="X1075" s="13"/>
      <c r="Y1075" s="13"/>
      <c r="Z1075" s="13"/>
      <c r="AA1075" s="13"/>
      <c r="AB1075" s="13"/>
      <c r="AC1075" s="13"/>
      <c r="AD1075" s="13"/>
      <c r="AE1075" s="13"/>
      <c r="AT1075" s="246" t="s">
        <v>181</v>
      </c>
      <c r="AU1075" s="246" t="s">
        <v>87</v>
      </c>
      <c r="AV1075" s="13" t="s">
        <v>85</v>
      </c>
      <c r="AW1075" s="13" t="s">
        <v>38</v>
      </c>
      <c r="AX1075" s="13" t="s">
        <v>77</v>
      </c>
      <c r="AY1075" s="246" t="s">
        <v>167</v>
      </c>
    </row>
    <row r="1076" s="14" customFormat="1">
      <c r="A1076" s="14"/>
      <c r="B1076" s="247"/>
      <c r="C1076" s="248"/>
      <c r="D1076" s="232" t="s">
        <v>181</v>
      </c>
      <c r="E1076" s="249" t="s">
        <v>40</v>
      </c>
      <c r="F1076" s="250" t="s">
        <v>242</v>
      </c>
      <c r="G1076" s="248"/>
      <c r="H1076" s="251">
        <v>31.27</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181</v>
      </c>
      <c r="AU1076" s="257" t="s">
        <v>87</v>
      </c>
      <c r="AV1076" s="14" t="s">
        <v>87</v>
      </c>
      <c r="AW1076" s="14" t="s">
        <v>38</v>
      </c>
      <c r="AX1076" s="14" t="s">
        <v>77</v>
      </c>
      <c r="AY1076" s="257" t="s">
        <v>167</v>
      </c>
    </row>
    <row r="1077" s="14" customFormat="1">
      <c r="A1077" s="14"/>
      <c r="B1077" s="247"/>
      <c r="C1077" s="248"/>
      <c r="D1077" s="232" t="s">
        <v>181</v>
      </c>
      <c r="E1077" s="249" t="s">
        <v>40</v>
      </c>
      <c r="F1077" s="250" t="s">
        <v>239</v>
      </c>
      <c r="G1077" s="248"/>
      <c r="H1077" s="251">
        <v>-1.5760000000000001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181</v>
      </c>
      <c r="AU1077" s="257" t="s">
        <v>87</v>
      </c>
      <c r="AV1077" s="14" t="s">
        <v>87</v>
      </c>
      <c r="AW1077" s="14" t="s">
        <v>38</v>
      </c>
      <c r="AX1077" s="14" t="s">
        <v>77</v>
      </c>
      <c r="AY1077" s="257" t="s">
        <v>167</v>
      </c>
    </row>
    <row r="1078" s="14" customFormat="1">
      <c r="A1078" s="14"/>
      <c r="B1078" s="247"/>
      <c r="C1078" s="248"/>
      <c r="D1078" s="232" t="s">
        <v>181</v>
      </c>
      <c r="E1078" s="249" t="s">
        <v>40</v>
      </c>
      <c r="F1078" s="250" t="s">
        <v>243</v>
      </c>
      <c r="G1078" s="248"/>
      <c r="H1078" s="251">
        <v>-2.0249999999999999</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181</v>
      </c>
      <c r="AU1078" s="257" t="s">
        <v>87</v>
      </c>
      <c r="AV1078" s="14" t="s">
        <v>87</v>
      </c>
      <c r="AW1078" s="14" t="s">
        <v>38</v>
      </c>
      <c r="AX1078" s="14" t="s">
        <v>77</v>
      </c>
      <c r="AY1078" s="257" t="s">
        <v>167</v>
      </c>
    </row>
    <row r="1079" s="14" customFormat="1">
      <c r="A1079" s="14"/>
      <c r="B1079" s="247"/>
      <c r="C1079" s="248"/>
      <c r="D1079" s="232" t="s">
        <v>181</v>
      </c>
      <c r="E1079" s="249" t="s">
        <v>40</v>
      </c>
      <c r="F1079" s="250" t="s">
        <v>241</v>
      </c>
      <c r="G1079" s="248"/>
      <c r="H1079" s="251">
        <v>1.74</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181</v>
      </c>
      <c r="AU1079" s="257" t="s">
        <v>87</v>
      </c>
      <c r="AV1079" s="14" t="s">
        <v>87</v>
      </c>
      <c r="AW1079" s="14" t="s">
        <v>38</v>
      </c>
      <c r="AX1079" s="14" t="s">
        <v>77</v>
      </c>
      <c r="AY1079" s="257" t="s">
        <v>167</v>
      </c>
    </row>
    <row r="1080" s="15" customFormat="1">
      <c r="A1080" s="15"/>
      <c r="B1080" s="258"/>
      <c r="C1080" s="259"/>
      <c r="D1080" s="232" t="s">
        <v>181</v>
      </c>
      <c r="E1080" s="260" t="s">
        <v>40</v>
      </c>
      <c r="F1080" s="261" t="s">
        <v>184</v>
      </c>
      <c r="G1080" s="259"/>
      <c r="H1080" s="262">
        <v>127.306</v>
      </c>
      <c r="I1080" s="263"/>
      <c r="J1080" s="259"/>
      <c r="K1080" s="259"/>
      <c r="L1080" s="264"/>
      <c r="M1080" s="265"/>
      <c r="N1080" s="266"/>
      <c r="O1080" s="266"/>
      <c r="P1080" s="266"/>
      <c r="Q1080" s="266"/>
      <c r="R1080" s="266"/>
      <c r="S1080" s="266"/>
      <c r="T1080" s="267"/>
      <c r="U1080" s="15"/>
      <c r="V1080" s="15"/>
      <c r="W1080" s="15"/>
      <c r="X1080" s="15"/>
      <c r="Y1080" s="15"/>
      <c r="Z1080" s="15"/>
      <c r="AA1080" s="15"/>
      <c r="AB1080" s="15"/>
      <c r="AC1080" s="15"/>
      <c r="AD1080" s="15"/>
      <c r="AE1080" s="15"/>
      <c r="AT1080" s="268" t="s">
        <v>181</v>
      </c>
      <c r="AU1080" s="268" t="s">
        <v>87</v>
      </c>
      <c r="AV1080" s="15" t="s">
        <v>175</v>
      </c>
      <c r="AW1080" s="15" t="s">
        <v>38</v>
      </c>
      <c r="AX1080" s="15" t="s">
        <v>85</v>
      </c>
      <c r="AY1080" s="268" t="s">
        <v>167</v>
      </c>
    </row>
    <row r="1081" s="2" customFormat="1" ht="16.5" customHeight="1">
      <c r="A1081" s="39"/>
      <c r="B1081" s="40"/>
      <c r="C1081" s="219" t="s">
        <v>1274</v>
      </c>
      <c r="D1081" s="219" t="s">
        <v>170</v>
      </c>
      <c r="E1081" s="220" t="s">
        <v>1275</v>
      </c>
      <c r="F1081" s="221" t="s">
        <v>1276</v>
      </c>
      <c r="G1081" s="222" t="s">
        <v>173</v>
      </c>
      <c r="H1081" s="223">
        <v>127.306</v>
      </c>
      <c r="I1081" s="224"/>
      <c r="J1081" s="225">
        <f>ROUND(I1081*H1081,2)</f>
        <v>0</v>
      </c>
      <c r="K1081" s="221" t="s">
        <v>174</v>
      </c>
      <c r="L1081" s="45"/>
      <c r="M1081" s="226" t="s">
        <v>40</v>
      </c>
      <c r="N1081" s="227" t="s">
        <v>48</v>
      </c>
      <c r="O1081" s="85"/>
      <c r="P1081" s="228">
        <f>O1081*H1081</f>
        <v>0</v>
      </c>
      <c r="Q1081" s="228">
        <v>0.001</v>
      </c>
      <c r="R1081" s="228">
        <f>Q1081*H1081</f>
        <v>0.127306</v>
      </c>
      <c r="S1081" s="228">
        <v>0.00031</v>
      </c>
      <c r="T1081" s="229">
        <f>S1081*H1081</f>
        <v>0.039464859999999997</v>
      </c>
      <c r="U1081" s="39"/>
      <c r="V1081" s="39"/>
      <c r="W1081" s="39"/>
      <c r="X1081" s="39"/>
      <c r="Y1081" s="39"/>
      <c r="Z1081" s="39"/>
      <c r="AA1081" s="39"/>
      <c r="AB1081" s="39"/>
      <c r="AC1081" s="39"/>
      <c r="AD1081" s="39"/>
      <c r="AE1081" s="39"/>
      <c r="AR1081" s="230" t="s">
        <v>301</v>
      </c>
      <c r="AT1081" s="230" t="s">
        <v>170</v>
      </c>
      <c r="AU1081" s="230" t="s">
        <v>87</v>
      </c>
      <c r="AY1081" s="18" t="s">
        <v>167</v>
      </c>
      <c r="BE1081" s="231">
        <f>IF(N1081="základní",J1081,0)</f>
        <v>0</v>
      </c>
      <c r="BF1081" s="231">
        <f>IF(N1081="snížená",J1081,0)</f>
        <v>0</v>
      </c>
      <c r="BG1081" s="231">
        <f>IF(N1081="zákl. přenesená",J1081,0)</f>
        <v>0</v>
      </c>
      <c r="BH1081" s="231">
        <f>IF(N1081="sníž. přenesená",J1081,0)</f>
        <v>0</v>
      </c>
      <c r="BI1081" s="231">
        <f>IF(N1081="nulová",J1081,0)</f>
        <v>0</v>
      </c>
      <c r="BJ1081" s="18" t="s">
        <v>85</v>
      </c>
      <c r="BK1081" s="231">
        <f>ROUND(I1081*H1081,2)</f>
        <v>0</v>
      </c>
      <c r="BL1081" s="18" t="s">
        <v>301</v>
      </c>
      <c r="BM1081" s="230" t="s">
        <v>1277</v>
      </c>
    </row>
    <row r="1082" s="2" customFormat="1">
      <c r="A1082" s="39"/>
      <c r="B1082" s="40"/>
      <c r="C1082" s="41"/>
      <c r="D1082" s="232" t="s">
        <v>177</v>
      </c>
      <c r="E1082" s="41"/>
      <c r="F1082" s="233" t="s">
        <v>1278</v>
      </c>
      <c r="G1082" s="41"/>
      <c r="H1082" s="41"/>
      <c r="I1082" s="137"/>
      <c r="J1082" s="41"/>
      <c r="K1082" s="41"/>
      <c r="L1082" s="45"/>
      <c r="M1082" s="234"/>
      <c r="N1082" s="235"/>
      <c r="O1082" s="85"/>
      <c r="P1082" s="85"/>
      <c r="Q1082" s="85"/>
      <c r="R1082" s="85"/>
      <c r="S1082" s="85"/>
      <c r="T1082" s="86"/>
      <c r="U1082" s="39"/>
      <c r="V1082" s="39"/>
      <c r="W1082" s="39"/>
      <c r="X1082" s="39"/>
      <c r="Y1082" s="39"/>
      <c r="Z1082" s="39"/>
      <c r="AA1082" s="39"/>
      <c r="AB1082" s="39"/>
      <c r="AC1082" s="39"/>
      <c r="AD1082" s="39"/>
      <c r="AE1082" s="39"/>
      <c r="AT1082" s="18" t="s">
        <v>177</v>
      </c>
      <c r="AU1082" s="18" t="s">
        <v>87</v>
      </c>
    </row>
    <row r="1083" s="2" customFormat="1">
      <c r="A1083" s="39"/>
      <c r="B1083" s="40"/>
      <c r="C1083" s="41"/>
      <c r="D1083" s="232" t="s">
        <v>179</v>
      </c>
      <c r="E1083" s="41"/>
      <c r="F1083" s="236" t="s">
        <v>1279</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179</v>
      </c>
      <c r="AU1083" s="18" t="s">
        <v>87</v>
      </c>
    </row>
    <row r="1084" s="13" customFormat="1">
      <c r="A1084" s="13"/>
      <c r="B1084" s="237"/>
      <c r="C1084" s="238"/>
      <c r="D1084" s="232" t="s">
        <v>181</v>
      </c>
      <c r="E1084" s="239" t="s">
        <v>40</v>
      </c>
      <c r="F1084" s="240" t="s">
        <v>1272</v>
      </c>
      <c r="G1084" s="238"/>
      <c r="H1084" s="239" t="s">
        <v>40</v>
      </c>
      <c r="I1084" s="241"/>
      <c r="J1084" s="238"/>
      <c r="K1084" s="238"/>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181</v>
      </c>
      <c r="AU1084" s="246" t="s">
        <v>87</v>
      </c>
      <c r="AV1084" s="13" t="s">
        <v>85</v>
      </c>
      <c r="AW1084" s="13" t="s">
        <v>38</v>
      </c>
      <c r="AX1084" s="13" t="s">
        <v>77</v>
      </c>
      <c r="AY1084" s="246" t="s">
        <v>167</v>
      </c>
    </row>
    <row r="1085" s="13" customFormat="1">
      <c r="A1085" s="13"/>
      <c r="B1085" s="237"/>
      <c r="C1085" s="238"/>
      <c r="D1085" s="232" t="s">
        <v>181</v>
      </c>
      <c r="E1085" s="239" t="s">
        <v>40</v>
      </c>
      <c r="F1085" s="240" t="s">
        <v>203</v>
      </c>
      <c r="G1085" s="238"/>
      <c r="H1085" s="239" t="s">
        <v>40</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181</v>
      </c>
      <c r="AU1085" s="246" t="s">
        <v>87</v>
      </c>
      <c r="AV1085" s="13" t="s">
        <v>85</v>
      </c>
      <c r="AW1085" s="13" t="s">
        <v>38</v>
      </c>
      <c r="AX1085" s="13" t="s">
        <v>77</v>
      </c>
      <c r="AY1085" s="246" t="s">
        <v>167</v>
      </c>
    </row>
    <row r="1086" s="14" customFormat="1">
      <c r="A1086" s="14"/>
      <c r="B1086" s="247"/>
      <c r="C1086" s="248"/>
      <c r="D1086" s="232" t="s">
        <v>181</v>
      </c>
      <c r="E1086" s="249" t="s">
        <v>40</v>
      </c>
      <c r="F1086" s="250" t="s">
        <v>204</v>
      </c>
      <c r="G1086" s="248"/>
      <c r="H1086" s="251">
        <v>2.5579999999999998</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181</v>
      </c>
      <c r="AU1086" s="257" t="s">
        <v>87</v>
      </c>
      <c r="AV1086" s="14" t="s">
        <v>87</v>
      </c>
      <c r="AW1086" s="14" t="s">
        <v>38</v>
      </c>
      <c r="AX1086" s="14" t="s">
        <v>77</v>
      </c>
      <c r="AY1086" s="257" t="s">
        <v>167</v>
      </c>
    </row>
    <row r="1087" s="14" customFormat="1">
      <c r="A1087" s="14"/>
      <c r="B1087" s="247"/>
      <c r="C1087" s="248"/>
      <c r="D1087" s="232" t="s">
        <v>181</v>
      </c>
      <c r="E1087" s="249" t="s">
        <v>40</v>
      </c>
      <c r="F1087" s="250" t="s">
        <v>205</v>
      </c>
      <c r="G1087" s="248"/>
      <c r="H1087" s="251">
        <v>0.40000000000000002</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181</v>
      </c>
      <c r="AU1087" s="257" t="s">
        <v>87</v>
      </c>
      <c r="AV1087" s="14" t="s">
        <v>87</v>
      </c>
      <c r="AW1087" s="14" t="s">
        <v>38</v>
      </c>
      <c r="AX1087" s="14" t="s">
        <v>77</v>
      </c>
      <c r="AY1087" s="257" t="s">
        <v>167</v>
      </c>
    </row>
    <row r="1088" s="13" customFormat="1">
      <c r="A1088" s="13"/>
      <c r="B1088" s="237"/>
      <c r="C1088" s="238"/>
      <c r="D1088" s="232" t="s">
        <v>181</v>
      </c>
      <c r="E1088" s="239" t="s">
        <v>40</v>
      </c>
      <c r="F1088" s="240" t="s">
        <v>206</v>
      </c>
      <c r="G1088" s="238"/>
      <c r="H1088" s="239" t="s">
        <v>40</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181</v>
      </c>
      <c r="AU1088" s="246" t="s">
        <v>87</v>
      </c>
      <c r="AV1088" s="13" t="s">
        <v>85</v>
      </c>
      <c r="AW1088" s="13" t="s">
        <v>38</v>
      </c>
      <c r="AX1088" s="13" t="s">
        <v>77</v>
      </c>
      <c r="AY1088" s="246" t="s">
        <v>167</v>
      </c>
    </row>
    <row r="1089" s="14" customFormat="1">
      <c r="A1089" s="14"/>
      <c r="B1089" s="247"/>
      <c r="C1089" s="248"/>
      <c r="D1089" s="232" t="s">
        <v>181</v>
      </c>
      <c r="E1089" s="249" t="s">
        <v>40</v>
      </c>
      <c r="F1089" s="250" t="s">
        <v>207</v>
      </c>
      <c r="G1089" s="248"/>
      <c r="H1089" s="251">
        <v>2.2650000000000001</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181</v>
      </c>
      <c r="AU1089" s="257" t="s">
        <v>87</v>
      </c>
      <c r="AV1089" s="14" t="s">
        <v>87</v>
      </c>
      <c r="AW1089" s="14" t="s">
        <v>38</v>
      </c>
      <c r="AX1089" s="14" t="s">
        <v>77</v>
      </c>
      <c r="AY1089" s="257" t="s">
        <v>167</v>
      </c>
    </row>
    <row r="1090" s="13" customFormat="1">
      <c r="A1090" s="13"/>
      <c r="B1090" s="237"/>
      <c r="C1090" s="238"/>
      <c r="D1090" s="232" t="s">
        <v>181</v>
      </c>
      <c r="E1090" s="239" t="s">
        <v>40</v>
      </c>
      <c r="F1090" s="240" t="s">
        <v>208</v>
      </c>
      <c r="G1090" s="238"/>
      <c r="H1090" s="239" t="s">
        <v>40</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181</v>
      </c>
      <c r="AU1090" s="246" t="s">
        <v>87</v>
      </c>
      <c r="AV1090" s="13" t="s">
        <v>85</v>
      </c>
      <c r="AW1090" s="13" t="s">
        <v>38</v>
      </c>
      <c r="AX1090" s="13" t="s">
        <v>77</v>
      </c>
      <c r="AY1090" s="246" t="s">
        <v>167</v>
      </c>
    </row>
    <row r="1091" s="14" customFormat="1">
      <c r="A1091" s="14"/>
      <c r="B1091" s="247"/>
      <c r="C1091" s="248"/>
      <c r="D1091" s="232" t="s">
        <v>181</v>
      </c>
      <c r="E1091" s="249" t="s">
        <v>40</v>
      </c>
      <c r="F1091" s="250" t="s">
        <v>209</v>
      </c>
      <c r="G1091" s="248"/>
      <c r="H1091" s="251">
        <v>15.416</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181</v>
      </c>
      <c r="AU1091" s="257" t="s">
        <v>87</v>
      </c>
      <c r="AV1091" s="14" t="s">
        <v>87</v>
      </c>
      <c r="AW1091" s="14" t="s">
        <v>38</v>
      </c>
      <c r="AX1091" s="14" t="s">
        <v>77</v>
      </c>
      <c r="AY1091" s="257" t="s">
        <v>167</v>
      </c>
    </row>
    <row r="1092" s="13" customFormat="1">
      <c r="A1092" s="13"/>
      <c r="B1092" s="237"/>
      <c r="C1092" s="238"/>
      <c r="D1092" s="232" t="s">
        <v>181</v>
      </c>
      <c r="E1092" s="239" t="s">
        <v>40</v>
      </c>
      <c r="F1092" s="240" t="s">
        <v>210</v>
      </c>
      <c r="G1092" s="238"/>
      <c r="H1092" s="239" t="s">
        <v>40</v>
      </c>
      <c r="I1092" s="241"/>
      <c r="J1092" s="238"/>
      <c r="K1092" s="238"/>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181</v>
      </c>
      <c r="AU1092" s="246" t="s">
        <v>87</v>
      </c>
      <c r="AV1092" s="13" t="s">
        <v>85</v>
      </c>
      <c r="AW1092" s="13" t="s">
        <v>38</v>
      </c>
      <c r="AX1092" s="13" t="s">
        <v>77</v>
      </c>
      <c r="AY1092" s="246" t="s">
        <v>167</v>
      </c>
    </row>
    <row r="1093" s="14" customFormat="1">
      <c r="A1093" s="14"/>
      <c r="B1093" s="247"/>
      <c r="C1093" s="248"/>
      <c r="D1093" s="232" t="s">
        <v>181</v>
      </c>
      <c r="E1093" s="249" t="s">
        <v>40</v>
      </c>
      <c r="F1093" s="250" t="s">
        <v>211</v>
      </c>
      <c r="G1093" s="248"/>
      <c r="H1093" s="251">
        <v>8.4529999999999994</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181</v>
      </c>
      <c r="AU1093" s="257" t="s">
        <v>87</v>
      </c>
      <c r="AV1093" s="14" t="s">
        <v>87</v>
      </c>
      <c r="AW1093" s="14" t="s">
        <v>38</v>
      </c>
      <c r="AX1093" s="14" t="s">
        <v>77</v>
      </c>
      <c r="AY1093" s="257" t="s">
        <v>167</v>
      </c>
    </row>
    <row r="1094" s="13" customFormat="1">
      <c r="A1094" s="13"/>
      <c r="B1094" s="237"/>
      <c r="C1094" s="238"/>
      <c r="D1094" s="232" t="s">
        <v>181</v>
      </c>
      <c r="E1094" s="239" t="s">
        <v>40</v>
      </c>
      <c r="F1094" s="240" t="s">
        <v>1273</v>
      </c>
      <c r="G1094" s="238"/>
      <c r="H1094" s="239" t="s">
        <v>40</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181</v>
      </c>
      <c r="AU1094" s="246" t="s">
        <v>87</v>
      </c>
      <c r="AV1094" s="13" t="s">
        <v>85</v>
      </c>
      <c r="AW1094" s="13" t="s">
        <v>38</v>
      </c>
      <c r="AX1094" s="13" t="s">
        <v>77</v>
      </c>
      <c r="AY1094" s="246" t="s">
        <v>167</v>
      </c>
    </row>
    <row r="1095" s="13" customFormat="1">
      <c r="A1095" s="13"/>
      <c r="B1095" s="237"/>
      <c r="C1095" s="238"/>
      <c r="D1095" s="232" t="s">
        <v>181</v>
      </c>
      <c r="E1095" s="239" t="s">
        <v>40</v>
      </c>
      <c r="F1095" s="240" t="s">
        <v>203</v>
      </c>
      <c r="G1095" s="238"/>
      <c r="H1095" s="239" t="s">
        <v>40</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181</v>
      </c>
      <c r="AU1095" s="246" t="s">
        <v>87</v>
      </c>
      <c r="AV1095" s="13" t="s">
        <v>85</v>
      </c>
      <c r="AW1095" s="13" t="s">
        <v>38</v>
      </c>
      <c r="AX1095" s="13" t="s">
        <v>77</v>
      </c>
      <c r="AY1095" s="246" t="s">
        <v>167</v>
      </c>
    </row>
    <row r="1096" s="14" customFormat="1">
      <c r="A1096" s="14"/>
      <c r="B1096" s="247"/>
      <c r="C1096" s="248"/>
      <c r="D1096" s="232" t="s">
        <v>181</v>
      </c>
      <c r="E1096" s="249" t="s">
        <v>40</v>
      </c>
      <c r="F1096" s="250" t="s">
        <v>234</v>
      </c>
      <c r="G1096" s="248"/>
      <c r="H1096" s="251">
        <v>19.079999999999998</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181</v>
      </c>
      <c r="AU1096" s="257" t="s">
        <v>87</v>
      </c>
      <c r="AV1096" s="14" t="s">
        <v>87</v>
      </c>
      <c r="AW1096" s="14" t="s">
        <v>38</v>
      </c>
      <c r="AX1096" s="14" t="s">
        <v>77</v>
      </c>
      <c r="AY1096" s="257" t="s">
        <v>167</v>
      </c>
    </row>
    <row r="1097" s="14" customFormat="1">
      <c r="A1097" s="14"/>
      <c r="B1097" s="247"/>
      <c r="C1097" s="248"/>
      <c r="D1097" s="232" t="s">
        <v>181</v>
      </c>
      <c r="E1097" s="249" t="s">
        <v>40</v>
      </c>
      <c r="F1097" s="250" t="s">
        <v>235</v>
      </c>
      <c r="G1097" s="248"/>
      <c r="H1097" s="251">
        <v>-4.7279999999999998</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181</v>
      </c>
      <c r="AU1097" s="257" t="s">
        <v>87</v>
      </c>
      <c r="AV1097" s="14" t="s">
        <v>87</v>
      </c>
      <c r="AW1097" s="14" t="s">
        <v>38</v>
      </c>
      <c r="AX1097" s="14" t="s">
        <v>77</v>
      </c>
      <c r="AY1097" s="257" t="s">
        <v>167</v>
      </c>
    </row>
    <row r="1098" s="14" customFormat="1">
      <c r="A1098" s="14"/>
      <c r="B1098" s="247"/>
      <c r="C1098" s="248"/>
      <c r="D1098" s="232" t="s">
        <v>181</v>
      </c>
      <c r="E1098" s="249" t="s">
        <v>40</v>
      </c>
      <c r="F1098" s="250" t="s">
        <v>236</v>
      </c>
      <c r="G1098" s="248"/>
      <c r="H1098" s="251">
        <v>-1.1819999999999999</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181</v>
      </c>
      <c r="AU1098" s="257" t="s">
        <v>87</v>
      </c>
      <c r="AV1098" s="14" t="s">
        <v>87</v>
      </c>
      <c r="AW1098" s="14" t="s">
        <v>38</v>
      </c>
      <c r="AX1098" s="14" t="s">
        <v>77</v>
      </c>
      <c r="AY1098" s="257" t="s">
        <v>167</v>
      </c>
    </row>
    <row r="1099" s="13" customFormat="1">
      <c r="A1099" s="13"/>
      <c r="B1099" s="237"/>
      <c r="C1099" s="238"/>
      <c r="D1099" s="232" t="s">
        <v>181</v>
      </c>
      <c r="E1099" s="239" t="s">
        <v>40</v>
      </c>
      <c r="F1099" s="240" t="s">
        <v>206</v>
      </c>
      <c r="G1099" s="238"/>
      <c r="H1099" s="239" t="s">
        <v>40</v>
      </c>
      <c r="I1099" s="241"/>
      <c r="J1099" s="238"/>
      <c r="K1099" s="238"/>
      <c r="L1099" s="242"/>
      <c r="M1099" s="243"/>
      <c r="N1099" s="244"/>
      <c r="O1099" s="244"/>
      <c r="P1099" s="244"/>
      <c r="Q1099" s="244"/>
      <c r="R1099" s="244"/>
      <c r="S1099" s="244"/>
      <c r="T1099" s="245"/>
      <c r="U1099" s="13"/>
      <c r="V1099" s="13"/>
      <c r="W1099" s="13"/>
      <c r="X1099" s="13"/>
      <c r="Y1099" s="13"/>
      <c r="Z1099" s="13"/>
      <c r="AA1099" s="13"/>
      <c r="AB1099" s="13"/>
      <c r="AC1099" s="13"/>
      <c r="AD1099" s="13"/>
      <c r="AE1099" s="13"/>
      <c r="AT1099" s="246" t="s">
        <v>181</v>
      </c>
      <c r="AU1099" s="246" t="s">
        <v>87</v>
      </c>
      <c r="AV1099" s="13" t="s">
        <v>85</v>
      </c>
      <c r="AW1099" s="13" t="s">
        <v>38</v>
      </c>
      <c r="AX1099" s="13" t="s">
        <v>77</v>
      </c>
      <c r="AY1099" s="246" t="s">
        <v>167</v>
      </c>
    </row>
    <row r="1100" s="14" customFormat="1">
      <c r="A1100" s="14"/>
      <c r="B1100" s="247"/>
      <c r="C1100" s="248"/>
      <c r="D1100" s="232" t="s">
        <v>181</v>
      </c>
      <c r="E1100" s="249" t="s">
        <v>40</v>
      </c>
      <c r="F1100" s="250" t="s">
        <v>237</v>
      </c>
      <c r="G1100" s="248"/>
      <c r="H1100" s="251">
        <v>16.695</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181</v>
      </c>
      <c r="AU1100" s="257" t="s">
        <v>87</v>
      </c>
      <c r="AV1100" s="14" t="s">
        <v>87</v>
      </c>
      <c r="AW1100" s="14" t="s">
        <v>38</v>
      </c>
      <c r="AX1100" s="14" t="s">
        <v>77</v>
      </c>
      <c r="AY1100" s="257" t="s">
        <v>167</v>
      </c>
    </row>
    <row r="1101" s="14" customFormat="1">
      <c r="A1101" s="14"/>
      <c r="B1101" s="247"/>
      <c r="C1101" s="248"/>
      <c r="D1101" s="232" t="s">
        <v>181</v>
      </c>
      <c r="E1101" s="249" t="s">
        <v>40</v>
      </c>
      <c r="F1101" s="250" t="s">
        <v>236</v>
      </c>
      <c r="G1101" s="248"/>
      <c r="H1101" s="251">
        <v>-1.1819999999999999</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181</v>
      </c>
      <c r="AU1101" s="257" t="s">
        <v>87</v>
      </c>
      <c r="AV1101" s="14" t="s">
        <v>87</v>
      </c>
      <c r="AW1101" s="14" t="s">
        <v>38</v>
      </c>
      <c r="AX1101" s="14" t="s">
        <v>77</v>
      </c>
      <c r="AY1101" s="257" t="s">
        <v>167</v>
      </c>
    </row>
    <row r="1102" s="13" customFormat="1">
      <c r="A1102" s="13"/>
      <c r="B1102" s="237"/>
      <c r="C1102" s="238"/>
      <c r="D1102" s="232" t="s">
        <v>181</v>
      </c>
      <c r="E1102" s="239" t="s">
        <v>40</v>
      </c>
      <c r="F1102" s="240" t="s">
        <v>208</v>
      </c>
      <c r="G1102" s="238"/>
      <c r="H1102" s="239" t="s">
        <v>40</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181</v>
      </c>
      <c r="AU1102" s="246" t="s">
        <v>87</v>
      </c>
      <c r="AV1102" s="13" t="s">
        <v>85</v>
      </c>
      <c r="AW1102" s="13" t="s">
        <v>38</v>
      </c>
      <c r="AX1102" s="13" t="s">
        <v>77</v>
      </c>
      <c r="AY1102" s="246" t="s">
        <v>167</v>
      </c>
    </row>
    <row r="1103" s="14" customFormat="1">
      <c r="A1103" s="14"/>
      <c r="B1103" s="247"/>
      <c r="C1103" s="248"/>
      <c r="D1103" s="232" t="s">
        <v>181</v>
      </c>
      <c r="E1103" s="249" t="s">
        <v>40</v>
      </c>
      <c r="F1103" s="250" t="s">
        <v>238</v>
      </c>
      <c r="G1103" s="248"/>
      <c r="H1103" s="251">
        <v>42.051000000000002</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181</v>
      </c>
      <c r="AU1103" s="257" t="s">
        <v>87</v>
      </c>
      <c r="AV1103" s="14" t="s">
        <v>87</v>
      </c>
      <c r="AW1103" s="14" t="s">
        <v>38</v>
      </c>
      <c r="AX1103" s="14" t="s">
        <v>77</v>
      </c>
      <c r="AY1103" s="257" t="s">
        <v>167</v>
      </c>
    </row>
    <row r="1104" s="14" customFormat="1">
      <c r="A1104" s="14"/>
      <c r="B1104" s="247"/>
      <c r="C1104" s="248"/>
      <c r="D1104" s="232" t="s">
        <v>181</v>
      </c>
      <c r="E1104" s="249" t="s">
        <v>40</v>
      </c>
      <c r="F1104" s="250" t="s">
        <v>239</v>
      </c>
      <c r="G1104" s="248"/>
      <c r="H1104" s="251">
        <v>-1.5760000000000001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181</v>
      </c>
      <c r="AU1104" s="257" t="s">
        <v>87</v>
      </c>
      <c r="AV1104" s="14" t="s">
        <v>87</v>
      </c>
      <c r="AW1104" s="14" t="s">
        <v>38</v>
      </c>
      <c r="AX1104" s="14" t="s">
        <v>77</v>
      </c>
      <c r="AY1104" s="257" t="s">
        <v>167</v>
      </c>
    </row>
    <row r="1105" s="14" customFormat="1">
      <c r="A1105" s="14"/>
      <c r="B1105" s="247"/>
      <c r="C1105" s="248"/>
      <c r="D1105" s="232" t="s">
        <v>181</v>
      </c>
      <c r="E1105" s="249" t="s">
        <v>40</v>
      </c>
      <c r="F1105" s="250" t="s">
        <v>240</v>
      </c>
      <c r="G1105" s="248"/>
      <c r="H1105" s="251">
        <v>-2.093</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181</v>
      </c>
      <c r="AU1105" s="257" t="s">
        <v>87</v>
      </c>
      <c r="AV1105" s="14" t="s">
        <v>87</v>
      </c>
      <c r="AW1105" s="14" t="s">
        <v>38</v>
      </c>
      <c r="AX1105" s="14" t="s">
        <v>77</v>
      </c>
      <c r="AY1105" s="257" t="s">
        <v>167</v>
      </c>
    </row>
    <row r="1106" s="14" customFormat="1">
      <c r="A1106" s="14"/>
      <c r="B1106" s="247"/>
      <c r="C1106" s="248"/>
      <c r="D1106" s="232" t="s">
        <v>181</v>
      </c>
      <c r="E1106" s="249" t="s">
        <v>40</v>
      </c>
      <c r="F1106" s="250" t="s">
        <v>241</v>
      </c>
      <c r="G1106" s="248"/>
      <c r="H1106" s="251">
        <v>1.74</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181</v>
      </c>
      <c r="AU1106" s="257" t="s">
        <v>87</v>
      </c>
      <c r="AV1106" s="14" t="s">
        <v>87</v>
      </c>
      <c r="AW1106" s="14" t="s">
        <v>38</v>
      </c>
      <c r="AX1106" s="14" t="s">
        <v>77</v>
      </c>
      <c r="AY1106" s="257" t="s">
        <v>167</v>
      </c>
    </row>
    <row r="1107" s="13" customFormat="1">
      <c r="A1107" s="13"/>
      <c r="B1107" s="237"/>
      <c r="C1107" s="238"/>
      <c r="D1107" s="232" t="s">
        <v>181</v>
      </c>
      <c r="E1107" s="239" t="s">
        <v>40</v>
      </c>
      <c r="F1107" s="240" t="s">
        <v>210</v>
      </c>
      <c r="G1107" s="238"/>
      <c r="H1107" s="239" t="s">
        <v>40</v>
      </c>
      <c r="I1107" s="241"/>
      <c r="J1107" s="238"/>
      <c r="K1107" s="238"/>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181</v>
      </c>
      <c r="AU1107" s="246" t="s">
        <v>87</v>
      </c>
      <c r="AV1107" s="13" t="s">
        <v>85</v>
      </c>
      <c r="AW1107" s="13" t="s">
        <v>38</v>
      </c>
      <c r="AX1107" s="13" t="s">
        <v>77</v>
      </c>
      <c r="AY1107" s="246" t="s">
        <v>167</v>
      </c>
    </row>
    <row r="1108" s="14" customFormat="1">
      <c r="A1108" s="14"/>
      <c r="B1108" s="247"/>
      <c r="C1108" s="248"/>
      <c r="D1108" s="232" t="s">
        <v>181</v>
      </c>
      <c r="E1108" s="249" t="s">
        <v>40</v>
      </c>
      <c r="F1108" s="250" t="s">
        <v>242</v>
      </c>
      <c r="G1108" s="248"/>
      <c r="H1108" s="251">
        <v>31.27</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181</v>
      </c>
      <c r="AU1108" s="257" t="s">
        <v>87</v>
      </c>
      <c r="AV1108" s="14" t="s">
        <v>87</v>
      </c>
      <c r="AW1108" s="14" t="s">
        <v>38</v>
      </c>
      <c r="AX1108" s="14" t="s">
        <v>77</v>
      </c>
      <c r="AY1108" s="257" t="s">
        <v>167</v>
      </c>
    </row>
    <row r="1109" s="14" customFormat="1">
      <c r="A1109" s="14"/>
      <c r="B1109" s="247"/>
      <c r="C1109" s="248"/>
      <c r="D1109" s="232" t="s">
        <v>181</v>
      </c>
      <c r="E1109" s="249" t="s">
        <v>40</v>
      </c>
      <c r="F1109" s="250" t="s">
        <v>239</v>
      </c>
      <c r="G1109" s="248"/>
      <c r="H1109" s="251">
        <v>-1.5760000000000001</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181</v>
      </c>
      <c r="AU1109" s="257" t="s">
        <v>87</v>
      </c>
      <c r="AV1109" s="14" t="s">
        <v>87</v>
      </c>
      <c r="AW1109" s="14" t="s">
        <v>38</v>
      </c>
      <c r="AX1109" s="14" t="s">
        <v>77</v>
      </c>
      <c r="AY1109" s="257" t="s">
        <v>167</v>
      </c>
    </row>
    <row r="1110" s="14" customFormat="1">
      <c r="A1110" s="14"/>
      <c r="B1110" s="247"/>
      <c r="C1110" s="248"/>
      <c r="D1110" s="232" t="s">
        <v>181</v>
      </c>
      <c r="E1110" s="249" t="s">
        <v>40</v>
      </c>
      <c r="F1110" s="250" t="s">
        <v>243</v>
      </c>
      <c r="G1110" s="248"/>
      <c r="H1110" s="251">
        <v>-2.0249999999999999</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181</v>
      </c>
      <c r="AU1110" s="257" t="s">
        <v>87</v>
      </c>
      <c r="AV1110" s="14" t="s">
        <v>87</v>
      </c>
      <c r="AW1110" s="14" t="s">
        <v>38</v>
      </c>
      <c r="AX1110" s="14" t="s">
        <v>77</v>
      </c>
      <c r="AY1110" s="257" t="s">
        <v>167</v>
      </c>
    </row>
    <row r="1111" s="14" customFormat="1">
      <c r="A1111" s="14"/>
      <c r="B1111" s="247"/>
      <c r="C1111" s="248"/>
      <c r="D1111" s="232" t="s">
        <v>181</v>
      </c>
      <c r="E1111" s="249" t="s">
        <v>40</v>
      </c>
      <c r="F1111" s="250" t="s">
        <v>241</v>
      </c>
      <c r="G1111" s="248"/>
      <c r="H1111" s="251">
        <v>1.74</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181</v>
      </c>
      <c r="AU1111" s="257" t="s">
        <v>87</v>
      </c>
      <c r="AV1111" s="14" t="s">
        <v>87</v>
      </c>
      <c r="AW1111" s="14" t="s">
        <v>38</v>
      </c>
      <c r="AX1111" s="14" t="s">
        <v>77</v>
      </c>
      <c r="AY1111" s="257" t="s">
        <v>167</v>
      </c>
    </row>
    <row r="1112" s="15" customFormat="1">
      <c r="A1112" s="15"/>
      <c r="B1112" s="258"/>
      <c r="C1112" s="259"/>
      <c r="D1112" s="232" t="s">
        <v>181</v>
      </c>
      <c r="E1112" s="260" t="s">
        <v>40</v>
      </c>
      <c r="F1112" s="261" t="s">
        <v>184</v>
      </c>
      <c r="G1112" s="259"/>
      <c r="H1112" s="262">
        <v>127.306</v>
      </c>
      <c r="I1112" s="263"/>
      <c r="J1112" s="259"/>
      <c r="K1112" s="259"/>
      <c r="L1112" s="264"/>
      <c r="M1112" s="265"/>
      <c r="N1112" s="266"/>
      <c r="O1112" s="266"/>
      <c r="P1112" s="266"/>
      <c r="Q1112" s="266"/>
      <c r="R1112" s="266"/>
      <c r="S1112" s="266"/>
      <c r="T1112" s="267"/>
      <c r="U1112" s="15"/>
      <c r="V1112" s="15"/>
      <c r="W1112" s="15"/>
      <c r="X1112" s="15"/>
      <c r="Y1112" s="15"/>
      <c r="Z1112" s="15"/>
      <c r="AA1112" s="15"/>
      <c r="AB1112" s="15"/>
      <c r="AC1112" s="15"/>
      <c r="AD1112" s="15"/>
      <c r="AE1112" s="15"/>
      <c r="AT1112" s="268" t="s">
        <v>181</v>
      </c>
      <c r="AU1112" s="268" t="s">
        <v>87</v>
      </c>
      <c r="AV1112" s="15" t="s">
        <v>175</v>
      </c>
      <c r="AW1112" s="15" t="s">
        <v>38</v>
      </c>
      <c r="AX1112" s="15" t="s">
        <v>85</v>
      </c>
      <c r="AY1112" s="268" t="s">
        <v>167</v>
      </c>
    </row>
    <row r="1113" s="2" customFormat="1" ht="24" customHeight="1">
      <c r="A1113" s="39"/>
      <c r="B1113" s="40"/>
      <c r="C1113" s="219" t="s">
        <v>1280</v>
      </c>
      <c r="D1113" s="219" t="s">
        <v>170</v>
      </c>
      <c r="E1113" s="220" t="s">
        <v>1281</v>
      </c>
      <c r="F1113" s="221" t="s">
        <v>1282</v>
      </c>
      <c r="G1113" s="222" t="s">
        <v>173</v>
      </c>
      <c r="H1113" s="223">
        <v>127.306</v>
      </c>
      <c r="I1113" s="224"/>
      <c r="J1113" s="225">
        <f>ROUND(I1113*H1113,2)</f>
        <v>0</v>
      </c>
      <c r="K1113" s="221" t="s">
        <v>174</v>
      </c>
      <c r="L1113" s="45"/>
      <c r="M1113" s="226" t="s">
        <v>40</v>
      </c>
      <c r="N1113" s="227" t="s">
        <v>48</v>
      </c>
      <c r="O1113" s="85"/>
      <c r="P1113" s="228">
        <f>O1113*H1113</f>
        <v>0</v>
      </c>
      <c r="Q1113" s="228">
        <v>0.00020000000000000001</v>
      </c>
      <c r="R1113" s="228">
        <f>Q1113*H1113</f>
        <v>0.0254612</v>
      </c>
      <c r="S1113" s="228">
        <v>0</v>
      </c>
      <c r="T1113" s="229">
        <f>S1113*H1113</f>
        <v>0</v>
      </c>
      <c r="U1113" s="39"/>
      <c r="V1113" s="39"/>
      <c r="W1113" s="39"/>
      <c r="X1113" s="39"/>
      <c r="Y1113" s="39"/>
      <c r="Z1113" s="39"/>
      <c r="AA1113" s="39"/>
      <c r="AB1113" s="39"/>
      <c r="AC1113" s="39"/>
      <c r="AD1113" s="39"/>
      <c r="AE1113" s="39"/>
      <c r="AR1113" s="230" t="s">
        <v>301</v>
      </c>
      <c r="AT1113" s="230" t="s">
        <v>170</v>
      </c>
      <c r="AU1113" s="230" t="s">
        <v>87</v>
      </c>
      <c r="AY1113" s="18" t="s">
        <v>167</v>
      </c>
      <c r="BE1113" s="231">
        <f>IF(N1113="základní",J1113,0)</f>
        <v>0</v>
      </c>
      <c r="BF1113" s="231">
        <f>IF(N1113="snížená",J1113,0)</f>
        <v>0</v>
      </c>
      <c r="BG1113" s="231">
        <f>IF(N1113="zákl. přenesená",J1113,0)</f>
        <v>0</v>
      </c>
      <c r="BH1113" s="231">
        <f>IF(N1113="sníž. přenesená",J1113,0)</f>
        <v>0</v>
      </c>
      <c r="BI1113" s="231">
        <f>IF(N1113="nulová",J1113,0)</f>
        <v>0</v>
      </c>
      <c r="BJ1113" s="18" t="s">
        <v>85</v>
      </c>
      <c r="BK1113" s="231">
        <f>ROUND(I1113*H1113,2)</f>
        <v>0</v>
      </c>
      <c r="BL1113" s="18" t="s">
        <v>301</v>
      </c>
      <c r="BM1113" s="230" t="s">
        <v>1283</v>
      </c>
    </row>
    <row r="1114" s="2" customFormat="1">
      <c r="A1114" s="39"/>
      <c r="B1114" s="40"/>
      <c r="C1114" s="41"/>
      <c r="D1114" s="232" t="s">
        <v>177</v>
      </c>
      <c r="E1114" s="41"/>
      <c r="F1114" s="233" t="s">
        <v>1284</v>
      </c>
      <c r="G1114" s="41"/>
      <c r="H1114" s="41"/>
      <c r="I1114" s="137"/>
      <c r="J1114" s="41"/>
      <c r="K1114" s="41"/>
      <c r="L1114" s="45"/>
      <c r="M1114" s="234"/>
      <c r="N1114" s="235"/>
      <c r="O1114" s="85"/>
      <c r="P1114" s="85"/>
      <c r="Q1114" s="85"/>
      <c r="R1114" s="85"/>
      <c r="S1114" s="85"/>
      <c r="T1114" s="86"/>
      <c r="U1114" s="39"/>
      <c r="V1114" s="39"/>
      <c r="W1114" s="39"/>
      <c r="X1114" s="39"/>
      <c r="Y1114" s="39"/>
      <c r="Z1114" s="39"/>
      <c r="AA1114" s="39"/>
      <c r="AB1114" s="39"/>
      <c r="AC1114" s="39"/>
      <c r="AD1114" s="39"/>
      <c r="AE1114" s="39"/>
      <c r="AT1114" s="18" t="s">
        <v>177</v>
      </c>
      <c r="AU1114" s="18" t="s">
        <v>87</v>
      </c>
    </row>
    <row r="1115" s="13" customFormat="1">
      <c r="A1115" s="13"/>
      <c r="B1115" s="237"/>
      <c r="C1115" s="238"/>
      <c r="D1115" s="232" t="s">
        <v>181</v>
      </c>
      <c r="E1115" s="239" t="s">
        <v>40</v>
      </c>
      <c r="F1115" s="240" t="s">
        <v>1272</v>
      </c>
      <c r="G1115" s="238"/>
      <c r="H1115" s="239" t="s">
        <v>40</v>
      </c>
      <c r="I1115" s="241"/>
      <c r="J1115" s="238"/>
      <c r="K1115" s="238"/>
      <c r="L1115" s="242"/>
      <c r="M1115" s="243"/>
      <c r="N1115" s="244"/>
      <c r="O1115" s="244"/>
      <c r="P1115" s="244"/>
      <c r="Q1115" s="244"/>
      <c r="R1115" s="244"/>
      <c r="S1115" s="244"/>
      <c r="T1115" s="245"/>
      <c r="U1115" s="13"/>
      <c r="V1115" s="13"/>
      <c r="W1115" s="13"/>
      <c r="X1115" s="13"/>
      <c r="Y1115" s="13"/>
      <c r="Z1115" s="13"/>
      <c r="AA1115" s="13"/>
      <c r="AB1115" s="13"/>
      <c r="AC1115" s="13"/>
      <c r="AD1115" s="13"/>
      <c r="AE1115" s="13"/>
      <c r="AT1115" s="246" t="s">
        <v>181</v>
      </c>
      <c r="AU1115" s="246" t="s">
        <v>87</v>
      </c>
      <c r="AV1115" s="13" t="s">
        <v>85</v>
      </c>
      <c r="AW1115" s="13" t="s">
        <v>38</v>
      </c>
      <c r="AX1115" s="13" t="s">
        <v>77</v>
      </c>
      <c r="AY1115" s="246" t="s">
        <v>167</v>
      </c>
    </row>
    <row r="1116" s="13" customFormat="1">
      <c r="A1116" s="13"/>
      <c r="B1116" s="237"/>
      <c r="C1116" s="238"/>
      <c r="D1116" s="232" t="s">
        <v>181</v>
      </c>
      <c r="E1116" s="239" t="s">
        <v>40</v>
      </c>
      <c r="F1116" s="240" t="s">
        <v>203</v>
      </c>
      <c r="G1116" s="238"/>
      <c r="H1116" s="239" t="s">
        <v>40</v>
      </c>
      <c r="I1116" s="241"/>
      <c r="J1116" s="238"/>
      <c r="K1116" s="238"/>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181</v>
      </c>
      <c r="AU1116" s="246" t="s">
        <v>87</v>
      </c>
      <c r="AV1116" s="13" t="s">
        <v>85</v>
      </c>
      <c r="AW1116" s="13" t="s">
        <v>38</v>
      </c>
      <c r="AX1116" s="13" t="s">
        <v>77</v>
      </c>
      <c r="AY1116" s="246" t="s">
        <v>167</v>
      </c>
    </row>
    <row r="1117" s="14" customFormat="1">
      <c r="A1117" s="14"/>
      <c r="B1117" s="247"/>
      <c r="C1117" s="248"/>
      <c r="D1117" s="232" t="s">
        <v>181</v>
      </c>
      <c r="E1117" s="249" t="s">
        <v>40</v>
      </c>
      <c r="F1117" s="250" t="s">
        <v>204</v>
      </c>
      <c r="G1117" s="248"/>
      <c r="H1117" s="251">
        <v>2.5579999999999998</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181</v>
      </c>
      <c r="AU1117" s="257" t="s">
        <v>87</v>
      </c>
      <c r="AV1117" s="14" t="s">
        <v>87</v>
      </c>
      <c r="AW1117" s="14" t="s">
        <v>38</v>
      </c>
      <c r="AX1117" s="14" t="s">
        <v>77</v>
      </c>
      <c r="AY1117" s="257" t="s">
        <v>167</v>
      </c>
    </row>
    <row r="1118" s="14" customFormat="1">
      <c r="A1118" s="14"/>
      <c r="B1118" s="247"/>
      <c r="C1118" s="248"/>
      <c r="D1118" s="232" t="s">
        <v>181</v>
      </c>
      <c r="E1118" s="249" t="s">
        <v>40</v>
      </c>
      <c r="F1118" s="250" t="s">
        <v>205</v>
      </c>
      <c r="G1118" s="248"/>
      <c r="H1118" s="251">
        <v>0.40000000000000002</v>
      </c>
      <c r="I1118" s="252"/>
      <c r="J1118" s="248"/>
      <c r="K1118" s="248"/>
      <c r="L1118" s="253"/>
      <c r="M1118" s="254"/>
      <c r="N1118" s="255"/>
      <c r="O1118" s="255"/>
      <c r="P1118" s="255"/>
      <c r="Q1118" s="255"/>
      <c r="R1118" s="255"/>
      <c r="S1118" s="255"/>
      <c r="T1118" s="256"/>
      <c r="U1118" s="14"/>
      <c r="V1118" s="14"/>
      <c r="W1118" s="14"/>
      <c r="X1118" s="14"/>
      <c r="Y1118" s="14"/>
      <c r="Z1118" s="14"/>
      <c r="AA1118" s="14"/>
      <c r="AB1118" s="14"/>
      <c r="AC1118" s="14"/>
      <c r="AD1118" s="14"/>
      <c r="AE1118" s="14"/>
      <c r="AT1118" s="257" t="s">
        <v>181</v>
      </c>
      <c r="AU1118" s="257" t="s">
        <v>87</v>
      </c>
      <c r="AV1118" s="14" t="s">
        <v>87</v>
      </c>
      <c r="AW1118" s="14" t="s">
        <v>38</v>
      </c>
      <c r="AX1118" s="14" t="s">
        <v>77</v>
      </c>
      <c r="AY1118" s="257" t="s">
        <v>167</v>
      </c>
    </row>
    <row r="1119" s="13" customFormat="1">
      <c r="A1119" s="13"/>
      <c r="B1119" s="237"/>
      <c r="C1119" s="238"/>
      <c r="D1119" s="232" t="s">
        <v>181</v>
      </c>
      <c r="E1119" s="239" t="s">
        <v>40</v>
      </c>
      <c r="F1119" s="240" t="s">
        <v>206</v>
      </c>
      <c r="G1119" s="238"/>
      <c r="H1119" s="239" t="s">
        <v>40</v>
      </c>
      <c r="I1119" s="241"/>
      <c r="J1119" s="238"/>
      <c r="K1119" s="238"/>
      <c r="L1119" s="242"/>
      <c r="M1119" s="243"/>
      <c r="N1119" s="244"/>
      <c r="O1119" s="244"/>
      <c r="P1119" s="244"/>
      <c r="Q1119" s="244"/>
      <c r="R1119" s="244"/>
      <c r="S1119" s="244"/>
      <c r="T1119" s="245"/>
      <c r="U1119" s="13"/>
      <c r="V1119" s="13"/>
      <c r="W1119" s="13"/>
      <c r="X1119" s="13"/>
      <c r="Y1119" s="13"/>
      <c r="Z1119" s="13"/>
      <c r="AA1119" s="13"/>
      <c r="AB1119" s="13"/>
      <c r="AC1119" s="13"/>
      <c r="AD1119" s="13"/>
      <c r="AE1119" s="13"/>
      <c r="AT1119" s="246" t="s">
        <v>181</v>
      </c>
      <c r="AU1119" s="246" t="s">
        <v>87</v>
      </c>
      <c r="AV1119" s="13" t="s">
        <v>85</v>
      </c>
      <c r="AW1119" s="13" t="s">
        <v>38</v>
      </c>
      <c r="AX1119" s="13" t="s">
        <v>77</v>
      </c>
      <c r="AY1119" s="246" t="s">
        <v>167</v>
      </c>
    </row>
    <row r="1120" s="14" customFormat="1">
      <c r="A1120" s="14"/>
      <c r="B1120" s="247"/>
      <c r="C1120" s="248"/>
      <c r="D1120" s="232" t="s">
        <v>181</v>
      </c>
      <c r="E1120" s="249" t="s">
        <v>40</v>
      </c>
      <c r="F1120" s="250" t="s">
        <v>207</v>
      </c>
      <c r="G1120" s="248"/>
      <c r="H1120" s="251">
        <v>2.2650000000000001</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181</v>
      </c>
      <c r="AU1120" s="257" t="s">
        <v>87</v>
      </c>
      <c r="AV1120" s="14" t="s">
        <v>87</v>
      </c>
      <c r="AW1120" s="14" t="s">
        <v>38</v>
      </c>
      <c r="AX1120" s="14" t="s">
        <v>77</v>
      </c>
      <c r="AY1120" s="257" t="s">
        <v>167</v>
      </c>
    </row>
    <row r="1121" s="13" customFormat="1">
      <c r="A1121" s="13"/>
      <c r="B1121" s="237"/>
      <c r="C1121" s="238"/>
      <c r="D1121" s="232" t="s">
        <v>181</v>
      </c>
      <c r="E1121" s="239" t="s">
        <v>40</v>
      </c>
      <c r="F1121" s="240" t="s">
        <v>208</v>
      </c>
      <c r="G1121" s="238"/>
      <c r="H1121" s="239" t="s">
        <v>40</v>
      </c>
      <c r="I1121" s="241"/>
      <c r="J1121" s="238"/>
      <c r="K1121" s="238"/>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181</v>
      </c>
      <c r="AU1121" s="246" t="s">
        <v>87</v>
      </c>
      <c r="AV1121" s="13" t="s">
        <v>85</v>
      </c>
      <c r="AW1121" s="13" t="s">
        <v>38</v>
      </c>
      <c r="AX1121" s="13" t="s">
        <v>77</v>
      </c>
      <c r="AY1121" s="246" t="s">
        <v>167</v>
      </c>
    </row>
    <row r="1122" s="14" customFormat="1">
      <c r="A1122" s="14"/>
      <c r="B1122" s="247"/>
      <c r="C1122" s="248"/>
      <c r="D1122" s="232" t="s">
        <v>181</v>
      </c>
      <c r="E1122" s="249" t="s">
        <v>40</v>
      </c>
      <c r="F1122" s="250" t="s">
        <v>209</v>
      </c>
      <c r="G1122" s="248"/>
      <c r="H1122" s="251">
        <v>15.416</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181</v>
      </c>
      <c r="AU1122" s="257" t="s">
        <v>87</v>
      </c>
      <c r="AV1122" s="14" t="s">
        <v>87</v>
      </c>
      <c r="AW1122" s="14" t="s">
        <v>38</v>
      </c>
      <c r="AX1122" s="14" t="s">
        <v>77</v>
      </c>
      <c r="AY1122" s="257" t="s">
        <v>167</v>
      </c>
    </row>
    <row r="1123" s="13" customFormat="1">
      <c r="A1123" s="13"/>
      <c r="B1123" s="237"/>
      <c r="C1123" s="238"/>
      <c r="D1123" s="232" t="s">
        <v>181</v>
      </c>
      <c r="E1123" s="239" t="s">
        <v>40</v>
      </c>
      <c r="F1123" s="240" t="s">
        <v>210</v>
      </c>
      <c r="G1123" s="238"/>
      <c r="H1123" s="239" t="s">
        <v>40</v>
      </c>
      <c r="I1123" s="241"/>
      <c r="J1123" s="238"/>
      <c r="K1123" s="238"/>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181</v>
      </c>
      <c r="AU1123" s="246" t="s">
        <v>87</v>
      </c>
      <c r="AV1123" s="13" t="s">
        <v>85</v>
      </c>
      <c r="AW1123" s="13" t="s">
        <v>38</v>
      </c>
      <c r="AX1123" s="13" t="s">
        <v>77</v>
      </c>
      <c r="AY1123" s="246" t="s">
        <v>167</v>
      </c>
    </row>
    <row r="1124" s="14" customFormat="1">
      <c r="A1124" s="14"/>
      <c r="B1124" s="247"/>
      <c r="C1124" s="248"/>
      <c r="D1124" s="232" t="s">
        <v>181</v>
      </c>
      <c r="E1124" s="249" t="s">
        <v>40</v>
      </c>
      <c r="F1124" s="250" t="s">
        <v>211</v>
      </c>
      <c r="G1124" s="248"/>
      <c r="H1124" s="251">
        <v>8.4529999999999994</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181</v>
      </c>
      <c r="AU1124" s="257" t="s">
        <v>87</v>
      </c>
      <c r="AV1124" s="14" t="s">
        <v>87</v>
      </c>
      <c r="AW1124" s="14" t="s">
        <v>38</v>
      </c>
      <c r="AX1124" s="14" t="s">
        <v>77</v>
      </c>
      <c r="AY1124" s="257" t="s">
        <v>167</v>
      </c>
    </row>
    <row r="1125" s="13" customFormat="1">
      <c r="A1125" s="13"/>
      <c r="B1125" s="237"/>
      <c r="C1125" s="238"/>
      <c r="D1125" s="232" t="s">
        <v>181</v>
      </c>
      <c r="E1125" s="239" t="s">
        <v>40</v>
      </c>
      <c r="F1125" s="240" t="s">
        <v>1273</v>
      </c>
      <c r="G1125" s="238"/>
      <c r="H1125" s="239" t="s">
        <v>40</v>
      </c>
      <c r="I1125" s="241"/>
      <c r="J1125" s="238"/>
      <c r="K1125" s="238"/>
      <c r="L1125" s="242"/>
      <c r="M1125" s="243"/>
      <c r="N1125" s="244"/>
      <c r="O1125" s="244"/>
      <c r="P1125" s="244"/>
      <c r="Q1125" s="244"/>
      <c r="R1125" s="244"/>
      <c r="S1125" s="244"/>
      <c r="T1125" s="245"/>
      <c r="U1125" s="13"/>
      <c r="V1125" s="13"/>
      <c r="W1125" s="13"/>
      <c r="X1125" s="13"/>
      <c r="Y1125" s="13"/>
      <c r="Z1125" s="13"/>
      <c r="AA1125" s="13"/>
      <c r="AB1125" s="13"/>
      <c r="AC1125" s="13"/>
      <c r="AD1125" s="13"/>
      <c r="AE1125" s="13"/>
      <c r="AT1125" s="246" t="s">
        <v>181</v>
      </c>
      <c r="AU1125" s="246" t="s">
        <v>87</v>
      </c>
      <c r="AV1125" s="13" t="s">
        <v>85</v>
      </c>
      <c r="AW1125" s="13" t="s">
        <v>38</v>
      </c>
      <c r="AX1125" s="13" t="s">
        <v>77</v>
      </c>
      <c r="AY1125" s="246" t="s">
        <v>167</v>
      </c>
    </row>
    <row r="1126" s="13" customFormat="1">
      <c r="A1126" s="13"/>
      <c r="B1126" s="237"/>
      <c r="C1126" s="238"/>
      <c r="D1126" s="232" t="s">
        <v>181</v>
      </c>
      <c r="E1126" s="239" t="s">
        <v>40</v>
      </c>
      <c r="F1126" s="240" t="s">
        <v>203</v>
      </c>
      <c r="G1126" s="238"/>
      <c r="H1126" s="239" t="s">
        <v>40</v>
      </c>
      <c r="I1126" s="241"/>
      <c r="J1126" s="238"/>
      <c r="K1126" s="238"/>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181</v>
      </c>
      <c r="AU1126" s="246" t="s">
        <v>87</v>
      </c>
      <c r="AV1126" s="13" t="s">
        <v>85</v>
      </c>
      <c r="AW1126" s="13" t="s">
        <v>38</v>
      </c>
      <c r="AX1126" s="13" t="s">
        <v>77</v>
      </c>
      <c r="AY1126" s="246" t="s">
        <v>167</v>
      </c>
    </row>
    <row r="1127" s="14" customFormat="1">
      <c r="A1127" s="14"/>
      <c r="B1127" s="247"/>
      <c r="C1127" s="248"/>
      <c r="D1127" s="232" t="s">
        <v>181</v>
      </c>
      <c r="E1127" s="249" t="s">
        <v>40</v>
      </c>
      <c r="F1127" s="250" t="s">
        <v>234</v>
      </c>
      <c r="G1127" s="248"/>
      <c r="H1127" s="251">
        <v>19.079999999999998</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181</v>
      </c>
      <c r="AU1127" s="257" t="s">
        <v>87</v>
      </c>
      <c r="AV1127" s="14" t="s">
        <v>87</v>
      </c>
      <c r="AW1127" s="14" t="s">
        <v>38</v>
      </c>
      <c r="AX1127" s="14" t="s">
        <v>77</v>
      </c>
      <c r="AY1127" s="257" t="s">
        <v>167</v>
      </c>
    </row>
    <row r="1128" s="14" customFormat="1">
      <c r="A1128" s="14"/>
      <c r="B1128" s="247"/>
      <c r="C1128" s="248"/>
      <c r="D1128" s="232" t="s">
        <v>181</v>
      </c>
      <c r="E1128" s="249" t="s">
        <v>40</v>
      </c>
      <c r="F1128" s="250" t="s">
        <v>235</v>
      </c>
      <c r="G1128" s="248"/>
      <c r="H1128" s="251">
        <v>-4.7279999999999998</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181</v>
      </c>
      <c r="AU1128" s="257" t="s">
        <v>87</v>
      </c>
      <c r="AV1128" s="14" t="s">
        <v>87</v>
      </c>
      <c r="AW1128" s="14" t="s">
        <v>38</v>
      </c>
      <c r="AX1128" s="14" t="s">
        <v>77</v>
      </c>
      <c r="AY1128" s="257" t="s">
        <v>167</v>
      </c>
    </row>
    <row r="1129" s="14" customFormat="1">
      <c r="A1129" s="14"/>
      <c r="B1129" s="247"/>
      <c r="C1129" s="248"/>
      <c r="D1129" s="232" t="s">
        <v>181</v>
      </c>
      <c r="E1129" s="249" t="s">
        <v>40</v>
      </c>
      <c r="F1129" s="250" t="s">
        <v>236</v>
      </c>
      <c r="G1129" s="248"/>
      <c r="H1129" s="251">
        <v>-1.1819999999999999</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181</v>
      </c>
      <c r="AU1129" s="257" t="s">
        <v>87</v>
      </c>
      <c r="AV1129" s="14" t="s">
        <v>87</v>
      </c>
      <c r="AW1129" s="14" t="s">
        <v>38</v>
      </c>
      <c r="AX1129" s="14" t="s">
        <v>77</v>
      </c>
      <c r="AY1129" s="257" t="s">
        <v>167</v>
      </c>
    </row>
    <row r="1130" s="13" customFormat="1">
      <c r="A1130" s="13"/>
      <c r="B1130" s="237"/>
      <c r="C1130" s="238"/>
      <c r="D1130" s="232" t="s">
        <v>181</v>
      </c>
      <c r="E1130" s="239" t="s">
        <v>40</v>
      </c>
      <c r="F1130" s="240" t="s">
        <v>206</v>
      </c>
      <c r="G1130" s="238"/>
      <c r="H1130" s="239" t="s">
        <v>40</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181</v>
      </c>
      <c r="AU1130" s="246" t="s">
        <v>87</v>
      </c>
      <c r="AV1130" s="13" t="s">
        <v>85</v>
      </c>
      <c r="AW1130" s="13" t="s">
        <v>38</v>
      </c>
      <c r="AX1130" s="13" t="s">
        <v>77</v>
      </c>
      <c r="AY1130" s="246" t="s">
        <v>167</v>
      </c>
    </row>
    <row r="1131" s="14" customFormat="1">
      <c r="A1131" s="14"/>
      <c r="B1131" s="247"/>
      <c r="C1131" s="248"/>
      <c r="D1131" s="232" t="s">
        <v>181</v>
      </c>
      <c r="E1131" s="249" t="s">
        <v>40</v>
      </c>
      <c r="F1131" s="250" t="s">
        <v>237</v>
      </c>
      <c r="G1131" s="248"/>
      <c r="H1131" s="251">
        <v>16.695</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181</v>
      </c>
      <c r="AU1131" s="257" t="s">
        <v>87</v>
      </c>
      <c r="AV1131" s="14" t="s">
        <v>87</v>
      </c>
      <c r="AW1131" s="14" t="s">
        <v>38</v>
      </c>
      <c r="AX1131" s="14" t="s">
        <v>77</v>
      </c>
      <c r="AY1131" s="257" t="s">
        <v>167</v>
      </c>
    </row>
    <row r="1132" s="14" customFormat="1">
      <c r="A1132" s="14"/>
      <c r="B1132" s="247"/>
      <c r="C1132" s="248"/>
      <c r="D1132" s="232" t="s">
        <v>181</v>
      </c>
      <c r="E1132" s="249" t="s">
        <v>40</v>
      </c>
      <c r="F1132" s="250" t="s">
        <v>236</v>
      </c>
      <c r="G1132" s="248"/>
      <c r="H1132" s="251">
        <v>-1.1819999999999999</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181</v>
      </c>
      <c r="AU1132" s="257" t="s">
        <v>87</v>
      </c>
      <c r="AV1132" s="14" t="s">
        <v>87</v>
      </c>
      <c r="AW1132" s="14" t="s">
        <v>38</v>
      </c>
      <c r="AX1132" s="14" t="s">
        <v>77</v>
      </c>
      <c r="AY1132" s="257" t="s">
        <v>167</v>
      </c>
    </row>
    <row r="1133" s="13" customFormat="1">
      <c r="A1133" s="13"/>
      <c r="B1133" s="237"/>
      <c r="C1133" s="238"/>
      <c r="D1133" s="232" t="s">
        <v>181</v>
      </c>
      <c r="E1133" s="239" t="s">
        <v>40</v>
      </c>
      <c r="F1133" s="240" t="s">
        <v>208</v>
      </c>
      <c r="G1133" s="238"/>
      <c r="H1133" s="239" t="s">
        <v>40</v>
      </c>
      <c r="I1133" s="241"/>
      <c r="J1133" s="238"/>
      <c r="K1133" s="238"/>
      <c r="L1133" s="242"/>
      <c r="M1133" s="243"/>
      <c r="N1133" s="244"/>
      <c r="O1133" s="244"/>
      <c r="P1133" s="244"/>
      <c r="Q1133" s="244"/>
      <c r="R1133" s="244"/>
      <c r="S1133" s="244"/>
      <c r="T1133" s="245"/>
      <c r="U1133" s="13"/>
      <c r="V1133" s="13"/>
      <c r="W1133" s="13"/>
      <c r="X1133" s="13"/>
      <c r="Y1133" s="13"/>
      <c r="Z1133" s="13"/>
      <c r="AA1133" s="13"/>
      <c r="AB1133" s="13"/>
      <c r="AC1133" s="13"/>
      <c r="AD1133" s="13"/>
      <c r="AE1133" s="13"/>
      <c r="AT1133" s="246" t="s">
        <v>181</v>
      </c>
      <c r="AU1133" s="246" t="s">
        <v>87</v>
      </c>
      <c r="AV1133" s="13" t="s">
        <v>85</v>
      </c>
      <c r="AW1133" s="13" t="s">
        <v>38</v>
      </c>
      <c r="AX1133" s="13" t="s">
        <v>77</v>
      </c>
      <c r="AY1133" s="246" t="s">
        <v>167</v>
      </c>
    </row>
    <row r="1134" s="14" customFormat="1">
      <c r="A1134" s="14"/>
      <c r="B1134" s="247"/>
      <c r="C1134" s="248"/>
      <c r="D1134" s="232" t="s">
        <v>181</v>
      </c>
      <c r="E1134" s="249" t="s">
        <v>40</v>
      </c>
      <c r="F1134" s="250" t="s">
        <v>238</v>
      </c>
      <c r="G1134" s="248"/>
      <c r="H1134" s="251">
        <v>42.051000000000002</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181</v>
      </c>
      <c r="AU1134" s="257" t="s">
        <v>87</v>
      </c>
      <c r="AV1134" s="14" t="s">
        <v>87</v>
      </c>
      <c r="AW1134" s="14" t="s">
        <v>38</v>
      </c>
      <c r="AX1134" s="14" t="s">
        <v>77</v>
      </c>
      <c r="AY1134" s="257" t="s">
        <v>167</v>
      </c>
    </row>
    <row r="1135" s="14" customFormat="1">
      <c r="A1135" s="14"/>
      <c r="B1135" s="247"/>
      <c r="C1135" s="248"/>
      <c r="D1135" s="232" t="s">
        <v>181</v>
      </c>
      <c r="E1135" s="249" t="s">
        <v>40</v>
      </c>
      <c r="F1135" s="250" t="s">
        <v>239</v>
      </c>
      <c r="G1135" s="248"/>
      <c r="H1135" s="251">
        <v>-1.5760000000000001</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181</v>
      </c>
      <c r="AU1135" s="257" t="s">
        <v>87</v>
      </c>
      <c r="AV1135" s="14" t="s">
        <v>87</v>
      </c>
      <c r="AW1135" s="14" t="s">
        <v>38</v>
      </c>
      <c r="AX1135" s="14" t="s">
        <v>77</v>
      </c>
      <c r="AY1135" s="257" t="s">
        <v>167</v>
      </c>
    </row>
    <row r="1136" s="14" customFormat="1">
      <c r="A1136" s="14"/>
      <c r="B1136" s="247"/>
      <c r="C1136" s="248"/>
      <c r="D1136" s="232" t="s">
        <v>181</v>
      </c>
      <c r="E1136" s="249" t="s">
        <v>40</v>
      </c>
      <c r="F1136" s="250" t="s">
        <v>240</v>
      </c>
      <c r="G1136" s="248"/>
      <c r="H1136" s="251">
        <v>-2.093</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181</v>
      </c>
      <c r="AU1136" s="257" t="s">
        <v>87</v>
      </c>
      <c r="AV1136" s="14" t="s">
        <v>87</v>
      </c>
      <c r="AW1136" s="14" t="s">
        <v>38</v>
      </c>
      <c r="AX1136" s="14" t="s">
        <v>77</v>
      </c>
      <c r="AY1136" s="257" t="s">
        <v>167</v>
      </c>
    </row>
    <row r="1137" s="14" customFormat="1">
      <c r="A1137" s="14"/>
      <c r="B1137" s="247"/>
      <c r="C1137" s="248"/>
      <c r="D1137" s="232" t="s">
        <v>181</v>
      </c>
      <c r="E1137" s="249" t="s">
        <v>40</v>
      </c>
      <c r="F1137" s="250" t="s">
        <v>241</v>
      </c>
      <c r="G1137" s="248"/>
      <c r="H1137" s="251">
        <v>1.74</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181</v>
      </c>
      <c r="AU1137" s="257" t="s">
        <v>87</v>
      </c>
      <c r="AV1137" s="14" t="s">
        <v>87</v>
      </c>
      <c r="AW1137" s="14" t="s">
        <v>38</v>
      </c>
      <c r="AX1137" s="14" t="s">
        <v>77</v>
      </c>
      <c r="AY1137" s="257" t="s">
        <v>167</v>
      </c>
    </row>
    <row r="1138" s="13" customFormat="1">
      <c r="A1138" s="13"/>
      <c r="B1138" s="237"/>
      <c r="C1138" s="238"/>
      <c r="D1138" s="232" t="s">
        <v>181</v>
      </c>
      <c r="E1138" s="239" t="s">
        <v>40</v>
      </c>
      <c r="F1138" s="240" t="s">
        <v>210</v>
      </c>
      <c r="G1138" s="238"/>
      <c r="H1138" s="239" t="s">
        <v>40</v>
      </c>
      <c r="I1138" s="241"/>
      <c r="J1138" s="238"/>
      <c r="K1138" s="238"/>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181</v>
      </c>
      <c r="AU1138" s="246" t="s">
        <v>87</v>
      </c>
      <c r="AV1138" s="13" t="s">
        <v>85</v>
      </c>
      <c r="AW1138" s="13" t="s">
        <v>38</v>
      </c>
      <c r="AX1138" s="13" t="s">
        <v>77</v>
      </c>
      <c r="AY1138" s="246" t="s">
        <v>167</v>
      </c>
    </row>
    <row r="1139" s="14" customFormat="1">
      <c r="A1139" s="14"/>
      <c r="B1139" s="247"/>
      <c r="C1139" s="248"/>
      <c r="D1139" s="232" t="s">
        <v>181</v>
      </c>
      <c r="E1139" s="249" t="s">
        <v>40</v>
      </c>
      <c r="F1139" s="250" t="s">
        <v>242</v>
      </c>
      <c r="G1139" s="248"/>
      <c r="H1139" s="251">
        <v>31.27</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181</v>
      </c>
      <c r="AU1139" s="257" t="s">
        <v>87</v>
      </c>
      <c r="AV1139" s="14" t="s">
        <v>87</v>
      </c>
      <c r="AW1139" s="14" t="s">
        <v>38</v>
      </c>
      <c r="AX1139" s="14" t="s">
        <v>77</v>
      </c>
      <c r="AY1139" s="257" t="s">
        <v>167</v>
      </c>
    </row>
    <row r="1140" s="14" customFormat="1">
      <c r="A1140" s="14"/>
      <c r="B1140" s="247"/>
      <c r="C1140" s="248"/>
      <c r="D1140" s="232" t="s">
        <v>181</v>
      </c>
      <c r="E1140" s="249" t="s">
        <v>40</v>
      </c>
      <c r="F1140" s="250" t="s">
        <v>239</v>
      </c>
      <c r="G1140" s="248"/>
      <c r="H1140" s="251">
        <v>-1.5760000000000001</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181</v>
      </c>
      <c r="AU1140" s="257" t="s">
        <v>87</v>
      </c>
      <c r="AV1140" s="14" t="s">
        <v>87</v>
      </c>
      <c r="AW1140" s="14" t="s">
        <v>38</v>
      </c>
      <c r="AX1140" s="14" t="s">
        <v>77</v>
      </c>
      <c r="AY1140" s="257" t="s">
        <v>167</v>
      </c>
    </row>
    <row r="1141" s="14" customFormat="1">
      <c r="A1141" s="14"/>
      <c r="B1141" s="247"/>
      <c r="C1141" s="248"/>
      <c r="D1141" s="232" t="s">
        <v>181</v>
      </c>
      <c r="E1141" s="249" t="s">
        <v>40</v>
      </c>
      <c r="F1141" s="250" t="s">
        <v>243</v>
      </c>
      <c r="G1141" s="248"/>
      <c r="H1141" s="251">
        <v>-2.0249999999999999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181</v>
      </c>
      <c r="AU1141" s="257" t="s">
        <v>87</v>
      </c>
      <c r="AV1141" s="14" t="s">
        <v>87</v>
      </c>
      <c r="AW1141" s="14" t="s">
        <v>38</v>
      </c>
      <c r="AX1141" s="14" t="s">
        <v>77</v>
      </c>
      <c r="AY1141" s="257" t="s">
        <v>167</v>
      </c>
    </row>
    <row r="1142" s="14" customFormat="1">
      <c r="A1142" s="14"/>
      <c r="B1142" s="247"/>
      <c r="C1142" s="248"/>
      <c r="D1142" s="232" t="s">
        <v>181</v>
      </c>
      <c r="E1142" s="249" t="s">
        <v>40</v>
      </c>
      <c r="F1142" s="250" t="s">
        <v>241</v>
      </c>
      <c r="G1142" s="248"/>
      <c r="H1142" s="251">
        <v>1.74</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181</v>
      </c>
      <c r="AU1142" s="257" t="s">
        <v>87</v>
      </c>
      <c r="AV1142" s="14" t="s">
        <v>87</v>
      </c>
      <c r="AW1142" s="14" t="s">
        <v>38</v>
      </c>
      <c r="AX1142" s="14" t="s">
        <v>77</v>
      </c>
      <c r="AY1142" s="257" t="s">
        <v>167</v>
      </c>
    </row>
    <row r="1143" s="15" customFormat="1">
      <c r="A1143" s="15"/>
      <c r="B1143" s="258"/>
      <c r="C1143" s="259"/>
      <c r="D1143" s="232" t="s">
        <v>181</v>
      </c>
      <c r="E1143" s="260" t="s">
        <v>40</v>
      </c>
      <c r="F1143" s="261" t="s">
        <v>184</v>
      </c>
      <c r="G1143" s="259"/>
      <c r="H1143" s="262">
        <v>127.306</v>
      </c>
      <c r="I1143" s="263"/>
      <c r="J1143" s="259"/>
      <c r="K1143" s="259"/>
      <c r="L1143" s="264"/>
      <c r="M1143" s="265"/>
      <c r="N1143" s="266"/>
      <c r="O1143" s="266"/>
      <c r="P1143" s="266"/>
      <c r="Q1143" s="266"/>
      <c r="R1143" s="266"/>
      <c r="S1143" s="266"/>
      <c r="T1143" s="267"/>
      <c r="U1143" s="15"/>
      <c r="V1143" s="15"/>
      <c r="W1143" s="15"/>
      <c r="X1143" s="15"/>
      <c r="Y1143" s="15"/>
      <c r="Z1143" s="15"/>
      <c r="AA1143" s="15"/>
      <c r="AB1143" s="15"/>
      <c r="AC1143" s="15"/>
      <c r="AD1143" s="15"/>
      <c r="AE1143" s="15"/>
      <c r="AT1143" s="268" t="s">
        <v>181</v>
      </c>
      <c r="AU1143" s="268" t="s">
        <v>87</v>
      </c>
      <c r="AV1143" s="15" t="s">
        <v>175</v>
      </c>
      <c r="AW1143" s="15" t="s">
        <v>38</v>
      </c>
      <c r="AX1143" s="15" t="s">
        <v>85</v>
      </c>
      <c r="AY1143" s="268" t="s">
        <v>167</v>
      </c>
    </row>
    <row r="1144" s="2" customFormat="1" ht="24" customHeight="1">
      <c r="A1144" s="39"/>
      <c r="B1144" s="40"/>
      <c r="C1144" s="219" t="s">
        <v>1285</v>
      </c>
      <c r="D1144" s="219" t="s">
        <v>170</v>
      </c>
      <c r="E1144" s="220" t="s">
        <v>1286</v>
      </c>
      <c r="F1144" s="221" t="s">
        <v>1287</v>
      </c>
      <c r="G1144" s="222" t="s">
        <v>173</v>
      </c>
      <c r="H1144" s="223">
        <v>30.111999999999998</v>
      </c>
      <c r="I1144" s="224"/>
      <c r="J1144" s="225">
        <f>ROUND(I1144*H1144,2)</f>
        <v>0</v>
      </c>
      <c r="K1144" s="221" t="s">
        <v>174</v>
      </c>
      <c r="L1144" s="45"/>
      <c r="M1144" s="226" t="s">
        <v>40</v>
      </c>
      <c r="N1144" s="227" t="s">
        <v>48</v>
      </c>
      <c r="O1144" s="85"/>
      <c r="P1144" s="228">
        <f>O1144*H1144</f>
        <v>0</v>
      </c>
      <c r="Q1144" s="228">
        <v>1.0000000000000001E-05</v>
      </c>
      <c r="R1144" s="228">
        <f>Q1144*H1144</f>
        <v>0.00030111999999999999</v>
      </c>
      <c r="S1144" s="228">
        <v>0</v>
      </c>
      <c r="T1144" s="229">
        <f>S1144*H1144</f>
        <v>0</v>
      </c>
      <c r="U1144" s="39"/>
      <c r="V1144" s="39"/>
      <c r="W1144" s="39"/>
      <c r="X1144" s="39"/>
      <c r="Y1144" s="39"/>
      <c r="Z1144" s="39"/>
      <c r="AA1144" s="39"/>
      <c r="AB1144" s="39"/>
      <c r="AC1144" s="39"/>
      <c r="AD1144" s="39"/>
      <c r="AE1144" s="39"/>
      <c r="AR1144" s="230" t="s">
        <v>301</v>
      </c>
      <c r="AT1144" s="230" t="s">
        <v>170</v>
      </c>
      <c r="AU1144" s="230" t="s">
        <v>87</v>
      </c>
      <c r="AY1144" s="18" t="s">
        <v>167</v>
      </c>
      <c r="BE1144" s="231">
        <f>IF(N1144="základní",J1144,0)</f>
        <v>0</v>
      </c>
      <c r="BF1144" s="231">
        <f>IF(N1144="snížená",J1144,0)</f>
        <v>0</v>
      </c>
      <c r="BG1144" s="231">
        <f>IF(N1144="zákl. přenesená",J1144,0)</f>
        <v>0</v>
      </c>
      <c r="BH1144" s="231">
        <f>IF(N1144="sníž. přenesená",J1144,0)</f>
        <v>0</v>
      </c>
      <c r="BI1144" s="231">
        <f>IF(N1144="nulová",J1144,0)</f>
        <v>0</v>
      </c>
      <c r="BJ1144" s="18" t="s">
        <v>85</v>
      </c>
      <c r="BK1144" s="231">
        <f>ROUND(I1144*H1144,2)</f>
        <v>0</v>
      </c>
      <c r="BL1144" s="18" t="s">
        <v>301</v>
      </c>
      <c r="BM1144" s="230" t="s">
        <v>1288</v>
      </c>
    </row>
    <row r="1145" s="2" customFormat="1">
      <c r="A1145" s="39"/>
      <c r="B1145" s="40"/>
      <c r="C1145" s="41"/>
      <c r="D1145" s="232" t="s">
        <v>177</v>
      </c>
      <c r="E1145" s="41"/>
      <c r="F1145" s="233" t="s">
        <v>1289</v>
      </c>
      <c r="G1145" s="41"/>
      <c r="H1145" s="41"/>
      <c r="I1145" s="137"/>
      <c r="J1145" s="41"/>
      <c r="K1145" s="41"/>
      <c r="L1145" s="45"/>
      <c r="M1145" s="234"/>
      <c r="N1145" s="235"/>
      <c r="O1145" s="85"/>
      <c r="P1145" s="85"/>
      <c r="Q1145" s="85"/>
      <c r="R1145" s="85"/>
      <c r="S1145" s="85"/>
      <c r="T1145" s="86"/>
      <c r="U1145" s="39"/>
      <c r="V1145" s="39"/>
      <c r="W1145" s="39"/>
      <c r="X1145" s="39"/>
      <c r="Y1145" s="39"/>
      <c r="Z1145" s="39"/>
      <c r="AA1145" s="39"/>
      <c r="AB1145" s="39"/>
      <c r="AC1145" s="39"/>
      <c r="AD1145" s="39"/>
      <c r="AE1145" s="39"/>
      <c r="AT1145" s="18" t="s">
        <v>177</v>
      </c>
      <c r="AU1145" s="18" t="s">
        <v>87</v>
      </c>
    </row>
    <row r="1146" s="13" customFormat="1">
      <c r="A1146" s="13"/>
      <c r="B1146" s="237"/>
      <c r="C1146" s="238"/>
      <c r="D1146" s="232" t="s">
        <v>181</v>
      </c>
      <c r="E1146" s="239" t="s">
        <v>40</v>
      </c>
      <c r="F1146" s="240" t="s">
        <v>203</v>
      </c>
      <c r="G1146" s="238"/>
      <c r="H1146" s="239" t="s">
        <v>40</v>
      </c>
      <c r="I1146" s="241"/>
      <c r="J1146" s="238"/>
      <c r="K1146" s="238"/>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181</v>
      </c>
      <c r="AU1146" s="246" t="s">
        <v>87</v>
      </c>
      <c r="AV1146" s="13" t="s">
        <v>85</v>
      </c>
      <c r="AW1146" s="13" t="s">
        <v>38</v>
      </c>
      <c r="AX1146" s="13" t="s">
        <v>77</v>
      </c>
      <c r="AY1146" s="246" t="s">
        <v>167</v>
      </c>
    </row>
    <row r="1147" s="14" customFormat="1">
      <c r="A1147" s="14"/>
      <c r="B1147" s="247"/>
      <c r="C1147" s="248"/>
      <c r="D1147" s="232" t="s">
        <v>181</v>
      </c>
      <c r="E1147" s="249" t="s">
        <v>40</v>
      </c>
      <c r="F1147" s="250" t="s">
        <v>1290</v>
      </c>
      <c r="G1147" s="248"/>
      <c r="H1147" s="251">
        <v>1.6779999999999999</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181</v>
      </c>
      <c r="AU1147" s="257" t="s">
        <v>87</v>
      </c>
      <c r="AV1147" s="14" t="s">
        <v>87</v>
      </c>
      <c r="AW1147" s="14" t="s">
        <v>38</v>
      </c>
      <c r="AX1147" s="14" t="s">
        <v>77</v>
      </c>
      <c r="AY1147" s="257" t="s">
        <v>167</v>
      </c>
    </row>
    <row r="1148" s="14" customFormat="1">
      <c r="A1148" s="14"/>
      <c r="B1148" s="247"/>
      <c r="C1148" s="248"/>
      <c r="D1148" s="232" t="s">
        <v>181</v>
      </c>
      <c r="E1148" s="249" t="s">
        <v>40</v>
      </c>
      <c r="F1148" s="250" t="s">
        <v>1291</v>
      </c>
      <c r="G1148" s="248"/>
      <c r="H1148" s="251">
        <v>0.45000000000000001</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181</v>
      </c>
      <c r="AU1148" s="257" t="s">
        <v>87</v>
      </c>
      <c r="AV1148" s="14" t="s">
        <v>87</v>
      </c>
      <c r="AW1148" s="14" t="s">
        <v>38</v>
      </c>
      <c r="AX1148" s="14" t="s">
        <v>77</v>
      </c>
      <c r="AY1148" s="257" t="s">
        <v>167</v>
      </c>
    </row>
    <row r="1149" s="13" customFormat="1">
      <c r="A1149" s="13"/>
      <c r="B1149" s="237"/>
      <c r="C1149" s="238"/>
      <c r="D1149" s="232" t="s">
        <v>181</v>
      </c>
      <c r="E1149" s="239" t="s">
        <v>40</v>
      </c>
      <c r="F1149" s="240" t="s">
        <v>206</v>
      </c>
      <c r="G1149" s="238"/>
      <c r="H1149" s="239" t="s">
        <v>40</v>
      </c>
      <c r="I1149" s="241"/>
      <c r="J1149" s="238"/>
      <c r="K1149" s="238"/>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181</v>
      </c>
      <c r="AU1149" s="246" t="s">
        <v>87</v>
      </c>
      <c r="AV1149" s="13" t="s">
        <v>85</v>
      </c>
      <c r="AW1149" s="13" t="s">
        <v>38</v>
      </c>
      <c r="AX1149" s="13" t="s">
        <v>77</v>
      </c>
      <c r="AY1149" s="246" t="s">
        <v>167</v>
      </c>
    </row>
    <row r="1150" s="14" customFormat="1">
      <c r="A1150" s="14"/>
      <c r="B1150" s="247"/>
      <c r="C1150" s="248"/>
      <c r="D1150" s="232" t="s">
        <v>181</v>
      </c>
      <c r="E1150" s="249" t="s">
        <v>40</v>
      </c>
      <c r="F1150" s="250" t="s">
        <v>1292</v>
      </c>
      <c r="G1150" s="248"/>
      <c r="H1150" s="251">
        <v>2.0150000000000001</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181</v>
      </c>
      <c r="AU1150" s="257" t="s">
        <v>87</v>
      </c>
      <c r="AV1150" s="14" t="s">
        <v>87</v>
      </c>
      <c r="AW1150" s="14" t="s">
        <v>38</v>
      </c>
      <c r="AX1150" s="14" t="s">
        <v>77</v>
      </c>
      <c r="AY1150" s="257" t="s">
        <v>167</v>
      </c>
    </row>
    <row r="1151" s="13" customFormat="1">
      <c r="A1151" s="13"/>
      <c r="B1151" s="237"/>
      <c r="C1151" s="238"/>
      <c r="D1151" s="232" t="s">
        <v>181</v>
      </c>
      <c r="E1151" s="239" t="s">
        <v>40</v>
      </c>
      <c r="F1151" s="240" t="s">
        <v>208</v>
      </c>
      <c r="G1151" s="238"/>
      <c r="H1151" s="239" t="s">
        <v>40</v>
      </c>
      <c r="I1151" s="241"/>
      <c r="J1151" s="238"/>
      <c r="K1151" s="238"/>
      <c r="L1151" s="242"/>
      <c r="M1151" s="243"/>
      <c r="N1151" s="244"/>
      <c r="O1151" s="244"/>
      <c r="P1151" s="244"/>
      <c r="Q1151" s="244"/>
      <c r="R1151" s="244"/>
      <c r="S1151" s="244"/>
      <c r="T1151" s="245"/>
      <c r="U1151" s="13"/>
      <c r="V1151" s="13"/>
      <c r="W1151" s="13"/>
      <c r="X1151" s="13"/>
      <c r="Y1151" s="13"/>
      <c r="Z1151" s="13"/>
      <c r="AA1151" s="13"/>
      <c r="AB1151" s="13"/>
      <c r="AC1151" s="13"/>
      <c r="AD1151" s="13"/>
      <c r="AE1151" s="13"/>
      <c r="AT1151" s="246" t="s">
        <v>181</v>
      </c>
      <c r="AU1151" s="246" t="s">
        <v>87</v>
      </c>
      <c r="AV1151" s="13" t="s">
        <v>85</v>
      </c>
      <c r="AW1151" s="13" t="s">
        <v>38</v>
      </c>
      <c r="AX1151" s="13" t="s">
        <v>77</v>
      </c>
      <c r="AY1151" s="246" t="s">
        <v>167</v>
      </c>
    </row>
    <row r="1152" s="14" customFormat="1">
      <c r="A1152" s="14"/>
      <c r="B1152" s="247"/>
      <c r="C1152" s="248"/>
      <c r="D1152" s="232" t="s">
        <v>181</v>
      </c>
      <c r="E1152" s="249" t="s">
        <v>40</v>
      </c>
      <c r="F1152" s="250" t="s">
        <v>1293</v>
      </c>
      <c r="G1152" s="248"/>
      <c r="H1152" s="251">
        <v>14.438000000000001</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181</v>
      </c>
      <c r="AU1152" s="257" t="s">
        <v>87</v>
      </c>
      <c r="AV1152" s="14" t="s">
        <v>87</v>
      </c>
      <c r="AW1152" s="14" t="s">
        <v>38</v>
      </c>
      <c r="AX1152" s="14" t="s">
        <v>77</v>
      </c>
      <c r="AY1152" s="257" t="s">
        <v>167</v>
      </c>
    </row>
    <row r="1153" s="13" customFormat="1">
      <c r="A1153" s="13"/>
      <c r="B1153" s="237"/>
      <c r="C1153" s="238"/>
      <c r="D1153" s="232" t="s">
        <v>181</v>
      </c>
      <c r="E1153" s="239" t="s">
        <v>40</v>
      </c>
      <c r="F1153" s="240" t="s">
        <v>210</v>
      </c>
      <c r="G1153" s="238"/>
      <c r="H1153" s="239" t="s">
        <v>40</v>
      </c>
      <c r="I1153" s="241"/>
      <c r="J1153" s="238"/>
      <c r="K1153" s="238"/>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181</v>
      </c>
      <c r="AU1153" s="246" t="s">
        <v>87</v>
      </c>
      <c r="AV1153" s="13" t="s">
        <v>85</v>
      </c>
      <c r="AW1153" s="13" t="s">
        <v>38</v>
      </c>
      <c r="AX1153" s="13" t="s">
        <v>77</v>
      </c>
      <c r="AY1153" s="246" t="s">
        <v>167</v>
      </c>
    </row>
    <row r="1154" s="14" customFormat="1">
      <c r="A1154" s="14"/>
      <c r="B1154" s="247"/>
      <c r="C1154" s="248"/>
      <c r="D1154" s="232" t="s">
        <v>181</v>
      </c>
      <c r="E1154" s="249" t="s">
        <v>40</v>
      </c>
      <c r="F1154" s="250" t="s">
        <v>1294</v>
      </c>
      <c r="G1154" s="248"/>
      <c r="H1154" s="251">
        <v>11.531000000000001</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181</v>
      </c>
      <c r="AU1154" s="257" t="s">
        <v>87</v>
      </c>
      <c r="AV1154" s="14" t="s">
        <v>87</v>
      </c>
      <c r="AW1154" s="14" t="s">
        <v>38</v>
      </c>
      <c r="AX1154" s="14" t="s">
        <v>77</v>
      </c>
      <c r="AY1154" s="257" t="s">
        <v>167</v>
      </c>
    </row>
    <row r="1155" s="15" customFormat="1">
      <c r="A1155" s="15"/>
      <c r="B1155" s="258"/>
      <c r="C1155" s="259"/>
      <c r="D1155" s="232" t="s">
        <v>181</v>
      </c>
      <c r="E1155" s="260" t="s">
        <v>40</v>
      </c>
      <c r="F1155" s="261" t="s">
        <v>184</v>
      </c>
      <c r="G1155" s="259"/>
      <c r="H1155" s="262">
        <v>30.111999999999998</v>
      </c>
      <c r="I1155" s="263"/>
      <c r="J1155" s="259"/>
      <c r="K1155" s="259"/>
      <c r="L1155" s="264"/>
      <c r="M1155" s="265"/>
      <c r="N1155" s="266"/>
      <c r="O1155" s="266"/>
      <c r="P1155" s="266"/>
      <c r="Q1155" s="266"/>
      <c r="R1155" s="266"/>
      <c r="S1155" s="266"/>
      <c r="T1155" s="267"/>
      <c r="U1155" s="15"/>
      <c r="V1155" s="15"/>
      <c r="W1155" s="15"/>
      <c r="X1155" s="15"/>
      <c r="Y1155" s="15"/>
      <c r="Z1155" s="15"/>
      <c r="AA1155" s="15"/>
      <c r="AB1155" s="15"/>
      <c r="AC1155" s="15"/>
      <c r="AD1155" s="15"/>
      <c r="AE1155" s="15"/>
      <c r="AT1155" s="268" t="s">
        <v>181</v>
      </c>
      <c r="AU1155" s="268" t="s">
        <v>87</v>
      </c>
      <c r="AV1155" s="15" t="s">
        <v>175</v>
      </c>
      <c r="AW1155" s="15" t="s">
        <v>38</v>
      </c>
      <c r="AX1155" s="15" t="s">
        <v>85</v>
      </c>
      <c r="AY1155" s="268" t="s">
        <v>167</v>
      </c>
    </row>
    <row r="1156" s="2" customFormat="1" ht="24" customHeight="1">
      <c r="A1156" s="39"/>
      <c r="B1156" s="40"/>
      <c r="C1156" s="219" t="s">
        <v>1295</v>
      </c>
      <c r="D1156" s="219" t="s">
        <v>170</v>
      </c>
      <c r="E1156" s="220" t="s">
        <v>1296</v>
      </c>
      <c r="F1156" s="221" t="s">
        <v>1297</v>
      </c>
      <c r="G1156" s="222" t="s">
        <v>173</v>
      </c>
      <c r="H1156" s="223">
        <v>30.111999999999998</v>
      </c>
      <c r="I1156" s="224"/>
      <c r="J1156" s="225">
        <f>ROUND(I1156*H1156,2)</f>
        <v>0</v>
      </c>
      <c r="K1156" s="221" t="s">
        <v>174</v>
      </c>
      <c r="L1156" s="45"/>
      <c r="M1156" s="226" t="s">
        <v>40</v>
      </c>
      <c r="N1156" s="227" t="s">
        <v>48</v>
      </c>
      <c r="O1156" s="85"/>
      <c r="P1156" s="228">
        <f>O1156*H1156</f>
        <v>0</v>
      </c>
      <c r="Q1156" s="228">
        <v>1.0000000000000001E-05</v>
      </c>
      <c r="R1156" s="228">
        <f>Q1156*H1156</f>
        <v>0.00030111999999999999</v>
      </c>
      <c r="S1156" s="228">
        <v>0</v>
      </c>
      <c r="T1156" s="229">
        <f>S1156*H1156</f>
        <v>0</v>
      </c>
      <c r="U1156" s="39"/>
      <c r="V1156" s="39"/>
      <c r="W1156" s="39"/>
      <c r="X1156" s="39"/>
      <c r="Y1156" s="39"/>
      <c r="Z1156" s="39"/>
      <c r="AA1156" s="39"/>
      <c r="AB1156" s="39"/>
      <c r="AC1156" s="39"/>
      <c r="AD1156" s="39"/>
      <c r="AE1156" s="39"/>
      <c r="AR1156" s="230" t="s">
        <v>301</v>
      </c>
      <c r="AT1156" s="230" t="s">
        <v>170</v>
      </c>
      <c r="AU1156" s="230" t="s">
        <v>87</v>
      </c>
      <c r="AY1156" s="18" t="s">
        <v>167</v>
      </c>
      <c r="BE1156" s="231">
        <f>IF(N1156="základní",J1156,0)</f>
        <v>0</v>
      </c>
      <c r="BF1156" s="231">
        <f>IF(N1156="snížená",J1156,0)</f>
        <v>0</v>
      </c>
      <c r="BG1156" s="231">
        <f>IF(N1156="zákl. přenesená",J1156,0)</f>
        <v>0</v>
      </c>
      <c r="BH1156" s="231">
        <f>IF(N1156="sníž. přenesená",J1156,0)</f>
        <v>0</v>
      </c>
      <c r="BI1156" s="231">
        <f>IF(N1156="nulová",J1156,0)</f>
        <v>0</v>
      </c>
      <c r="BJ1156" s="18" t="s">
        <v>85</v>
      </c>
      <c r="BK1156" s="231">
        <f>ROUND(I1156*H1156,2)</f>
        <v>0</v>
      </c>
      <c r="BL1156" s="18" t="s">
        <v>301</v>
      </c>
      <c r="BM1156" s="230" t="s">
        <v>1298</v>
      </c>
    </row>
    <row r="1157" s="2" customFormat="1">
      <c r="A1157" s="39"/>
      <c r="B1157" s="40"/>
      <c r="C1157" s="41"/>
      <c r="D1157" s="232" t="s">
        <v>177</v>
      </c>
      <c r="E1157" s="41"/>
      <c r="F1157" s="233" t="s">
        <v>1299</v>
      </c>
      <c r="G1157" s="41"/>
      <c r="H1157" s="41"/>
      <c r="I1157" s="137"/>
      <c r="J1157" s="41"/>
      <c r="K1157" s="41"/>
      <c r="L1157" s="45"/>
      <c r="M1157" s="234"/>
      <c r="N1157" s="235"/>
      <c r="O1157" s="85"/>
      <c r="P1157" s="85"/>
      <c r="Q1157" s="85"/>
      <c r="R1157" s="85"/>
      <c r="S1157" s="85"/>
      <c r="T1157" s="86"/>
      <c r="U1157" s="39"/>
      <c r="V1157" s="39"/>
      <c r="W1157" s="39"/>
      <c r="X1157" s="39"/>
      <c r="Y1157" s="39"/>
      <c r="Z1157" s="39"/>
      <c r="AA1157" s="39"/>
      <c r="AB1157" s="39"/>
      <c r="AC1157" s="39"/>
      <c r="AD1157" s="39"/>
      <c r="AE1157" s="39"/>
      <c r="AT1157" s="18" t="s">
        <v>177</v>
      </c>
      <c r="AU1157" s="18" t="s">
        <v>87</v>
      </c>
    </row>
    <row r="1158" s="13" customFormat="1">
      <c r="A1158" s="13"/>
      <c r="B1158" s="237"/>
      <c r="C1158" s="238"/>
      <c r="D1158" s="232" t="s">
        <v>181</v>
      </c>
      <c r="E1158" s="239" t="s">
        <v>40</v>
      </c>
      <c r="F1158" s="240" t="s">
        <v>203</v>
      </c>
      <c r="G1158" s="238"/>
      <c r="H1158" s="239" t="s">
        <v>40</v>
      </c>
      <c r="I1158" s="241"/>
      <c r="J1158" s="238"/>
      <c r="K1158" s="238"/>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181</v>
      </c>
      <c r="AU1158" s="246" t="s">
        <v>87</v>
      </c>
      <c r="AV1158" s="13" t="s">
        <v>85</v>
      </c>
      <c r="AW1158" s="13" t="s">
        <v>38</v>
      </c>
      <c r="AX1158" s="13" t="s">
        <v>77</v>
      </c>
      <c r="AY1158" s="246" t="s">
        <v>167</v>
      </c>
    </row>
    <row r="1159" s="14" customFormat="1">
      <c r="A1159" s="14"/>
      <c r="B1159" s="247"/>
      <c r="C1159" s="248"/>
      <c r="D1159" s="232" t="s">
        <v>181</v>
      </c>
      <c r="E1159" s="249" t="s">
        <v>40</v>
      </c>
      <c r="F1159" s="250" t="s">
        <v>1290</v>
      </c>
      <c r="G1159" s="248"/>
      <c r="H1159" s="251">
        <v>1.6779999999999999</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181</v>
      </c>
      <c r="AU1159" s="257" t="s">
        <v>87</v>
      </c>
      <c r="AV1159" s="14" t="s">
        <v>87</v>
      </c>
      <c r="AW1159" s="14" t="s">
        <v>38</v>
      </c>
      <c r="AX1159" s="14" t="s">
        <v>77</v>
      </c>
      <c r="AY1159" s="257" t="s">
        <v>167</v>
      </c>
    </row>
    <row r="1160" s="14" customFormat="1">
      <c r="A1160" s="14"/>
      <c r="B1160" s="247"/>
      <c r="C1160" s="248"/>
      <c r="D1160" s="232" t="s">
        <v>181</v>
      </c>
      <c r="E1160" s="249" t="s">
        <v>40</v>
      </c>
      <c r="F1160" s="250" t="s">
        <v>1291</v>
      </c>
      <c r="G1160" s="248"/>
      <c r="H1160" s="251">
        <v>0.45000000000000001</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181</v>
      </c>
      <c r="AU1160" s="257" t="s">
        <v>87</v>
      </c>
      <c r="AV1160" s="14" t="s">
        <v>87</v>
      </c>
      <c r="AW1160" s="14" t="s">
        <v>38</v>
      </c>
      <c r="AX1160" s="14" t="s">
        <v>77</v>
      </c>
      <c r="AY1160" s="257" t="s">
        <v>167</v>
      </c>
    </row>
    <row r="1161" s="13" customFormat="1">
      <c r="A1161" s="13"/>
      <c r="B1161" s="237"/>
      <c r="C1161" s="238"/>
      <c r="D1161" s="232" t="s">
        <v>181</v>
      </c>
      <c r="E1161" s="239" t="s">
        <v>40</v>
      </c>
      <c r="F1161" s="240" t="s">
        <v>206</v>
      </c>
      <c r="G1161" s="238"/>
      <c r="H1161" s="239" t="s">
        <v>40</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181</v>
      </c>
      <c r="AU1161" s="246" t="s">
        <v>87</v>
      </c>
      <c r="AV1161" s="13" t="s">
        <v>85</v>
      </c>
      <c r="AW1161" s="13" t="s">
        <v>38</v>
      </c>
      <c r="AX1161" s="13" t="s">
        <v>77</v>
      </c>
      <c r="AY1161" s="246" t="s">
        <v>167</v>
      </c>
    </row>
    <row r="1162" s="14" customFormat="1">
      <c r="A1162" s="14"/>
      <c r="B1162" s="247"/>
      <c r="C1162" s="248"/>
      <c r="D1162" s="232" t="s">
        <v>181</v>
      </c>
      <c r="E1162" s="249" t="s">
        <v>40</v>
      </c>
      <c r="F1162" s="250" t="s">
        <v>1292</v>
      </c>
      <c r="G1162" s="248"/>
      <c r="H1162" s="251">
        <v>2.0150000000000001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181</v>
      </c>
      <c r="AU1162" s="257" t="s">
        <v>87</v>
      </c>
      <c r="AV1162" s="14" t="s">
        <v>87</v>
      </c>
      <c r="AW1162" s="14" t="s">
        <v>38</v>
      </c>
      <c r="AX1162" s="14" t="s">
        <v>77</v>
      </c>
      <c r="AY1162" s="257" t="s">
        <v>167</v>
      </c>
    </row>
    <row r="1163" s="13" customFormat="1">
      <c r="A1163" s="13"/>
      <c r="B1163" s="237"/>
      <c r="C1163" s="238"/>
      <c r="D1163" s="232" t="s">
        <v>181</v>
      </c>
      <c r="E1163" s="239" t="s">
        <v>40</v>
      </c>
      <c r="F1163" s="240" t="s">
        <v>208</v>
      </c>
      <c r="G1163" s="238"/>
      <c r="H1163" s="239" t="s">
        <v>40</v>
      </c>
      <c r="I1163" s="241"/>
      <c r="J1163" s="238"/>
      <c r="K1163" s="238"/>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181</v>
      </c>
      <c r="AU1163" s="246" t="s">
        <v>87</v>
      </c>
      <c r="AV1163" s="13" t="s">
        <v>85</v>
      </c>
      <c r="AW1163" s="13" t="s">
        <v>38</v>
      </c>
      <c r="AX1163" s="13" t="s">
        <v>77</v>
      </c>
      <c r="AY1163" s="246" t="s">
        <v>167</v>
      </c>
    </row>
    <row r="1164" s="14" customFormat="1">
      <c r="A1164" s="14"/>
      <c r="B1164" s="247"/>
      <c r="C1164" s="248"/>
      <c r="D1164" s="232" t="s">
        <v>181</v>
      </c>
      <c r="E1164" s="249" t="s">
        <v>40</v>
      </c>
      <c r="F1164" s="250" t="s">
        <v>1293</v>
      </c>
      <c r="G1164" s="248"/>
      <c r="H1164" s="251">
        <v>14.438000000000001</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181</v>
      </c>
      <c r="AU1164" s="257" t="s">
        <v>87</v>
      </c>
      <c r="AV1164" s="14" t="s">
        <v>87</v>
      </c>
      <c r="AW1164" s="14" t="s">
        <v>38</v>
      </c>
      <c r="AX1164" s="14" t="s">
        <v>77</v>
      </c>
      <c r="AY1164" s="257" t="s">
        <v>167</v>
      </c>
    </row>
    <row r="1165" s="13" customFormat="1">
      <c r="A1165" s="13"/>
      <c r="B1165" s="237"/>
      <c r="C1165" s="238"/>
      <c r="D1165" s="232" t="s">
        <v>181</v>
      </c>
      <c r="E1165" s="239" t="s">
        <v>40</v>
      </c>
      <c r="F1165" s="240" t="s">
        <v>210</v>
      </c>
      <c r="G1165" s="238"/>
      <c r="H1165" s="239" t="s">
        <v>40</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181</v>
      </c>
      <c r="AU1165" s="246" t="s">
        <v>87</v>
      </c>
      <c r="AV1165" s="13" t="s">
        <v>85</v>
      </c>
      <c r="AW1165" s="13" t="s">
        <v>38</v>
      </c>
      <c r="AX1165" s="13" t="s">
        <v>77</v>
      </c>
      <c r="AY1165" s="246" t="s">
        <v>167</v>
      </c>
    </row>
    <row r="1166" s="14" customFormat="1">
      <c r="A1166" s="14"/>
      <c r="B1166" s="247"/>
      <c r="C1166" s="248"/>
      <c r="D1166" s="232" t="s">
        <v>181</v>
      </c>
      <c r="E1166" s="249" t="s">
        <v>40</v>
      </c>
      <c r="F1166" s="250" t="s">
        <v>1294</v>
      </c>
      <c r="G1166" s="248"/>
      <c r="H1166" s="251">
        <v>11.531000000000001</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181</v>
      </c>
      <c r="AU1166" s="257" t="s">
        <v>87</v>
      </c>
      <c r="AV1166" s="14" t="s">
        <v>87</v>
      </c>
      <c r="AW1166" s="14" t="s">
        <v>38</v>
      </c>
      <c r="AX1166" s="14" t="s">
        <v>77</v>
      </c>
      <c r="AY1166" s="257" t="s">
        <v>167</v>
      </c>
    </row>
    <row r="1167" s="15" customFormat="1">
      <c r="A1167" s="15"/>
      <c r="B1167" s="258"/>
      <c r="C1167" s="259"/>
      <c r="D1167" s="232" t="s">
        <v>181</v>
      </c>
      <c r="E1167" s="260" t="s">
        <v>40</v>
      </c>
      <c r="F1167" s="261" t="s">
        <v>184</v>
      </c>
      <c r="G1167" s="259"/>
      <c r="H1167" s="262">
        <v>30.111999999999998</v>
      </c>
      <c r="I1167" s="263"/>
      <c r="J1167" s="259"/>
      <c r="K1167" s="259"/>
      <c r="L1167" s="264"/>
      <c r="M1167" s="265"/>
      <c r="N1167" s="266"/>
      <c r="O1167" s="266"/>
      <c r="P1167" s="266"/>
      <c r="Q1167" s="266"/>
      <c r="R1167" s="266"/>
      <c r="S1167" s="266"/>
      <c r="T1167" s="267"/>
      <c r="U1167" s="15"/>
      <c r="V1167" s="15"/>
      <c r="W1167" s="15"/>
      <c r="X1167" s="15"/>
      <c r="Y1167" s="15"/>
      <c r="Z1167" s="15"/>
      <c r="AA1167" s="15"/>
      <c r="AB1167" s="15"/>
      <c r="AC1167" s="15"/>
      <c r="AD1167" s="15"/>
      <c r="AE1167" s="15"/>
      <c r="AT1167" s="268" t="s">
        <v>181</v>
      </c>
      <c r="AU1167" s="268" t="s">
        <v>87</v>
      </c>
      <c r="AV1167" s="15" t="s">
        <v>175</v>
      </c>
      <c r="AW1167" s="15" t="s">
        <v>38</v>
      </c>
      <c r="AX1167" s="15" t="s">
        <v>85</v>
      </c>
      <c r="AY1167" s="268" t="s">
        <v>167</v>
      </c>
    </row>
    <row r="1168" s="2" customFormat="1" ht="24" customHeight="1">
      <c r="A1168" s="39"/>
      <c r="B1168" s="40"/>
      <c r="C1168" s="219" t="s">
        <v>1300</v>
      </c>
      <c r="D1168" s="219" t="s">
        <v>170</v>
      </c>
      <c r="E1168" s="220" t="s">
        <v>1301</v>
      </c>
      <c r="F1168" s="221" t="s">
        <v>1302</v>
      </c>
      <c r="G1168" s="222" t="s">
        <v>173</v>
      </c>
      <c r="H1168" s="223">
        <v>30.111999999999998</v>
      </c>
      <c r="I1168" s="224"/>
      <c r="J1168" s="225">
        <f>ROUND(I1168*H1168,2)</f>
        <v>0</v>
      </c>
      <c r="K1168" s="221" t="s">
        <v>174</v>
      </c>
      <c r="L1168" s="45"/>
      <c r="M1168" s="226" t="s">
        <v>40</v>
      </c>
      <c r="N1168" s="227" t="s">
        <v>48</v>
      </c>
      <c r="O1168" s="85"/>
      <c r="P1168" s="228">
        <f>O1168*H1168</f>
        <v>0</v>
      </c>
      <c r="Q1168" s="228">
        <v>0.00025999999999999998</v>
      </c>
      <c r="R1168" s="228">
        <f>Q1168*H1168</f>
        <v>0.0078291199999999984</v>
      </c>
      <c r="S1168" s="228">
        <v>0</v>
      </c>
      <c r="T1168" s="229">
        <f>S1168*H1168</f>
        <v>0</v>
      </c>
      <c r="U1168" s="39"/>
      <c r="V1168" s="39"/>
      <c r="W1168" s="39"/>
      <c r="X1168" s="39"/>
      <c r="Y1168" s="39"/>
      <c r="Z1168" s="39"/>
      <c r="AA1168" s="39"/>
      <c r="AB1168" s="39"/>
      <c r="AC1168" s="39"/>
      <c r="AD1168" s="39"/>
      <c r="AE1168" s="39"/>
      <c r="AR1168" s="230" t="s">
        <v>301</v>
      </c>
      <c r="AT1168" s="230" t="s">
        <v>170</v>
      </c>
      <c r="AU1168" s="230" t="s">
        <v>87</v>
      </c>
      <c r="AY1168" s="18" t="s">
        <v>167</v>
      </c>
      <c r="BE1168" s="231">
        <f>IF(N1168="základní",J1168,0)</f>
        <v>0</v>
      </c>
      <c r="BF1168" s="231">
        <f>IF(N1168="snížená",J1168,0)</f>
        <v>0</v>
      </c>
      <c r="BG1168" s="231">
        <f>IF(N1168="zákl. přenesená",J1168,0)</f>
        <v>0</v>
      </c>
      <c r="BH1168" s="231">
        <f>IF(N1168="sníž. přenesená",J1168,0)</f>
        <v>0</v>
      </c>
      <c r="BI1168" s="231">
        <f>IF(N1168="nulová",J1168,0)</f>
        <v>0</v>
      </c>
      <c r="BJ1168" s="18" t="s">
        <v>85</v>
      </c>
      <c r="BK1168" s="231">
        <f>ROUND(I1168*H1168,2)</f>
        <v>0</v>
      </c>
      <c r="BL1168" s="18" t="s">
        <v>301</v>
      </c>
      <c r="BM1168" s="230" t="s">
        <v>1303</v>
      </c>
    </row>
    <row r="1169" s="2" customFormat="1">
      <c r="A1169" s="39"/>
      <c r="B1169" s="40"/>
      <c r="C1169" s="41"/>
      <c r="D1169" s="232" t="s">
        <v>177</v>
      </c>
      <c r="E1169" s="41"/>
      <c r="F1169" s="233" t="s">
        <v>1304</v>
      </c>
      <c r="G1169" s="41"/>
      <c r="H1169" s="41"/>
      <c r="I1169" s="137"/>
      <c r="J1169" s="41"/>
      <c r="K1169" s="41"/>
      <c r="L1169" s="45"/>
      <c r="M1169" s="234"/>
      <c r="N1169" s="235"/>
      <c r="O1169" s="85"/>
      <c r="P1169" s="85"/>
      <c r="Q1169" s="85"/>
      <c r="R1169" s="85"/>
      <c r="S1169" s="85"/>
      <c r="T1169" s="86"/>
      <c r="U1169" s="39"/>
      <c r="V1169" s="39"/>
      <c r="W1169" s="39"/>
      <c r="X1169" s="39"/>
      <c r="Y1169" s="39"/>
      <c r="Z1169" s="39"/>
      <c r="AA1169" s="39"/>
      <c r="AB1169" s="39"/>
      <c r="AC1169" s="39"/>
      <c r="AD1169" s="39"/>
      <c r="AE1169" s="39"/>
      <c r="AT1169" s="18" t="s">
        <v>177</v>
      </c>
      <c r="AU1169" s="18" t="s">
        <v>87</v>
      </c>
    </row>
    <row r="1170" s="13" customFormat="1">
      <c r="A1170" s="13"/>
      <c r="B1170" s="237"/>
      <c r="C1170" s="238"/>
      <c r="D1170" s="232" t="s">
        <v>181</v>
      </c>
      <c r="E1170" s="239" t="s">
        <v>40</v>
      </c>
      <c r="F1170" s="240" t="s">
        <v>203</v>
      </c>
      <c r="G1170" s="238"/>
      <c r="H1170" s="239" t="s">
        <v>40</v>
      </c>
      <c r="I1170" s="241"/>
      <c r="J1170" s="238"/>
      <c r="K1170" s="238"/>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181</v>
      </c>
      <c r="AU1170" s="246" t="s">
        <v>87</v>
      </c>
      <c r="AV1170" s="13" t="s">
        <v>85</v>
      </c>
      <c r="AW1170" s="13" t="s">
        <v>38</v>
      </c>
      <c r="AX1170" s="13" t="s">
        <v>77</v>
      </c>
      <c r="AY1170" s="246" t="s">
        <v>167</v>
      </c>
    </row>
    <row r="1171" s="14" customFormat="1">
      <c r="A1171" s="14"/>
      <c r="B1171" s="247"/>
      <c r="C1171" s="248"/>
      <c r="D1171" s="232" t="s">
        <v>181</v>
      </c>
      <c r="E1171" s="249" t="s">
        <v>40</v>
      </c>
      <c r="F1171" s="250" t="s">
        <v>1290</v>
      </c>
      <c r="G1171" s="248"/>
      <c r="H1171" s="251">
        <v>1.6779999999999999</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181</v>
      </c>
      <c r="AU1171" s="257" t="s">
        <v>87</v>
      </c>
      <c r="AV1171" s="14" t="s">
        <v>87</v>
      </c>
      <c r="AW1171" s="14" t="s">
        <v>38</v>
      </c>
      <c r="AX1171" s="14" t="s">
        <v>77</v>
      </c>
      <c r="AY1171" s="257" t="s">
        <v>167</v>
      </c>
    </row>
    <row r="1172" s="14" customFormat="1">
      <c r="A1172" s="14"/>
      <c r="B1172" s="247"/>
      <c r="C1172" s="248"/>
      <c r="D1172" s="232" t="s">
        <v>181</v>
      </c>
      <c r="E1172" s="249" t="s">
        <v>40</v>
      </c>
      <c r="F1172" s="250" t="s">
        <v>1291</v>
      </c>
      <c r="G1172" s="248"/>
      <c r="H1172" s="251">
        <v>0.45000000000000001</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181</v>
      </c>
      <c r="AU1172" s="257" t="s">
        <v>87</v>
      </c>
      <c r="AV1172" s="14" t="s">
        <v>87</v>
      </c>
      <c r="AW1172" s="14" t="s">
        <v>38</v>
      </c>
      <c r="AX1172" s="14" t="s">
        <v>77</v>
      </c>
      <c r="AY1172" s="257" t="s">
        <v>167</v>
      </c>
    </row>
    <row r="1173" s="13" customFormat="1">
      <c r="A1173" s="13"/>
      <c r="B1173" s="237"/>
      <c r="C1173" s="238"/>
      <c r="D1173" s="232" t="s">
        <v>181</v>
      </c>
      <c r="E1173" s="239" t="s">
        <v>40</v>
      </c>
      <c r="F1173" s="240" t="s">
        <v>206</v>
      </c>
      <c r="G1173" s="238"/>
      <c r="H1173" s="239" t="s">
        <v>40</v>
      </c>
      <c r="I1173" s="241"/>
      <c r="J1173" s="238"/>
      <c r="K1173" s="238"/>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181</v>
      </c>
      <c r="AU1173" s="246" t="s">
        <v>87</v>
      </c>
      <c r="AV1173" s="13" t="s">
        <v>85</v>
      </c>
      <c r="AW1173" s="13" t="s">
        <v>38</v>
      </c>
      <c r="AX1173" s="13" t="s">
        <v>77</v>
      </c>
      <c r="AY1173" s="246" t="s">
        <v>167</v>
      </c>
    </row>
    <row r="1174" s="14" customFormat="1">
      <c r="A1174" s="14"/>
      <c r="B1174" s="247"/>
      <c r="C1174" s="248"/>
      <c r="D1174" s="232" t="s">
        <v>181</v>
      </c>
      <c r="E1174" s="249" t="s">
        <v>40</v>
      </c>
      <c r="F1174" s="250" t="s">
        <v>1292</v>
      </c>
      <c r="G1174" s="248"/>
      <c r="H1174" s="251">
        <v>2.0150000000000001</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181</v>
      </c>
      <c r="AU1174" s="257" t="s">
        <v>87</v>
      </c>
      <c r="AV1174" s="14" t="s">
        <v>87</v>
      </c>
      <c r="AW1174" s="14" t="s">
        <v>38</v>
      </c>
      <c r="AX1174" s="14" t="s">
        <v>77</v>
      </c>
      <c r="AY1174" s="257" t="s">
        <v>167</v>
      </c>
    </row>
    <row r="1175" s="13" customFormat="1">
      <c r="A1175" s="13"/>
      <c r="B1175" s="237"/>
      <c r="C1175" s="238"/>
      <c r="D1175" s="232" t="s">
        <v>181</v>
      </c>
      <c r="E1175" s="239" t="s">
        <v>40</v>
      </c>
      <c r="F1175" s="240" t="s">
        <v>208</v>
      </c>
      <c r="G1175" s="238"/>
      <c r="H1175" s="239" t="s">
        <v>40</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181</v>
      </c>
      <c r="AU1175" s="246" t="s">
        <v>87</v>
      </c>
      <c r="AV1175" s="13" t="s">
        <v>85</v>
      </c>
      <c r="AW1175" s="13" t="s">
        <v>38</v>
      </c>
      <c r="AX1175" s="13" t="s">
        <v>77</v>
      </c>
      <c r="AY1175" s="246" t="s">
        <v>167</v>
      </c>
    </row>
    <row r="1176" s="14" customFormat="1">
      <c r="A1176" s="14"/>
      <c r="B1176" s="247"/>
      <c r="C1176" s="248"/>
      <c r="D1176" s="232" t="s">
        <v>181</v>
      </c>
      <c r="E1176" s="249" t="s">
        <v>40</v>
      </c>
      <c r="F1176" s="250" t="s">
        <v>1293</v>
      </c>
      <c r="G1176" s="248"/>
      <c r="H1176" s="251">
        <v>14.438000000000001</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181</v>
      </c>
      <c r="AU1176" s="257" t="s">
        <v>87</v>
      </c>
      <c r="AV1176" s="14" t="s">
        <v>87</v>
      </c>
      <c r="AW1176" s="14" t="s">
        <v>38</v>
      </c>
      <c r="AX1176" s="14" t="s">
        <v>77</v>
      </c>
      <c r="AY1176" s="257" t="s">
        <v>167</v>
      </c>
    </row>
    <row r="1177" s="13" customFormat="1">
      <c r="A1177" s="13"/>
      <c r="B1177" s="237"/>
      <c r="C1177" s="238"/>
      <c r="D1177" s="232" t="s">
        <v>181</v>
      </c>
      <c r="E1177" s="239" t="s">
        <v>40</v>
      </c>
      <c r="F1177" s="240" t="s">
        <v>210</v>
      </c>
      <c r="G1177" s="238"/>
      <c r="H1177" s="239" t="s">
        <v>40</v>
      </c>
      <c r="I1177" s="241"/>
      <c r="J1177" s="238"/>
      <c r="K1177" s="238"/>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181</v>
      </c>
      <c r="AU1177" s="246" t="s">
        <v>87</v>
      </c>
      <c r="AV1177" s="13" t="s">
        <v>85</v>
      </c>
      <c r="AW1177" s="13" t="s">
        <v>38</v>
      </c>
      <c r="AX1177" s="13" t="s">
        <v>77</v>
      </c>
      <c r="AY1177" s="246" t="s">
        <v>167</v>
      </c>
    </row>
    <row r="1178" s="14" customFormat="1">
      <c r="A1178" s="14"/>
      <c r="B1178" s="247"/>
      <c r="C1178" s="248"/>
      <c r="D1178" s="232" t="s">
        <v>181</v>
      </c>
      <c r="E1178" s="249" t="s">
        <v>40</v>
      </c>
      <c r="F1178" s="250" t="s">
        <v>1294</v>
      </c>
      <c r="G1178" s="248"/>
      <c r="H1178" s="251">
        <v>11.531000000000001</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181</v>
      </c>
      <c r="AU1178" s="257" t="s">
        <v>87</v>
      </c>
      <c r="AV1178" s="14" t="s">
        <v>87</v>
      </c>
      <c r="AW1178" s="14" t="s">
        <v>38</v>
      </c>
      <c r="AX1178" s="14" t="s">
        <v>77</v>
      </c>
      <c r="AY1178" s="257" t="s">
        <v>167</v>
      </c>
    </row>
    <row r="1179" s="15" customFormat="1">
      <c r="A1179" s="15"/>
      <c r="B1179" s="258"/>
      <c r="C1179" s="259"/>
      <c r="D1179" s="232" t="s">
        <v>181</v>
      </c>
      <c r="E1179" s="260" t="s">
        <v>40</v>
      </c>
      <c r="F1179" s="261" t="s">
        <v>184</v>
      </c>
      <c r="G1179" s="259"/>
      <c r="H1179" s="262">
        <v>30.111999999999998</v>
      </c>
      <c r="I1179" s="263"/>
      <c r="J1179" s="259"/>
      <c r="K1179" s="259"/>
      <c r="L1179" s="264"/>
      <c r="M1179" s="265"/>
      <c r="N1179" s="266"/>
      <c r="O1179" s="266"/>
      <c r="P1179" s="266"/>
      <c r="Q1179" s="266"/>
      <c r="R1179" s="266"/>
      <c r="S1179" s="266"/>
      <c r="T1179" s="267"/>
      <c r="U1179" s="15"/>
      <c r="V1179" s="15"/>
      <c r="W1179" s="15"/>
      <c r="X1179" s="15"/>
      <c r="Y1179" s="15"/>
      <c r="Z1179" s="15"/>
      <c r="AA1179" s="15"/>
      <c r="AB1179" s="15"/>
      <c r="AC1179" s="15"/>
      <c r="AD1179" s="15"/>
      <c r="AE1179" s="15"/>
      <c r="AT1179" s="268" t="s">
        <v>181</v>
      </c>
      <c r="AU1179" s="268" t="s">
        <v>87</v>
      </c>
      <c r="AV1179" s="15" t="s">
        <v>175</v>
      </c>
      <c r="AW1179" s="15" t="s">
        <v>38</v>
      </c>
      <c r="AX1179" s="15" t="s">
        <v>85</v>
      </c>
      <c r="AY1179" s="268" t="s">
        <v>167</v>
      </c>
    </row>
    <row r="1180" s="2" customFormat="1" ht="24" customHeight="1">
      <c r="A1180" s="39"/>
      <c r="B1180" s="40"/>
      <c r="C1180" s="219" t="s">
        <v>1305</v>
      </c>
      <c r="D1180" s="219" t="s">
        <v>170</v>
      </c>
      <c r="E1180" s="220" t="s">
        <v>1306</v>
      </c>
      <c r="F1180" s="221" t="s">
        <v>1307</v>
      </c>
      <c r="G1180" s="222" t="s">
        <v>173</v>
      </c>
      <c r="H1180" s="223">
        <v>30.111999999999998</v>
      </c>
      <c r="I1180" s="224"/>
      <c r="J1180" s="225">
        <f>ROUND(I1180*H1180,2)</f>
        <v>0</v>
      </c>
      <c r="K1180" s="221" t="s">
        <v>174</v>
      </c>
      <c r="L1180" s="45"/>
      <c r="M1180" s="226" t="s">
        <v>40</v>
      </c>
      <c r="N1180" s="227" t="s">
        <v>48</v>
      </c>
      <c r="O1180" s="85"/>
      <c r="P1180" s="228">
        <f>O1180*H1180</f>
        <v>0</v>
      </c>
      <c r="Q1180" s="228">
        <v>3.0000000000000001E-05</v>
      </c>
      <c r="R1180" s="228">
        <f>Q1180*H1180</f>
        <v>0.00090335999999999997</v>
      </c>
      <c r="S1180" s="228">
        <v>0</v>
      </c>
      <c r="T1180" s="229">
        <f>S1180*H1180</f>
        <v>0</v>
      </c>
      <c r="U1180" s="39"/>
      <c r="V1180" s="39"/>
      <c r="W1180" s="39"/>
      <c r="X1180" s="39"/>
      <c r="Y1180" s="39"/>
      <c r="Z1180" s="39"/>
      <c r="AA1180" s="39"/>
      <c r="AB1180" s="39"/>
      <c r="AC1180" s="39"/>
      <c r="AD1180" s="39"/>
      <c r="AE1180" s="39"/>
      <c r="AR1180" s="230" t="s">
        <v>301</v>
      </c>
      <c r="AT1180" s="230" t="s">
        <v>170</v>
      </c>
      <c r="AU1180" s="230" t="s">
        <v>87</v>
      </c>
      <c r="AY1180" s="18" t="s">
        <v>167</v>
      </c>
      <c r="BE1180" s="231">
        <f>IF(N1180="základní",J1180,0)</f>
        <v>0</v>
      </c>
      <c r="BF1180" s="231">
        <f>IF(N1180="snížená",J1180,0)</f>
        <v>0</v>
      </c>
      <c r="BG1180" s="231">
        <f>IF(N1180="zákl. přenesená",J1180,0)</f>
        <v>0</v>
      </c>
      <c r="BH1180" s="231">
        <f>IF(N1180="sníž. přenesená",J1180,0)</f>
        <v>0</v>
      </c>
      <c r="BI1180" s="231">
        <f>IF(N1180="nulová",J1180,0)</f>
        <v>0</v>
      </c>
      <c r="BJ1180" s="18" t="s">
        <v>85</v>
      </c>
      <c r="BK1180" s="231">
        <f>ROUND(I1180*H1180,2)</f>
        <v>0</v>
      </c>
      <c r="BL1180" s="18" t="s">
        <v>301</v>
      </c>
      <c r="BM1180" s="230" t="s">
        <v>1308</v>
      </c>
    </row>
    <row r="1181" s="2" customFormat="1">
      <c r="A1181" s="39"/>
      <c r="B1181" s="40"/>
      <c r="C1181" s="41"/>
      <c r="D1181" s="232" t="s">
        <v>177</v>
      </c>
      <c r="E1181" s="41"/>
      <c r="F1181" s="233" t="s">
        <v>1309</v>
      </c>
      <c r="G1181" s="41"/>
      <c r="H1181" s="41"/>
      <c r="I1181" s="137"/>
      <c r="J1181" s="41"/>
      <c r="K1181" s="41"/>
      <c r="L1181" s="45"/>
      <c r="M1181" s="234"/>
      <c r="N1181" s="235"/>
      <c r="O1181" s="85"/>
      <c r="P1181" s="85"/>
      <c r="Q1181" s="85"/>
      <c r="R1181" s="85"/>
      <c r="S1181" s="85"/>
      <c r="T1181" s="86"/>
      <c r="U1181" s="39"/>
      <c r="V1181" s="39"/>
      <c r="W1181" s="39"/>
      <c r="X1181" s="39"/>
      <c r="Y1181" s="39"/>
      <c r="Z1181" s="39"/>
      <c r="AA1181" s="39"/>
      <c r="AB1181" s="39"/>
      <c r="AC1181" s="39"/>
      <c r="AD1181" s="39"/>
      <c r="AE1181" s="39"/>
      <c r="AT1181" s="18" t="s">
        <v>177</v>
      </c>
      <c r="AU1181" s="18" t="s">
        <v>87</v>
      </c>
    </row>
    <row r="1182" s="13" customFormat="1">
      <c r="A1182" s="13"/>
      <c r="B1182" s="237"/>
      <c r="C1182" s="238"/>
      <c r="D1182" s="232" t="s">
        <v>181</v>
      </c>
      <c r="E1182" s="239" t="s">
        <v>40</v>
      </c>
      <c r="F1182" s="240" t="s">
        <v>203</v>
      </c>
      <c r="G1182" s="238"/>
      <c r="H1182" s="239" t="s">
        <v>40</v>
      </c>
      <c r="I1182" s="241"/>
      <c r="J1182" s="238"/>
      <c r="K1182" s="238"/>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181</v>
      </c>
      <c r="AU1182" s="246" t="s">
        <v>87</v>
      </c>
      <c r="AV1182" s="13" t="s">
        <v>85</v>
      </c>
      <c r="AW1182" s="13" t="s">
        <v>38</v>
      </c>
      <c r="AX1182" s="13" t="s">
        <v>77</v>
      </c>
      <c r="AY1182" s="246" t="s">
        <v>167</v>
      </c>
    </row>
    <row r="1183" s="14" customFormat="1">
      <c r="A1183" s="14"/>
      <c r="B1183" s="247"/>
      <c r="C1183" s="248"/>
      <c r="D1183" s="232" t="s">
        <v>181</v>
      </c>
      <c r="E1183" s="249" t="s">
        <v>40</v>
      </c>
      <c r="F1183" s="250" t="s">
        <v>1290</v>
      </c>
      <c r="G1183" s="248"/>
      <c r="H1183" s="251">
        <v>1.6779999999999999</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181</v>
      </c>
      <c r="AU1183" s="257" t="s">
        <v>87</v>
      </c>
      <c r="AV1183" s="14" t="s">
        <v>87</v>
      </c>
      <c r="AW1183" s="14" t="s">
        <v>38</v>
      </c>
      <c r="AX1183" s="14" t="s">
        <v>77</v>
      </c>
      <c r="AY1183" s="257" t="s">
        <v>167</v>
      </c>
    </row>
    <row r="1184" s="14" customFormat="1">
      <c r="A1184" s="14"/>
      <c r="B1184" s="247"/>
      <c r="C1184" s="248"/>
      <c r="D1184" s="232" t="s">
        <v>181</v>
      </c>
      <c r="E1184" s="249" t="s">
        <v>40</v>
      </c>
      <c r="F1184" s="250" t="s">
        <v>1291</v>
      </c>
      <c r="G1184" s="248"/>
      <c r="H1184" s="251">
        <v>0.45000000000000001</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181</v>
      </c>
      <c r="AU1184" s="257" t="s">
        <v>87</v>
      </c>
      <c r="AV1184" s="14" t="s">
        <v>87</v>
      </c>
      <c r="AW1184" s="14" t="s">
        <v>38</v>
      </c>
      <c r="AX1184" s="14" t="s">
        <v>77</v>
      </c>
      <c r="AY1184" s="257" t="s">
        <v>167</v>
      </c>
    </row>
    <row r="1185" s="13" customFormat="1">
      <c r="A1185" s="13"/>
      <c r="B1185" s="237"/>
      <c r="C1185" s="238"/>
      <c r="D1185" s="232" t="s">
        <v>181</v>
      </c>
      <c r="E1185" s="239" t="s">
        <v>40</v>
      </c>
      <c r="F1185" s="240" t="s">
        <v>206</v>
      </c>
      <c r="G1185" s="238"/>
      <c r="H1185" s="239" t="s">
        <v>40</v>
      </c>
      <c r="I1185" s="241"/>
      <c r="J1185" s="238"/>
      <c r="K1185" s="238"/>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181</v>
      </c>
      <c r="AU1185" s="246" t="s">
        <v>87</v>
      </c>
      <c r="AV1185" s="13" t="s">
        <v>85</v>
      </c>
      <c r="AW1185" s="13" t="s">
        <v>38</v>
      </c>
      <c r="AX1185" s="13" t="s">
        <v>77</v>
      </c>
      <c r="AY1185" s="246" t="s">
        <v>167</v>
      </c>
    </row>
    <row r="1186" s="14" customFormat="1">
      <c r="A1186" s="14"/>
      <c r="B1186" s="247"/>
      <c r="C1186" s="248"/>
      <c r="D1186" s="232" t="s">
        <v>181</v>
      </c>
      <c r="E1186" s="249" t="s">
        <v>40</v>
      </c>
      <c r="F1186" s="250" t="s">
        <v>1292</v>
      </c>
      <c r="G1186" s="248"/>
      <c r="H1186" s="251">
        <v>2.0150000000000001</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181</v>
      </c>
      <c r="AU1186" s="257" t="s">
        <v>87</v>
      </c>
      <c r="AV1186" s="14" t="s">
        <v>87</v>
      </c>
      <c r="AW1186" s="14" t="s">
        <v>38</v>
      </c>
      <c r="AX1186" s="14" t="s">
        <v>77</v>
      </c>
      <c r="AY1186" s="257" t="s">
        <v>167</v>
      </c>
    </row>
    <row r="1187" s="13" customFormat="1">
      <c r="A1187" s="13"/>
      <c r="B1187" s="237"/>
      <c r="C1187" s="238"/>
      <c r="D1187" s="232" t="s">
        <v>181</v>
      </c>
      <c r="E1187" s="239" t="s">
        <v>40</v>
      </c>
      <c r="F1187" s="240" t="s">
        <v>208</v>
      </c>
      <c r="G1187" s="238"/>
      <c r="H1187" s="239" t="s">
        <v>40</v>
      </c>
      <c r="I1187" s="241"/>
      <c r="J1187" s="238"/>
      <c r="K1187" s="238"/>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181</v>
      </c>
      <c r="AU1187" s="246" t="s">
        <v>87</v>
      </c>
      <c r="AV1187" s="13" t="s">
        <v>85</v>
      </c>
      <c r="AW1187" s="13" t="s">
        <v>38</v>
      </c>
      <c r="AX1187" s="13" t="s">
        <v>77</v>
      </c>
      <c r="AY1187" s="246" t="s">
        <v>167</v>
      </c>
    </row>
    <row r="1188" s="14" customFormat="1">
      <c r="A1188" s="14"/>
      <c r="B1188" s="247"/>
      <c r="C1188" s="248"/>
      <c r="D1188" s="232" t="s">
        <v>181</v>
      </c>
      <c r="E1188" s="249" t="s">
        <v>40</v>
      </c>
      <c r="F1188" s="250" t="s">
        <v>1293</v>
      </c>
      <c r="G1188" s="248"/>
      <c r="H1188" s="251">
        <v>14.438000000000001</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181</v>
      </c>
      <c r="AU1188" s="257" t="s">
        <v>87</v>
      </c>
      <c r="AV1188" s="14" t="s">
        <v>87</v>
      </c>
      <c r="AW1188" s="14" t="s">
        <v>38</v>
      </c>
      <c r="AX1188" s="14" t="s">
        <v>77</v>
      </c>
      <c r="AY1188" s="257" t="s">
        <v>167</v>
      </c>
    </row>
    <row r="1189" s="13" customFormat="1">
      <c r="A1189" s="13"/>
      <c r="B1189" s="237"/>
      <c r="C1189" s="238"/>
      <c r="D1189" s="232" t="s">
        <v>181</v>
      </c>
      <c r="E1189" s="239" t="s">
        <v>40</v>
      </c>
      <c r="F1189" s="240" t="s">
        <v>210</v>
      </c>
      <c r="G1189" s="238"/>
      <c r="H1189" s="239" t="s">
        <v>40</v>
      </c>
      <c r="I1189" s="241"/>
      <c r="J1189" s="238"/>
      <c r="K1189" s="238"/>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181</v>
      </c>
      <c r="AU1189" s="246" t="s">
        <v>87</v>
      </c>
      <c r="AV1189" s="13" t="s">
        <v>85</v>
      </c>
      <c r="AW1189" s="13" t="s">
        <v>38</v>
      </c>
      <c r="AX1189" s="13" t="s">
        <v>77</v>
      </c>
      <c r="AY1189" s="246" t="s">
        <v>167</v>
      </c>
    </row>
    <row r="1190" s="14" customFormat="1">
      <c r="A1190" s="14"/>
      <c r="B1190" s="247"/>
      <c r="C1190" s="248"/>
      <c r="D1190" s="232" t="s">
        <v>181</v>
      </c>
      <c r="E1190" s="249" t="s">
        <v>40</v>
      </c>
      <c r="F1190" s="250" t="s">
        <v>1294</v>
      </c>
      <c r="G1190" s="248"/>
      <c r="H1190" s="251">
        <v>11.531000000000001</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181</v>
      </c>
      <c r="AU1190" s="257" t="s">
        <v>87</v>
      </c>
      <c r="AV1190" s="14" t="s">
        <v>87</v>
      </c>
      <c r="AW1190" s="14" t="s">
        <v>38</v>
      </c>
      <c r="AX1190" s="14" t="s">
        <v>77</v>
      </c>
      <c r="AY1190" s="257" t="s">
        <v>167</v>
      </c>
    </row>
    <row r="1191" s="15" customFormat="1">
      <c r="A1191" s="15"/>
      <c r="B1191" s="258"/>
      <c r="C1191" s="259"/>
      <c r="D1191" s="232" t="s">
        <v>181</v>
      </c>
      <c r="E1191" s="260" t="s">
        <v>40</v>
      </c>
      <c r="F1191" s="261" t="s">
        <v>184</v>
      </c>
      <c r="G1191" s="259"/>
      <c r="H1191" s="262">
        <v>30.111999999999998</v>
      </c>
      <c r="I1191" s="263"/>
      <c r="J1191" s="259"/>
      <c r="K1191" s="259"/>
      <c r="L1191" s="264"/>
      <c r="M1191" s="279"/>
      <c r="N1191" s="280"/>
      <c r="O1191" s="280"/>
      <c r="P1191" s="280"/>
      <c r="Q1191" s="280"/>
      <c r="R1191" s="280"/>
      <c r="S1191" s="280"/>
      <c r="T1191" s="281"/>
      <c r="U1191" s="15"/>
      <c r="V1191" s="15"/>
      <c r="W1191" s="15"/>
      <c r="X1191" s="15"/>
      <c r="Y1191" s="15"/>
      <c r="Z1191" s="15"/>
      <c r="AA1191" s="15"/>
      <c r="AB1191" s="15"/>
      <c r="AC1191" s="15"/>
      <c r="AD1191" s="15"/>
      <c r="AE1191" s="15"/>
      <c r="AT1191" s="268" t="s">
        <v>181</v>
      </c>
      <c r="AU1191" s="268" t="s">
        <v>87</v>
      </c>
      <c r="AV1191" s="15" t="s">
        <v>175</v>
      </c>
      <c r="AW1191" s="15" t="s">
        <v>38</v>
      </c>
      <c r="AX1191" s="15" t="s">
        <v>85</v>
      </c>
      <c r="AY1191" s="268" t="s">
        <v>167</v>
      </c>
    </row>
    <row r="1192" s="2" customFormat="1" ht="6.96" customHeight="1">
      <c r="A1192" s="39"/>
      <c r="B1192" s="60"/>
      <c r="C1192" s="61"/>
      <c r="D1192" s="61"/>
      <c r="E1192" s="61"/>
      <c r="F1192" s="61"/>
      <c r="G1192" s="61"/>
      <c r="H1192" s="61"/>
      <c r="I1192" s="167"/>
      <c r="J1192" s="61"/>
      <c r="K1192" s="61"/>
      <c r="L1192" s="45"/>
      <c r="M1192" s="39"/>
      <c r="O1192" s="39"/>
      <c r="P1192" s="39"/>
      <c r="Q1192" s="39"/>
      <c r="R1192" s="39"/>
      <c r="S1192" s="39"/>
      <c r="T1192" s="39"/>
      <c r="U1192" s="39"/>
      <c r="V1192" s="39"/>
      <c r="W1192" s="39"/>
      <c r="X1192" s="39"/>
      <c r="Y1192" s="39"/>
      <c r="Z1192" s="39"/>
      <c r="AA1192" s="39"/>
      <c r="AB1192" s="39"/>
      <c r="AC1192" s="39"/>
      <c r="AD1192" s="39"/>
      <c r="AE1192" s="39"/>
    </row>
  </sheetData>
  <sheetProtection sheet="1" autoFilter="0" formatColumns="0" formatRows="0" objects="1" scenarios="1" spinCount="100000" saltValue="T/gJkuIfqC5shJ33699ZqdFelmKgFdIQufYPMcRTY53LzR412ql4s614QHhVonxL5/BSP75c3g6W1RuMLUxquw==" hashValue="gR7tuZa7HWa/NZA5QwYW1ZAQr5LF5IrTwfXejpIv3dm6mPbZfcsN5P2m/uNEYhpVCoFqvYqDIFeCyMsM9vsUTA==" algorithmName="SHA-512" password="CC35"/>
  <autoFilter ref="C105:K1191"/>
  <mergeCells count="9">
    <mergeCell ref="E7:H7"/>
    <mergeCell ref="E9:H9"/>
    <mergeCell ref="E18:H18"/>
    <mergeCell ref="E27:H27"/>
    <mergeCell ref="E48:H48"/>
    <mergeCell ref="E50:H50"/>
    <mergeCell ref="E96:H96"/>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108</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1492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ROUND((SUM(BE86:BE146)),  2)</f>
        <v>0</v>
      </c>
      <c r="G33" s="39"/>
      <c r="H33" s="39"/>
      <c r="I33" s="156">
        <v>0.20999999999999999</v>
      </c>
      <c r="J33" s="155">
        <f>ROUND(((SUM(BE86:BE146))*I33),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ROUND((SUM(BF86:BF146)),  2)</f>
        <v>0</v>
      </c>
      <c r="G34" s="39"/>
      <c r="H34" s="39"/>
      <c r="I34" s="156">
        <v>0.14999999999999999</v>
      </c>
      <c r="J34" s="155">
        <f>ROUND(((SUM(BF86:BF146))*I34),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ROUND((SUM(BG86:BG146)),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ROUND((SUM(BH86:BH146)),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ROUND((SUM(BI86:BI146)),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008 - Poštovní schánky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J87</f>
        <v>0</v>
      </c>
      <c r="K60" s="178"/>
      <c r="L60" s="183"/>
      <c r="S60" s="9"/>
      <c r="T60" s="9"/>
      <c r="U60" s="9"/>
      <c r="V60" s="9"/>
      <c r="W60" s="9"/>
      <c r="X60" s="9"/>
      <c r="Y60" s="9"/>
      <c r="Z60" s="9"/>
      <c r="AA60" s="9"/>
      <c r="AB60" s="9"/>
      <c r="AC60" s="9"/>
      <c r="AD60" s="9"/>
      <c r="AE60" s="9"/>
    </row>
    <row r="61" s="10" customFormat="1" ht="19.92" customHeight="1">
      <c r="A61" s="10"/>
      <c r="B61" s="184"/>
      <c r="C61" s="185"/>
      <c r="D61" s="186" t="s">
        <v>126</v>
      </c>
      <c r="E61" s="187"/>
      <c r="F61" s="187"/>
      <c r="G61" s="187"/>
      <c r="H61" s="187"/>
      <c r="I61" s="188"/>
      <c r="J61" s="189">
        <f>J88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J94</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130</v>
      </c>
      <c r="E63" s="187"/>
      <c r="F63" s="187"/>
      <c r="G63" s="187"/>
      <c r="H63" s="187"/>
      <c r="I63" s="188"/>
      <c r="J63" s="189">
        <f>J116</f>
        <v>0</v>
      </c>
      <c r="K63" s="185"/>
      <c r="L63" s="190"/>
      <c r="S63" s="10"/>
      <c r="T63" s="10"/>
      <c r="U63" s="10"/>
      <c r="V63" s="10"/>
      <c r="W63" s="10"/>
      <c r="X63" s="10"/>
      <c r="Y63" s="10"/>
      <c r="Z63" s="10"/>
      <c r="AA63" s="10"/>
      <c r="AB63" s="10"/>
      <c r="AC63" s="10"/>
      <c r="AD63" s="10"/>
      <c r="AE63" s="10"/>
    </row>
    <row r="64" s="9" customFormat="1" ht="24.96" customHeight="1">
      <c r="A64" s="9"/>
      <c r="B64" s="177"/>
      <c r="C64" s="178"/>
      <c r="D64" s="179" t="s">
        <v>131</v>
      </c>
      <c r="E64" s="180"/>
      <c r="F64" s="180"/>
      <c r="G64" s="180"/>
      <c r="H64" s="180"/>
      <c r="I64" s="181"/>
      <c r="J64" s="182">
        <f>J120</f>
        <v>0</v>
      </c>
      <c r="K64" s="178"/>
      <c r="L64" s="183"/>
      <c r="S64" s="9"/>
      <c r="T64" s="9"/>
      <c r="U64" s="9"/>
      <c r="V64" s="9"/>
      <c r="W64" s="9"/>
      <c r="X64" s="9"/>
      <c r="Y64" s="9"/>
      <c r="Z64" s="9"/>
      <c r="AA64" s="9"/>
      <c r="AB64" s="9"/>
      <c r="AC64" s="9"/>
      <c r="AD64" s="9"/>
      <c r="AE64" s="9"/>
    </row>
    <row r="65" s="10" customFormat="1" ht="19.92" customHeight="1">
      <c r="A65" s="10"/>
      <c r="B65" s="184"/>
      <c r="C65" s="185"/>
      <c r="D65" s="186" t="s">
        <v>144</v>
      </c>
      <c r="E65" s="187"/>
      <c r="F65" s="187"/>
      <c r="G65" s="187"/>
      <c r="H65" s="187"/>
      <c r="I65" s="188"/>
      <c r="J65" s="189">
        <f>J121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151</v>
      </c>
      <c r="E66" s="187"/>
      <c r="F66" s="187"/>
      <c r="G66" s="187"/>
      <c r="H66" s="187"/>
      <c r="I66" s="188"/>
      <c r="J66" s="189">
        <f>J130</f>
        <v>0</v>
      </c>
      <c r="K66" s="185"/>
      <c r="L66" s="190"/>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67"/>
      <c r="J68" s="61"/>
      <c r="K68" s="61"/>
      <c r="L68" s="13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0"/>
      <c r="J72" s="63"/>
      <c r="K72" s="63"/>
      <c r="L72" s="138"/>
      <c r="S72" s="39"/>
      <c r="T72" s="39"/>
      <c r="U72" s="39"/>
      <c r="V72" s="39"/>
      <c r="W72" s="39"/>
      <c r="X72" s="39"/>
      <c r="Y72" s="39"/>
      <c r="Z72" s="39"/>
      <c r="AA72" s="39"/>
      <c r="AB72" s="39"/>
      <c r="AC72" s="39"/>
      <c r="AD72" s="39"/>
      <c r="AE72" s="39"/>
    </row>
    <row r="73" s="2" customFormat="1" ht="24.96" customHeight="1">
      <c r="A73" s="39"/>
      <c r="B73" s="40"/>
      <c r="C73" s="24" t="s">
        <v>152</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171" t="str">
        <f>E7</f>
        <v>Rekonstrukce ubytovny Rokycanské nemocnice</v>
      </c>
      <c r="F76" s="33"/>
      <c r="G76" s="33"/>
      <c r="H76" s="33"/>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119</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70" t="str">
        <f>E9</f>
        <v>008 - Poštovní schánky</v>
      </c>
      <c r="F78" s="41"/>
      <c r="G78" s="41"/>
      <c r="H78" s="41"/>
      <c r="I78" s="137"/>
      <c r="J78" s="41"/>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22</v>
      </c>
      <c r="D80" s="41"/>
      <c r="E80" s="41"/>
      <c r="F80" s="28" t="str">
        <f>F12</f>
        <v>Rokycany</v>
      </c>
      <c r="G80" s="41"/>
      <c r="H80" s="41"/>
      <c r="I80" s="141" t="s">
        <v>24</v>
      </c>
      <c r="J80" s="73" t="str">
        <f>IF(J12="","",J12)</f>
        <v>11. 9. 2019</v>
      </c>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5.15" customHeight="1">
      <c r="A82" s="39"/>
      <c r="B82" s="40"/>
      <c r="C82" s="33" t="s">
        <v>26</v>
      </c>
      <c r="D82" s="41"/>
      <c r="E82" s="41"/>
      <c r="F82" s="28" t="str">
        <f>E15</f>
        <v>Rokycanská nemocnice, a.s</v>
      </c>
      <c r="G82" s="41"/>
      <c r="H82" s="41"/>
      <c r="I82" s="141" t="s">
        <v>34</v>
      </c>
      <c r="J82" s="37" t="str">
        <f>E21</f>
        <v>Ing. Jiří Červený</v>
      </c>
      <c r="K82" s="41"/>
      <c r="L82" s="138"/>
      <c r="S82" s="39"/>
      <c r="T82" s="39"/>
      <c r="U82" s="39"/>
      <c r="V82" s="39"/>
      <c r="W82" s="39"/>
      <c r="X82" s="39"/>
      <c r="Y82" s="39"/>
      <c r="Z82" s="39"/>
      <c r="AA82" s="39"/>
      <c r="AB82" s="39"/>
      <c r="AC82" s="39"/>
      <c r="AD82" s="39"/>
      <c r="AE82" s="39"/>
    </row>
    <row r="83" s="2" customFormat="1" ht="15.15" customHeight="1">
      <c r="A83" s="39"/>
      <c r="B83" s="40"/>
      <c r="C83" s="33" t="s">
        <v>32</v>
      </c>
      <c r="D83" s="41"/>
      <c r="E83" s="41"/>
      <c r="F83" s="28" t="str">
        <f>IF(E18="","",E18)</f>
        <v>Vyplň údaj</v>
      </c>
      <c r="G83" s="41"/>
      <c r="H83" s="41"/>
      <c r="I83" s="141" t="s">
        <v>39</v>
      </c>
      <c r="J83" s="37" t="str">
        <f>E24</f>
        <v>Ing. Jiří Červený</v>
      </c>
      <c r="K83" s="41"/>
      <c r="L83" s="13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11" customFormat="1" ht="29.28" customHeight="1">
      <c r="A85" s="191"/>
      <c r="B85" s="192"/>
      <c r="C85" s="193" t="s">
        <v>153</v>
      </c>
      <c r="D85" s="194" t="s">
        <v>62</v>
      </c>
      <c r="E85" s="194" t="s">
        <v>58</v>
      </c>
      <c r="F85" s="194" t="s">
        <v>59</v>
      </c>
      <c r="G85" s="194" t="s">
        <v>154</v>
      </c>
      <c r="H85" s="194" t="s">
        <v>155</v>
      </c>
      <c r="I85" s="195" t="s">
        <v>156</v>
      </c>
      <c r="J85" s="194" t="s">
        <v>123</v>
      </c>
      <c r="K85" s="196" t="s">
        <v>157</v>
      </c>
      <c r="L85" s="197"/>
      <c r="M85" s="93" t="s">
        <v>40</v>
      </c>
      <c r="N85" s="94" t="s">
        <v>47</v>
      </c>
      <c r="O85" s="94" t="s">
        <v>158</v>
      </c>
      <c r="P85" s="94" t="s">
        <v>159</v>
      </c>
      <c r="Q85" s="94" t="s">
        <v>160</v>
      </c>
      <c r="R85" s="94" t="s">
        <v>161</v>
      </c>
      <c r="S85" s="94" t="s">
        <v>162</v>
      </c>
      <c r="T85" s="95" t="s">
        <v>163</v>
      </c>
      <c r="U85" s="191"/>
      <c r="V85" s="191"/>
      <c r="W85" s="191"/>
      <c r="X85" s="191"/>
      <c r="Y85" s="191"/>
      <c r="Z85" s="191"/>
      <c r="AA85" s="191"/>
      <c r="AB85" s="191"/>
      <c r="AC85" s="191"/>
      <c r="AD85" s="191"/>
      <c r="AE85" s="191"/>
    </row>
    <row r="86" s="2" customFormat="1" ht="22.8" customHeight="1">
      <c r="A86" s="39"/>
      <c r="B86" s="40"/>
      <c r="C86" s="100" t="s">
        <v>164</v>
      </c>
      <c r="D86" s="41"/>
      <c r="E86" s="41"/>
      <c r="F86" s="41"/>
      <c r="G86" s="41"/>
      <c r="H86" s="41"/>
      <c r="I86" s="137"/>
      <c r="J86" s="198">
        <f>BK86</f>
        <v>0</v>
      </c>
      <c r="K86" s="41"/>
      <c r="L86" s="45"/>
      <c r="M86" s="96"/>
      <c r="N86" s="199"/>
      <c r="O86" s="97"/>
      <c r="P86" s="200">
        <f>P87+P120</f>
        <v>0</v>
      </c>
      <c r="Q86" s="97"/>
      <c r="R86" s="200">
        <f>R87+R120</f>
        <v>2.935578</v>
      </c>
      <c r="S86" s="97"/>
      <c r="T86" s="201">
        <f>T87+T120</f>
        <v>0.048000000000000001</v>
      </c>
      <c r="U86" s="39"/>
      <c r="V86" s="39"/>
      <c r="W86" s="39"/>
      <c r="X86" s="39"/>
      <c r="Y86" s="39"/>
      <c r="Z86" s="39"/>
      <c r="AA86" s="39"/>
      <c r="AB86" s="39"/>
      <c r="AC86" s="39"/>
      <c r="AD86" s="39"/>
      <c r="AE86" s="39"/>
      <c r="AT86" s="18" t="s">
        <v>76</v>
      </c>
      <c r="AU86" s="18" t="s">
        <v>124</v>
      </c>
      <c r="BK86" s="202">
        <f>BK87+BK120</f>
        <v>0</v>
      </c>
    </row>
    <row r="87" s="12" customFormat="1" ht="25.92" customHeight="1">
      <c r="A87" s="12"/>
      <c r="B87" s="203"/>
      <c r="C87" s="204"/>
      <c r="D87" s="205" t="s">
        <v>76</v>
      </c>
      <c r="E87" s="206" t="s">
        <v>165</v>
      </c>
      <c r="F87" s="206" t="s">
        <v>166</v>
      </c>
      <c r="G87" s="204"/>
      <c r="H87" s="204"/>
      <c r="I87" s="207"/>
      <c r="J87" s="208">
        <f>BK87</f>
        <v>0</v>
      </c>
      <c r="K87" s="204"/>
      <c r="L87" s="209"/>
      <c r="M87" s="210"/>
      <c r="N87" s="211"/>
      <c r="O87" s="211"/>
      <c r="P87" s="212">
        <f>P88+P94+P116</f>
        <v>0</v>
      </c>
      <c r="Q87" s="211"/>
      <c r="R87" s="212">
        <f>R88+R94+R116</f>
        <v>2.8367460000000002</v>
      </c>
      <c r="S87" s="211"/>
      <c r="T87" s="213">
        <f>T88+T94+T116</f>
        <v>0</v>
      </c>
      <c r="U87" s="12"/>
      <c r="V87" s="12"/>
      <c r="W87" s="12"/>
      <c r="X87" s="12"/>
      <c r="Y87" s="12"/>
      <c r="Z87" s="12"/>
      <c r="AA87" s="12"/>
      <c r="AB87" s="12"/>
      <c r="AC87" s="12"/>
      <c r="AD87" s="12"/>
      <c r="AE87" s="12"/>
      <c r="AR87" s="214" t="s">
        <v>85</v>
      </c>
      <c r="AT87" s="215" t="s">
        <v>76</v>
      </c>
      <c r="AU87" s="215" t="s">
        <v>77</v>
      </c>
      <c r="AY87" s="214" t="s">
        <v>167</v>
      </c>
      <c r="BK87" s="216">
        <f>BK88+BK94+BK116</f>
        <v>0</v>
      </c>
    </row>
    <row r="88" s="12" customFormat="1" ht="22.8" customHeight="1">
      <c r="A88" s="12"/>
      <c r="B88" s="203"/>
      <c r="C88" s="204"/>
      <c r="D88" s="205" t="s">
        <v>76</v>
      </c>
      <c r="E88" s="217" t="s">
        <v>168</v>
      </c>
      <c r="F88" s="217" t="s">
        <v>169</v>
      </c>
      <c r="G88" s="204"/>
      <c r="H88" s="204"/>
      <c r="I88" s="207"/>
      <c r="J88" s="218">
        <f>BK88</f>
        <v>0</v>
      </c>
      <c r="K88" s="204"/>
      <c r="L88" s="209"/>
      <c r="M88" s="210"/>
      <c r="N88" s="211"/>
      <c r="O88" s="211"/>
      <c r="P88" s="212">
        <f>SUM(P89:P93)</f>
        <v>0</v>
      </c>
      <c r="Q88" s="211"/>
      <c r="R88" s="212">
        <f>SUM(R89:R93)</f>
        <v>1.6897500000000001</v>
      </c>
      <c r="S88" s="211"/>
      <c r="T88" s="213">
        <f>SUM(T89:T93)</f>
        <v>0</v>
      </c>
      <c r="U88" s="12"/>
      <c r="V88" s="12"/>
      <c r="W88" s="12"/>
      <c r="X88" s="12"/>
      <c r="Y88" s="12"/>
      <c r="Z88" s="12"/>
      <c r="AA88" s="12"/>
      <c r="AB88" s="12"/>
      <c r="AC88" s="12"/>
      <c r="AD88" s="12"/>
      <c r="AE88" s="12"/>
      <c r="AR88" s="214" t="s">
        <v>85</v>
      </c>
      <c r="AT88" s="215" t="s">
        <v>76</v>
      </c>
      <c r="AU88" s="215" t="s">
        <v>85</v>
      </c>
      <c r="AY88" s="214" t="s">
        <v>167</v>
      </c>
      <c r="BK88" s="216">
        <f>SUM(BK89:BK93)</f>
        <v>0</v>
      </c>
    </row>
    <row r="89" s="2" customFormat="1" ht="24" customHeight="1">
      <c r="A89" s="39"/>
      <c r="B89" s="40"/>
      <c r="C89" s="219" t="s">
        <v>85</v>
      </c>
      <c r="D89" s="219" t="s">
        <v>170</v>
      </c>
      <c r="E89" s="220" t="s">
        <v>1493</v>
      </c>
      <c r="F89" s="221" t="s">
        <v>1494</v>
      </c>
      <c r="G89" s="222" t="s">
        <v>326</v>
      </c>
      <c r="H89" s="223">
        <v>0.90000000000000002</v>
      </c>
      <c r="I89" s="224"/>
      <c r="J89" s="225">
        <f>ROUND(I89*H89,2)</f>
        <v>0</v>
      </c>
      <c r="K89" s="221" t="s">
        <v>458</v>
      </c>
      <c r="L89" s="45"/>
      <c r="M89" s="226" t="s">
        <v>40</v>
      </c>
      <c r="N89" s="227" t="s">
        <v>48</v>
      </c>
      <c r="O89" s="85"/>
      <c r="P89" s="228">
        <f>O89*H89</f>
        <v>0</v>
      </c>
      <c r="Q89" s="228">
        <v>1.8775</v>
      </c>
      <c r="R89" s="228">
        <f>Q89*H89</f>
        <v>1.6897500000000001</v>
      </c>
      <c r="S89" s="228">
        <v>0</v>
      </c>
      <c r="T89" s="229">
        <f>S89*H89</f>
        <v>0</v>
      </c>
      <c r="U89" s="39"/>
      <c r="V89" s="39"/>
      <c r="W89" s="39"/>
      <c r="X89" s="39"/>
      <c r="Y89" s="39"/>
      <c r="Z89" s="39"/>
      <c r="AA89" s="39"/>
      <c r="AB89" s="39"/>
      <c r="AC89" s="39"/>
      <c r="AD89" s="39"/>
      <c r="AE89" s="39"/>
      <c r="AR89" s="230" t="s">
        <v>175</v>
      </c>
      <c r="AT89" s="230" t="s">
        <v>170</v>
      </c>
      <c r="AU89" s="230" t="s">
        <v>87</v>
      </c>
      <c r="AY89" s="18" t="s">
        <v>167</v>
      </c>
      <c r="BE89" s="231">
        <f>IF(N89="základní",J89,0)</f>
        <v>0</v>
      </c>
      <c r="BF89" s="231">
        <f>IF(N89="snížená",J89,0)</f>
        <v>0</v>
      </c>
      <c r="BG89" s="231">
        <f>IF(N89="zákl. přenesená",J89,0)</f>
        <v>0</v>
      </c>
      <c r="BH89" s="231">
        <f>IF(N89="sníž. přenesená",J89,0)</f>
        <v>0</v>
      </c>
      <c r="BI89" s="231">
        <f>IF(N89="nulová",J89,0)</f>
        <v>0</v>
      </c>
      <c r="BJ89" s="18" t="s">
        <v>85</v>
      </c>
      <c r="BK89" s="231">
        <f>ROUND(I89*H89,2)</f>
        <v>0</v>
      </c>
      <c r="BL89" s="18" t="s">
        <v>175</v>
      </c>
      <c r="BM89" s="230" t="s">
        <v>1495</v>
      </c>
    </row>
    <row r="90" s="2" customFormat="1">
      <c r="A90" s="39"/>
      <c r="B90" s="40"/>
      <c r="C90" s="41"/>
      <c r="D90" s="232" t="s">
        <v>177</v>
      </c>
      <c r="E90" s="41"/>
      <c r="F90" s="233" t="s">
        <v>1496</v>
      </c>
      <c r="G90" s="41"/>
      <c r="H90" s="41"/>
      <c r="I90" s="137"/>
      <c r="J90" s="41"/>
      <c r="K90" s="41"/>
      <c r="L90" s="45"/>
      <c r="M90" s="234"/>
      <c r="N90" s="235"/>
      <c r="O90" s="85"/>
      <c r="P90" s="85"/>
      <c r="Q90" s="85"/>
      <c r="R90" s="85"/>
      <c r="S90" s="85"/>
      <c r="T90" s="86"/>
      <c r="U90" s="39"/>
      <c r="V90" s="39"/>
      <c r="W90" s="39"/>
      <c r="X90" s="39"/>
      <c r="Y90" s="39"/>
      <c r="Z90" s="39"/>
      <c r="AA90" s="39"/>
      <c r="AB90" s="39"/>
      <c r="AC90" s="39"/>
      <c r="AD90" s="39"/>
      <c r="AE90" s="39"/>
      <c r="AT90" s="18" t="s">
        <v>177</v>
      </c>
      <c r="AU90" s="18" t="s">
        <v>87</v>
      </c>
    </row>
    <row r="91" s="13" customFormat="1">
      <c r="A91" s="13"/>
      <c r="B91" s="237"/>
      <c r="C91" s="238"/>
      <c r="D91" s="232" t="s">
        <v>181</v>
      </c>
      <c r="E91" s="239" t="s">
        <v>40</v>
      </c>
      <c r="F91" s="240" t="s">
        <v>1497</v>
      </c>
      <c r="G91" s="238"/>
      <c r="H91" s="239" t="s">
        <v>40</v>
      </c>
      <c r="I91" s="241"/>
      <c r="J91" s="238"/>
      <c r="K91" s="238"/>
      <c r="L91" s="242"/>
      <c r="M91" s="243"/>
      <c r="N91" s="244"/>
      <c r="O91" s="244"/>
      <c r="P91" s="244"/>
      <c r="Q91" s="244"/>
      <c r="R91" s="244"/>
      <c r="S91" s="244"/>
      <c r="T91" s="245"/>
      <c r="U91" s="13"/>
      <c r="V91" s="13"/>
      <c r="W91" s="13"/>
      <c r="X91" s="13"/>
      <c r="Y91" s="13"/>
      <c r="Z91" s="13"/>
      <c r="AA91" s="13"/>
      <c r="AB91" s="13"/>
      <c r="AC91" s="13"/>
      <c r="AD91" s="13"/>
      <c r="AE91" s="13"/>
      <c r="AT91" s="246" t="s">
        <v>181</v>
      </c>
      <c r="AU91" s="246" t="s">
        <v>87</v>
      </c>
      <c r="AV91" s="13" t="s">
        <v>85</v>
      </c>
      <c r="AW91" s="13" t="s">
        <v>38</v>
      </c>
      <c r="AX91" s="13" t="s">
        <v>77</v>
      </c>
      <c r="AY91" s="246" t="s">
        <v>167</v>
      </c>
    </row>
    <row r="92" s="14" customFormat="1">
      <c r="A92" s="14"/>
      <c r="B92" s="247"/>
      <c r="C92" s="248"/>
      <c r="D92" s="232" t="s">
        <v>181</v>
      </c>
      <c r="E92" s="249" t="s">
        <v>40</v>
      </c>
      <c r="F92" s="250" t="s">
        <v>1498</v>
      </c>
      <c r="G92" s="248"/>
      <c r="H92" s="251">
        <v>0.90000000000000002</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181</v>
      </c>
      <c r="AU92" s="257" t="s">
        <v>87</v>
      </c>
      <c r="AV92" s="14" t="s">
        <v>87</v>
      </c>
      <c r="AW92" s="14" t="s">
        <v>38</v>
      </c>
      <c r="AX92" s="14" t="s">
        <v>77</v>
      </c>
      <c r="AY92" s="257" t="s">
        <v>167</v>
      </c>
    </row>
    <row r="93" s="15" customFormat="1">
      <c r="A93" s="15"/>
      <c r="B93" s="258"/>
      <c r="C93" s="259"/>
      <c r="D93" s="232" t="s">
        <v>181</v>
      </c>
      <c r="E93" s="260" t="s">
        <v>40</v>
      </c>
      <c r="F93" s="261" t="s">
        <v>184</v>
      </c>
      <c r="G93" s="259"/>
      <c r="H93" s="262">
        <v>0.90000000000000002</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181</v>
      </c>
      <c r="AU93" s="268" t="s">
        <v>87</v>
      </c>
      <c r="AV93" s="15" t="s">
        <v>175</v>
      </c>
      <c r="AW93" s="15" t="s">
        <v>38</v>
      </c>
      <c r="AX93" s="15" t="s">
        <v>85</v>
      </c>
      <c r="AY93" s="268" t="s">
        <v>167</v>
      </c>
    </row>
    <row r="94" s="12" customFormat="1" ht="22.8" customHeight="1">
      <c r="A94" s="12"/>
      <c r="B94" s="203"/>
      <c r="C94" s="204"/>
      <c r="D94" s="205" t="s">
        <v>76</v>
      </c>
      <c r="E94" s="217" t="s">
        <v>197</v>
      </c>
      <c r="F94" s="217" t="s">
        <v>198</v>
      </c>
      <c r="G94" s="204"/>
      <c r="H94" s="204"/>
      <c r="I94" s="207"/>
      <c r="J94" s="218">
        <f>BK94</f>
        <v>0</v>
      </c>
      <c r="K94" s="204"/>
      <c r="L94" s="209"/>
      <c r="M94" s="210"/>
      <c r="N94" s="211"/>
      <c r="O94" s="211"/>
      <c r="P94" s="212">
        <f>SUM(P95:P115)</f>
        <v>0</v>
      </c>
      <c r="Q94" s="211"/>
      <c r="R94" s="212">
        <f>SUM(R95:R115)</f>
        <v>1.1469960000000001</v>
      </c>
      <c r="S94" s="211"/>
      <c r="T94" s="213">
        <f>SUM(T95:T115)</f>
        <v>0</v>
      </c>
      <c r="U94" s="12"/>
      <c r="V94" s="12"/>
      <c r="W94" s="12"/>
      <c r="X94" s="12"/>
      <c r="Y94" s="12"/>
      <c r="Z94" s="12"/>
      <c r="AA94" s="12"/>
      <c r="AB94" s="12"/>
      <c r="AC94" s="12"/>
      <c r="AD94" s="12"/>
      <c r="AE94" s="12"/>
      <c r="AR94" s="214" t="s">
        <v>85</v>
      </c>
      <c r="AT94" s="215" t="s">
        <v>76</v>
      </c>
      <c r="AU94" s="215" t="s">
        <v>85</v>
      </c>
      <c r="AY94" s="214" t="s">
        <v>167</v>
      </c>
      <c r="BK94" s="216">
        <f>SUM(BK95:BK115)</f>
        <v>0</v>
      </c>
    </row>
    <row r="95" s="2" customFormat="1" ht="24" customHeight="1">
      <c r="A95" s="39"/>
      <c r="B95" s="40"/>
      <c r="C95" s="219" t="s">
        <v>87</v>
      </c>
      <c r="D95" s="219" t="s">
        <v>170</v>
      </c>
      <c r="E95" s="220" t="s">
        <v>1499</v>
      </c>
      <c r="F95" s="221" t="s">
        <v>1500</v>
      </c>
      <c r="G95" s="222" t="s">
        <v>173</v>
      </c>
      <c r="H95" s="223">
        <v>43.200000000000003</v>
      </c>
      <c r="I95" s="224"/>
      <c r="J95" s="225">
        <f>ROUND(I95*H95,2)</f>
        <v>0</v>
      </c>
      <c r="K95" s="221" t="s">
        <v>458</v>
      </c>
      <c r="L95" s="45"/>
      <c r="M95" s="226" t="s">
        <v>40</v>
      </c>
      <c r="N95" s="227" t="s">
        <v>48</v>
      </c>
      <c r="O95" s="85"/>
      <c r="P95" s="228">
        <f>O95*H95</f>
        <v>0</v>
      </c>
      <c r="Q95" s="228">
        <v>0.0079000000000000008</v>
      </c>
      <c r="R95" s="228">
        <f>Q95*H95</f>
        <v>0.34128000000000008</v>
      </c>
      <c r="S95" s="228">
        <v>0</v>
      </c>
      <c r="T95" s="229">
        <f>S95*H95</f>
        <v>0</v>
      </c>
      <c r="U95" s="39"/>
      <c r="V95" s="39"/>
      <c r="W95" s="39"/>
      <c r="X95" s="39"/>
      <c r="Y95" s="39"/>
      <c r="Z95" s="39"/>
      <c r="AA95" s="39"/>
      <c r="AB95" s="39"/>
      <c r="AC95" s="39"/>
      <c r="AD95" s="39"/>
      <c r="AE95" s="39"/>
      <c r="AR95" s="230" t="s">
        <v>175</v>
      </c>
      <c r="AT95" s="230" t="s">
        <v>170</v>
      </c>
      <c r="AU95" s="230" t="s">
        <v>87</v>
      </c>
      <c r="AY95" s="18" t="s">
        <v>167</v>
      </c>
      <c r="BE95" s="231">
        <f>IF(N95="základní",J95,0)</f>
        <v>0</v>
      </c>
      <c r="BF95" s="231">
        <f>IF(N95="snížená",J95,0)</f>
        <v>0</v>
      </c>
      <c r="BG95" s="231">
        <f>IF(N95="zákl. přenesená",J95,0)</f>
        <v>0</v>
      </c>
      <c r="BH95" s="231">
        <f>IF(N95="sníž. přenesená",J95,0)</f>
        <v>0</v>
      </c>
      <c r="BI95" s="231">
        <f>IF(N95="nulová",J95,0)</f>
        <v>0</v>
      </c>
      <c r="BJ95" s="18" t="s">
        <v>85</v>
      </c>
      <c r="BK95" s="231">
        <f>ROUND(I95*H95,2)</f>
        <v>0</v>
      </c>
      <c r="BL95" s="18" t="s">
        <v>175</v>
      </c>
      <c r="BM95" s="230" t="s">
        <v>1501</v>
      </c>
    </row>
    <row r="96" s="2" customFormat="1">
      <c r="A96" s="39"/>
      <c r="B96" s="40"/>
      <c r="C96" s="41"/>
      <c r="D96" s="232" t="s">
        <v>177</v>
      </c>
      <c r="E96" s="41"/>
      <c r="F96" s="233" t="s">
        <v>1502</v>
      </c>
      <c r="G96" s="41"/>
      <c r="H96" s="41"/>
      <c r="I96" s="137"/>
      <c r="J96" s="41"/>
      <c r="K96" s="41"/>
      <c r="L96" s="45"/>
      <c r="M96" s="234"/>
      <c r="N96" s="235"/>
      <c r="O96" s="85"/>
      <c r="P96" s="85"/>
      <c r="Q96" s="85"/>
      <c r="R96" s="85"/>
      <c r="S96" s="85"/>
      <c r="T96" s="86"/>
      <c r="U96" s="39"/>
      <c r="V96" s="39"/>
      <c r="W96" s="39"/>
      <c r="X96" s="39"/>
      <c r="Y96" s="39"/>
      <c r="Z96" s="39"/>
      <c r="AA96" s="39"/>
      <c r="AB96" s="39"/>
      <c r="AC96" s="39"/>
      <c r="AD96" s="39"/>
      <c r="AE96" s="39"/>
      <c r="AT96" s="18" t="s">
        <v>177</v>
      </c>
      <c r="AU96" s="18" t="s">
        <v>87</v>
      </c>
    </row>
    <row r="97" s="2" customFormat="1">
      <c r="A97" s="39"/>
      <c r="B97" s="40"/>
      <c r="C97" s="41"/>
      <c r="D97" s="232" t="s">
        <v>179</v>
      </c>
      <c r="E97" s="41"/>
      <c r="F97" s="236" t="s">
        <v>1503</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179</v>
      </c>
      <c r="AU97" s="18" t="s">
        <v>87</v>
      </c>
    </row>
    <row r="98" s="14" customFormat="1">
      <c r="A98" s="14"/>
      <c r="B98" s="247"/>
      <c r="C98" s="248"/>
      <c r="D98" s="232" t="s">
        <v>181</v>
      </c>
      <c r="E98" s="249" t="s">
        <v>40</v>
      </c>
      <c r="F98" s="250" t="s">
        <v>1504</v>
      </c>
      <c r="G98" s="248"/>
      <c r="H98" s="251">
        <v>43.200000000000003</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181</v>
      </c>
      <c r="AU98" s="257" t="s">
        <v>87</v>
      </c>
      <c r="AV98" s="14" t="s">
        <v>87</v>
      </c>
      <c r="AW98" s="14" t="s">
        <v>38</v>
      </c>
      <c r="AX98" s="14" t="s">
        <v>77</v>
      </c>
      <c r="AY98" s="257" t="s">
        <v>167</v>
      </c>
    </row>
    <row r="99" s="15" customFormat="1">
      <c r="A99" s="15"/>
      <c r="B99" s="258"/>
      <c r="C99" s="259"/>
      <c r="D99" s="232" t="s">
        <v>181</v>
      </c>
      <c r="E99" s="260" t="s">
        <v>40</v>
      </c>
      <c r="F99" s="261" t="s">
        <v>184</v>
      </c>
      <c r="G99" s="259"/>
      <c r="H99" s="262">
        <v>43.200000000000003</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181</v>
      </c>
      <c r="AU99" s="268" t="s">
        <v>87</v>
      </c>
      <c r="AV99" s="15" t="s">
        <v>175</v>
      </c>
      <c r="AW99" s="15" t="s">
        <v>38</v>
      </c>
      <c r="AX99" s="15" t="s">
        <v>85</v>
      </c>
      <c r="AY99" s="268" t="s">
        <v>167</v>
      </c>
    </row>
    <row r="100" s="2" customFormat="1" ht="24" customHeight="1">
      <c r="A100" s="39"/>
      <c r="B100" s="40"/>
      <c r="C100" s="219" t="s">
        <v>168</v>
      </c>
      <c r="D100" s="219" t="s">
        <v>170</v>
      </c>
      <c r="E100" s="220" t="s">
        <v>1505</v>
      </c>
      <c r="F100" s="221" t="s">
        <v>1506</v>
      </c>
      <c r="G100" s="222" t="s">
        <v>173</v>
      </c>
      <c r="H100" s="223">
        <v>43.200000000000003</v>
      </c>
      <c r="I100" s="224"/>
      <c r="J100" s="225">
        <f>ROUND(I100*H100,2)</f>
        <v>0</v>
      </c>
      <c r="K100" s="221" t="s">
        <v>458</v>
      </c>
      <c r="L100" s="45"/>
      <c r="M100" s="226" t="s">
        <v>40</v>
      </c>
      <c r="N100" s="227" t="s">
        <v>48</v>
      </c>
      <c r="O100" s="85"/>
      <c r="P100" s="228">
        <f>O100*H100</f>
        <v>0</v>
      </c>
      <c r="Q100" s="228">
        <v>0.018380000000000001</v>
      </c>
      <c r="R100" s="228">
        <f>Q100*H100</f>
        <v>0.79401600000000006</v>
      </c>
      <c r="S100" s="228">
        <v>0</v>
      </c>
      <c r="T100" s="229">
        <f>S100*H100</f>
        <v>0</v>
      </c>
      <c r="U100" s="39"/>
      <c r="V100" s="39"/>
      <c r="W100" s="39"/>
      <c r="X100" s="39"/>
      <c r="Y100" s="39"/>
      <c r="Z100" s="39"/>
      <c r="AA100" s="39"/>
      <c r="AB100" s="39"/>
      <c r="AC100" s="39"/>
      <c r="AD100" s="39"/>
      <c r="AE100" s="39"/>
      <c r="AR100" s="230" t="s">
        <v>175</v>
      </c>
      <c r="AT100" s="230" t="s">
        <v>170</v>
      </c>
      <c r="AU100" s="230" t="s">
        <v>87</v>
      </c>
      <c r="AY100" s="18" t="s">
        <v>167</v>
      </c>
      <c r="BE100" s="231">
        <f>IF(N100="základní",J100,0)</f>
        <v>0</v>
      </c>
      <c r="BF100" s="231">
        <f>IF(N100="snížená",J100,0)</f>
        <v>0</v>
      </c>
      <c r="BG100" s="231">
        <f>IF(N100="zákl. přenesená",J100,0)</f>
        <v>0</v>
      </c>
      <c r="BH100" s="231">
        <f>IF(N100="sníž. přenesená",J100,0)</f>
        <v>0</v>
      </c>
      <c r="BI100" s="231">
        <f>IF(N100="nulová",J100,0)</f>
        <v>0</v>
      </c>
      <c r="BJ100" s="18" t="s">
        <v>85</v>
      </c>
      <c r="BK100" s="231">
        <f>ROUND(I100*H100,2)</f>
        <v>0</v>
      </c>
      <c r="BL100" s="18" t="s">
        <v>175</v>
      </c>
      <c r="BM100" s="230" t="s">
        <v>1507</v>
      </c>
    </row>
    <row r="101" s="2" customFormat="1">
      <c r="A101" s="39"/>
      <c r="B101" s="40"/>
      <c r="C101" s="41"/>
      <c r="D101" s="232" t="s">
        <v>177</v>
      </c>
      <c r="E101" s="41"/>
      <c r="F101" s="233" t="s">
        <v>1508</v>
      </c>
      <c r="G101" s="41"/>
      <c r="H101" s="41"/>
      <c r="I101" s="137"/>
      <c r="J101" s="41"/>
      <c r="K101" s="41"/>
      <c r="L101" s="45"/>
      <c r="M101" s="234"/>
      <c r="N101" s="235"/>
      <c r="O101" s="85"/>
      <c r="P101" s="85"/>
      <c r="Q101" s="85"/>
      <c r="R101" s="85"/>
      <c r="S101" s="85"/>
      <c r="T101" s="86"/>
      <c r="U101" s="39"/>
      <c r="V101" s="39"/>
      <c r="W101" s="39"/>
      <c r="X101" s="39"/>
      <c r="Y101" s="39"/>
      <c r="Z101" s="39"/>
      <c r="AA101" s="39"/>
      <c r="AB101" s="39"/>
      <c r="AC101" s="39"/>
      <c r="AD101" s="39"/>
      <c r="AE101" s="39"/>
      <c r="AT101" s="18" t="s">
        <v>177</v>
      </c>
      <c r="AU101" s="18" t="s">
        <v>87</v>
      </c>
    </row>
    <row r="102" s="2" customFormat="1">
      <c r="A102" s="39"/>
      <c r="B102" s="40"/>
      <c r="C102" s="41"/>
      <c r="D102" s="232" t="s">
        <v>179</v>
      </c>
      <c r="E102" s="41"/>
      <c r="F102" s="236" t="s">
        <v>1503</v>
      </c>
      <c r="G102" s="41"/>
      <c r="H102" s="41"/>
      <c r="I102" s="137"/>
      <c r="J102" s="41"/>
      <c r="K102" s="41"/>
      <c r="L102" s="45"/>
      <c r="M102" s="234"/>
      <c r="N102" s="235"/>
      <c r="O102" s="85"/>
      <c r="P102" s="85"/>
      <c r="Q102" s="85"/>
      <c r="R102" s="85"/>
      <c r="S102" s="85"/>
      <c r="T102" s="86"/>
      <c r="U102" s="39"/>
      <c r="V102" s="39"/>
      <c r="W102" s="39"/>
      <c r="X102" s="39"/>
      <c r="Y102" s="39"/>
      <c r="Z102" s="39"/>
      <c r="AA102" s="39"/>
      <c r="AB102" s="39"/>
      <c r="AC102" s="39"/>
      <c r="AD102" s="39"/>
      <c r="AE102" s="39"/>
      <c r="AT102" s="18" t="s">
        <v>179</v>
      </c>
      <c r="AU102" s="18" t="s">
        <v>87</v>
      </c>
    </row>
    <row r="103" s="14" customFormat="1">
      <c r="A103" s="14"/>
      <c r="B103" s="247"/>
      <c r="C103" s="248"/>
      <c r="D103" s="232" t="s">
        <v>181</v>
      </c>
      <c r="E103" s="249" t="s">
        <v>40</v>
      </c>
      <c r="F103" s="250" t="s">
        <v>1504</v>
      </c>
      <c r="G103" s="248"/>
      <c r="H103" s="251">
        <v>43.200000000000003</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181</v>
      </c>
      <c r="AU103" s="257" t="s">
        <v>87</v>
      </c>
      <c r="AV103" s="14" t="s">
        <v>87</v>
      </c>
      <c r="AW103" s="14" t="s">
        <v>38</v>
      </c>
      <c r="AX103" s="14" t="s">
        <v>77</v>
      </c>
      <c r="AY103" s="257" t="s">
        <v>167</v>
      </c>
    </row>
    <row r="104" s="15" customFormat="1">
      <c r="A104" s="15"/>
      <c r="B104" s="258"/>
      <c r="C104" s="259"/>
      <c r="D104" s="232" t="s">
        <v>181</v>
      </c>
      <c r="E104" s="260" t="s">
        <v>40</v>
      </c>
      <c r="F104" s="261" t="s">
        <v>184</v>
      </c>
      <c r="G104" s="259"/>
      <c r="H104" s="262">
        <v>43.200000000000003</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181</v>
      </c>
      <c r="AU104" s="268" t="s">
        <v>87</v>
      </c>
      <c r="AV104" s="15" t="s">
        <v>175</v>
      </c>
      <c r="AW104" s="15" t="s">
        <v>38</v>
      </c>
      <c r="AX104" s="15" t="s">
        <v>85</v>
      </c>
      <c r="AY104" s="268" t="s">
        <v>167</v>
      </c>
    </row>
    <row r="105" s="2" customFormat="1" ht="16.5" customHeight="1">
      <c r="A105" s="39"/>
      <c r="B105" s="40"/>
      <c r="C105" s="219" t="s">
        <v>175</v>
      </c>
      <c r="D105" s="219" t="s">
        <v>170</v>
      </c>
      <c r="E105" s="220" t="s">
        <v>1509</v>
      </c>
      <c r="F105" s="221" t="s">
        <v>1510</v>
      </c>
      <c r="G105" s="222" t="s">
        <v>173</v>
      </c>
      <c r="H105" s="223">
        <v>1.8</v>
      </c>
      <c r="I105" s="224"/>
      <c r="J105" s="225">
        <f>ROUND(I105*H105,2)</f>
        <v>0</v>
      </c>
      <c r="K105" s="221" t="s">
        <v>458</v>
      </c>
      <c r="L105" s="45"/>
      <c r="M105" s="226" t="s">
        <v>40</v>
      </c>
      <c r="N105" s="227" t="s">
        <v>48</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175</v>
      </c>
      <c r="AT105" s="230" t="s">
        <v>170</v>
      </c>
      <c r="AU105" s="230" t="s">
        <v>87</v>
      </c>
      <c r="AY105" s="18" t="s">
        <v>167</v>
      </c>
      <c r="BE105" s="231">
        <f>IF(N105="základní",J105,0)</f>
        <v>0</v>
      </c>
      <c r="BF105" s="231">
        <f>IF(N105="snížená",J105,0)</f>
        <v>0</v>
      </c>
      <c r="BG105" s="231">
        <f>IF(N105="zákl. přenesená",J105,0)</f>
        <v>0</v>
      </c>
      <c r="BH105" s="231">
        <f>IF(N105="sníž. přenesená",J105,0)</f>
        <v>0</v>
      </c>
      <c r="BI105" s="231">
        <f>IF(N105="nulová",J105,0)</f>
        <v>0</v>
      </c>
      <c r="BJ105" s="18" t="s">
        <v>85</v>
      </c>
      <c r="BK105" s="231">
        <f>ROUND(I105*H105,2)</f>
        <v>0</v>
      </c>
      <c r="BL105" s="18" t="s">
        <v>175</v>
      </c>
      <c r="BM105" s="230" t="s">
        <v>1511</v>
      </c>
    </row>
    <row r="106" s="2" customFormat="1">
      <c r="A106" s="39"/>
      <c r="B106" s="40"/>
      <c r="C106" s="41"/>
      <c r="D106" s="232" t="s">
        <v>177</v>
      </c>
      <c r="E106" s="41"/>
      <c r="F106" s="233" t="s">
        <v>1512</v>
      </c>
      <c r="G106" s="41"/>
      <c r="H106" s="41"/>
      <c r="I106" s="137"/>
      <c r="J106" s="41"/>
      <c r="K106" s="41"/>
      <c r="L106" s="45"/>
      <c r="M106" s="234"/>
      <c r="N106" s="235"/>
      <c r="O106" s="85"/>
      <c r="P106" s="85"/>
      <c r="Q106" s="85"/>
      <c r="R106" s="85"/>
      <c r="S106" s="85"/>
      <c r="T106" s="86"/>
      <c r="U106" s="39"/>
      <c r="V106" s="39"/>
      <c r="W106" s="39"/>
      <c r="X106" s="39"/>
      <c r="Y106" s="39"/>
      <c r="Z106" s="39"/>
      <c r="AA106" s="39"/>
      <c r="AB106" s="39"/>
      <c r="AC106" s="39"/>
      <c r="AD106" s="39"/>
      <c r="AE106" s="39"/>
      <c r="AT106" s="18" t="s">
        <v>177</v>
      </c>
      <c r="AU106" s="18" t="s">
        <v>87</v>
      </c>
    </row>
    <row r="107" s="2" customFormat="1">
      <c r="A107" s="39"/>
      <c r="B107" s="40"/>
      <c r="C107" s="41"/>
      <c r="D107" s="232" t="s">
        <v>179</v>
      </c>
      <c r="E107" s="41"/>
      <c r="F107" s="236" t="s">
        <v>266</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179</v>
      </c>
      <c r="AU107" s="18" t="s">
        <v>87</v>
      </c>
    </row>
    <row r="108" s="13" customFormat="1">
      <c r="A108" s="13"/>
      <c r="B108" s="237"/>
      <c r="C108" s="238"/>
      <c r="D108" s="232" t="s">
        <v>181</v>
      </c>
      <c r="E108" s="239" t="s">
        <v>40</v>
      </c>
      <c r="F108" s="240" t="s">
        <v>1513</v>
      </c>
      <c r="G108" s="238"/>
      <c r="H108" s="239" t="s">
        <v>40</v>
      </c>
      <c r="I108" s="241"/>
      <c r="J108" s="238"/>
      <c r="K108" s="238"/>
      <c r="L108" s="242"/>
      <c r="M108" s="243"/>
      <c r="N108" s="244"/>
      <c r="O108" s="244"/>
      <c r="P108" s="244"/>
      <c r="Q108" s="244"/>
      <c r="R108" s="244"/>
      <c r="S108" s="244"/>
      <c r="T108" s="245"/>
      <c r="U108" s="13"/>
      <c r="V108" s="13"/>
      <c r="W108" s="13"/>
      <c r="X108" s="13"/>
      <c r="Y108" s="13"/>
      <c r="Z108" s="13"/>
      <c r="AA108" s="13"/>
      <c r="AB108" s="13"/>
      <c r="AC108" s="13"/>
      <c r="AD108" s="13"/>
      <c r="AE108" s="13"/>
      <c r="AT108" s="246" t="s">
        <v>181</v>
      </c>
      <c r="AU108" s="246" t="s">
        <v>87</v>
      </c>
      <c r="AV108" s="13" t="s">
        <v>85</v>
      </c>
      <c r="AW108" s="13" t="s">
        <v>38</v>
      </c>
      <c r="AX108" s="13" t="s">
        <v>77</v>
      </c>
      <c r="AY108" s="246" t="s">
        <v>167</v>
      </c>
    </row>
    <row r="109" s="14" customFormat="1">
      <c r="A109" s="14"/>
      <c r="B109" s="247"/>
      <c r="C109" s="248"/>
      <c r="D109" s="232" t="s">
        <v>181</v>
      </c>
      <c r="E109" s="249" t="s">
        <v>40</v>
      </c>
      <c r="F109" s="250" t="s">
        <v>1514</v>
      </c>
      <c r="G109" s="248"/>
      <c r="H109" s="251">
        <v>1.8</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181</v>
      </c>
      <c r="AU109" s="257" t="s">
        <v>87</v>
      </c>
      <c r="AV109" s="14" t="s">
        <v>87</v>
      </c>
      <c r="AW109" s="14" t="s">
        <v>38</v>
      </c>
      <c r="AX109" s="14" t="s">
        <v>77</v>
      </c>
      <c r="AY109" s="257" t="s">
        <v>167</v>
      </c>
    </row>
    <row r="110" s="15" customFormat="1">
      <c r="A110" s="15"/>
      <c r="B110" s="258"/>
      <c r="C110" s="259"/>
      <c r="D110" s="232" t="s">
        <v>181</v>
      </c>
      <c r="E110" s="260" t="s">
        <v>40</v>
      </c>
      <c r="F110" s="261" t="s">
        <v>184</v>
      </c>
      <c r="G110" s="259"/>
      <c r="H110" s="262">
        <v>1.8</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181</v>
      </c>
      <c r="AU110" s="268" t="s">
        <v>87</v>
      </c>
      <c r="AV110" s="15" t="s">
        <v>175</v>
      </c>
      <c r="AW110" s="15" t="s">
        <v>38</v>
      </c>
      <c r="AX110" s="15" t="s">
        <v>85</v>
      </c>
      <c r="AY110" s="268" t="s">
        <v>167</v>
      </c>
    </row>
    <row r="111" s="2" customFormat="1" ht="24" customHeight="1">
      <c r="A111" s="39"/>
      <c r="B111" s="40"/>
      <c r="C111" s="219" t="s">
        <v>212</v>
      </c>
      <c r="D111" s="219" t="s">
        <v>170</v>
      </c>
      <c r="E111" s="220" t="s">
        <v>270</v>
      </c>
      <c r="F111" s="221" t="s">
        <v>271</v>
      </c>
      <c r="G111" s="222" t="s">
        <v>187</v>
      </c>
      <c r="H111" s="223">
        <v>7.7999999999999998</v>
      </c>
      <c r="I111" s="224"/>
      <c r="J111" s="225">
        <f>ROUND(I111*H111,2)</f>
        <v>0</v>
      </c>
      <c r="K111" s="221" t="s">
        <v>458</v>
      </c>
      <c r="L111" s="45"/>
      <c r="M111" s="226" t="s">
        <v>40</v>
      </c>
      <c r="N111" s="227" t="s">
        <v>48</v>
      </c>
      <c r="O111" s="85"/>
      <c r="P111" s="228">
        <f>O111*H111</f>
        <v>0</v>
      </c>
      <c r="Q111" s="228">
        <v>0.0015</v>
      </c>
      <c r="R111" s="228">
        <f>Q111*H111</f>
        <v>0.0117</v>
      </c>
      <c r="S111" s="228">
        <v>0</v>
      </c>
      <c r="T111" s="229">
        <f>S111*H111</f>
        <v>0</v>
      </c>
      <c r="U111" s="39"/>
      <c r="V111" s="39"/>
      <c r="W111" s="39"/>
      <c r="X111" s="39"/>
      <c r="Y111" s="39"/>
      <c r="Z111" s="39"/>
      <c r="AA111" s="39"/>
      <c r="AB111" s="39"/>
      <c r="AC111" s="39"/>
      <c r="AD111" s="39"/>
      <c r="AE111" s="39"/>
      <c r="AR111" s="230" t="s">
        <v>175</v>
      </c>
      <c r="AT111" s="230" t="s">
        <v>170</v>
      </c>
      <c r="AU111" s="230" t="s">
        <v>87</v>
      </c>
      <c r="AY111" s="18" t="s">
        <v>167</v>
      </c>
      <c r="BE111" s="231">
        <f>IF(N111="základní",J111,0)</f>
        <v>0</v>
      </c>
      <c r="BF111" s="231">
        <f>IF(N111="snížená",J111,0)</f>
        <v>0</v>
      </c>
      <c r="BG111" s="231">
        <f>IF(N111="zákl. přenesená",J111,0)</f>
        <v>0</v>
      </c>
      <c r="BH111" s="231">
        <f>IF(N111="sníž. přenesená",J111,0)</f>
        <v>0</v>
      </c>
      <c r="BI111" s="231">
        <f>IF(N111="nulová",J111,0)</f>
        <v>0</v>
      </c>
      <c r="BJ111" s="18" t="s">
        <v>85</v>
      </c>
      <c r="BK111" s="231">
        <f>ROUND(I111*H111,2)</f>
        <v>0</v>
      </c>
      <c r="BL111" s="18" t="s">
        <v>175</v>
      </c>
      <c r="BM111" s="230" t="s">
        <v>1515</v>
      </c>
    </row>
    <row r="112" s="2" customFormat="1">
      <c r="A112" s="39"/>
      <c r="B112" s="40"/>
      <c r="C112" s="41"/>
      <c r="D112" s="232" t="s">
        <v>177</v>
      </c>
      <c r="E112" s="41"/>
      <c r="F112" s="233" t="s">
        <v>273</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177</v>
      </c>
      <c r="AU112" s="18" t="s">
        <v>87</v>
      </c>
    </row>
    <row r="113" s="2" customFormat="1">
      <c r="A113" s="39"/>
      <c r="B113" s="40"/>
      <c r="C113" s="41"/>
      <c r="D113" s="232" t="s">
        <v>179</v>
      </c>
      <c r="E113" s="41"/>
      <c r="F113" s="236" t="s">
        <v>274</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179</v>
      </c>
      <c r="AU113" s="18" t="s">
        <v>87</v>
      </c>
    </row>
    <row r="114" s="14" customFormat="1">
      <c r="A114" s="14"/>
      <c r="B114" s="247"/>
      <c r="C114" s="248"/>
      <c r="D114" s="232" t="s">
        <v>181</v>
      </c>
      <c r="E114" s="249" t="s">
        <v>40</v>
      </c>
      <c r="F114" s="250" t="s">
        <v>1516</v>
      </c>
      <c r="G114" s="248"/>
      <c r="H114" s="251">
        <v>7.7999999999999998</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181</v>
      </c>
      <c r="AU114" s="257" t="s">
        <v>87</v>
      </c>
      <c r="AV114" s="14" t="s">
        <v>87</v>
      </c>
      <c r="AW114" s="14" t="s">
        <v>38</v>
      </c>
      <c r="AX114" s="14" t="s">
        <v>77</v>
      </c>
      <c r="AY114" s="257" t="s">
        <v>167</v>
      </c>
    </row>
    <row r="115" s="15" customFormat="1">
      <c r="A115" s="15"/>
      <c r="B115" s="258"/>
      <c r="C115" s="259"/>
      <c r="D115" s="232" t="s">
        <v>181</v>
      </c>
      <c r="E115" s="260" t="s">
        <v>40</v>
      </c>
      <c r="F115" s="261" t="s">
        <v>184</v>
      </c>
      <c r="G115" s="259"/>
      <c r="H115" s="262">
        <v>7.7999999999999998</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181</v>
      </c>
      <c r="AU115" s="268" t="s">
        <v>87</v>
      </c>
      <c r="AV115" s="15" t="s">
        <v>175</v>
      </c>
      <c r="AW115" s="15" t="s">
        <v>38</v>
      </c>
      <c r="AX115" s="15" t="s">
        <v>85</v>
      </c>
      <c r="AY115" s="268" t="s">
        <v>167</v>
      </c>
    </row>
    <row r="116" s="12" customFormat="1" ht="22.8" customHeight="1">
      <c r="A116" s="12"/>
      <c r="B116" s="203"/>
      <c r="C116" s="204"/>
      <c r="D116" s="205" t="s">
        <v>76</v>
      </c>
      <c r="E116" s="217" t="s">
        <v>425</v>
      </c>
      <c r="F116" s="217" t="s">
        <v>426</v>
      </c>
      <c r="G116" s="204"/>
      <c r="H116" s="204"/>
      <c r="I116" s="207"/>
      <c r="J116" s="218">
        <f>BK116</f>
        <v>0</v>
      </c>
      <c r="K116" s="204"/>
      <c r="L116" s="209"/>
      <c r="M116" s="210"/>
      <c r="N116" s="211"/>
      <c r="O116" s="211"/>
      <c r="P116" s="212">
        <f>SUM(P117:P119)</f>
        <v>0</v>
      </c>
      <c r="Q116" s="211"/>
      <c r="R116" s="212">
        <f>SUM(R117:R119)</f>
        <v>0</v>
      </c>
      <c r="S116" s="211"/>
      <c r="T116" s="213">
        <f>SUM(T117:T119)</f>
        <v>0</v>
      </c>
      <c r="U116" s="12"/>
      <c r="V116" s="12"/>
      <c r="W116" s="12"/>
      <c r="X116" s="12"/>
      <c r="Y116" s="12"/>
      <c r="Z116" s="12"/>
      <c r="AA116" s="12"/>
      <c r="AB116" s="12"/>
      <c r="AC116" s="12"/>
      <c r="AD116" s="12"/>
      <c r="AE116" s="12"/>
      <c r="AR116" s="214" t="s">
        <v>85</v>
      </c>
      <c r="AT116" s="215" t="s">
        <v>76</v>
      </c>
      <c r="AU116" s="215" t="s">
        <v>85</v>
      </c>
      <c r="AY116" s="214" t="s">
        <v>167</v>
      </c>
      <c r="BK116" s="216">
        <f>SUM(BK117:BK119)</f>
        <v>0</v>
      </c>
    </row>
    <row r="117" s="2" customFormat="1" ht="16.5" customHeight="1">
      <c r="A117" s="39"/>
      <c r="B117" s="40"/>
      <c r="C117" s="219" t="s">
        <v>197</v>
      </c>
      <c r="D117" s="219" t="s">
        <v>170</v>
      </c>
      <c r="E117" s="220" t="s">
        <v>428</v>
      </c>
      <c r="F117" s="221" t="s">
        <v>429</v>
      </c>
      <c r="G117" s="222" t="s">
        <v>398</v>
      </c>
      <c r="H117" s="223">
        <v>2.8370000000000002</v>
      </c>
      <c r="I117" s="224"/>
      <c r="J117" s="225">
        <f>ROUND(I117*H117,2)</f>
        <v>0</v>
      </c>
      <c r="K117" s="221" t="s">
        <v>458</v>
      </c>
      <c r="L117" s="45"/>
      <c r="M117" s="226" t="s">
        <v>40</v>
      </c>
      <c r="N117" s="227" t="s">
        <v>48</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175</v>
      </c>
      <c r="AT117" s="230" t="s">
        <v>170</v>
      </c>
      <c r="AU117" s="230" t="s">
        <v>87</v>
      </c>
      <c r="AY117" s="18" t="s">
        <v>167</v>
      </c>
      <c r="BE117" s="231">
        <f>IF(N117="základní",J117,0)</f>
        <v>0</v>
      </c>
      <c r="BF117" s="231">
        <f>IF(N117="snížená",J117,0)</f>
        <v>0</v>
      </c>
      <c r="BG117" s="231">
        <f>IF(N117="zákl. přenesená",J117,0)</f>
        <v>0</v>
      </c>
      <c r="BH117" s="231">
        <f>IF(N117="sníž. přenesená",J117,0)</f>
        <v>0</v>
      </c>
      <c r="BI117" s="231">
        <f>IF(N117="nulová",J117,0)</f>
        <v>0</v>
      </c>
      <c r="BJ117" s="18" t="s">
        <v>85</v>
      </c>
      <c r="BK117" s="231">
        <f>ROUND(I117*H117,2)</f>
        <v>0</v>
      </c>
      <c r="BL117" s="18" t="s">
        <v>175</v>
      </c>
      <c r="BM117" s="230" t="s">
        <v>1517</v>
      </c>
    </row>
    <row r="118" s="2" customFormat="1">
      <c r="A118" s="39"/>
      <c r="B118" s="40"/>
      <c r="C118" s="41"/>
      <c r="D118" s="232" t="s">
        <v>177</v>
      </c>
      <c r="E118" s="41"/>
      <c r="F118" s="233" t="s">
        <v>431</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177</v>
      </c>
      <c r="AU118" s="18" t="s">
        <v>87</v>
      </c>
    </row>
    <row r="119" s="2" customFormat="1">
      <c r="A119" s="39"/>
      <c r="B119" s="40"/>
      <c r="C119" s="41"/>
      <c r="D119" s="232" t="s">
        <v>179</v>
      </c>
      <c r="E119" s="41"/>
      <c r="F119" s="236" t="s">
        <v>432</v>
      </c>
      <c r="G119" s="41"/>
      <c r="H119" s="41"/>
      <c r="I119" s="137"/>
      <c r="J119" s="41"/>
      <c r="K119" s="41"/>
      <c r="L119" s="45"/>
      <c r="M119" s="234"/>
      <c r="N119" s="235"/>
      <c r="O119" s="85"/>
      <c r="P119" s="85"/>
      <c r="Q119" s="85"/>
      <c r="R119" s="85"/>
      <c r="S119" s="85"/>
      <c r="T119" s="86"/>
      <c r="U119" s="39"/>
      <c r="V119" s="39"/>
      <c r="W119" s="39"/>
      <c r="X119" s="39"/>
      <c r="Y119" s="39"/>
      <c r="Z119" s="39"/>
      <c r="AA119" s="39"/>
      <c r="AB119" s="39"/>
      <c r="AC119" s="39"/>
      <c r="AD119" s="39"/>
      <c r="AE119" s="39"/>
      <c r="AT119" s="18" t="s">
        <v>179</v>
      </c>
      <c r="AU119" s="18" t="s">
        <v>87</v>
      </c>
    </row>
    <row r="120" s="12" customFormat="1" ht="25.92" customHeight="1">
      <c r="A120" s="12"/>
      <c r="B120" s="203"/>
      <c r="C120" s="204"/>
      <c r="D120" s="205" t="s">
        <v>76</v>
      </c>
      <c r="E120" s="206" t="s">
        <v>438</v>
      </c>
      <c r="F120" s="206" t="s">
        <v>439</v>
      </c>
      <c r="G120" s="204"/>
      <c r="H120" s="204"/>
      <c r="I120" s="207"/>
      <c r="J120" s="208">
        <f>BK120</f>
        <v>0</v>
      </c>
      <c r="K120" s="204"/>
      <c r="L120" s="209"/>
      <c r="M120" s="210"/>
      <c r="N120" s="211"/>
      <c r="O120" s="211"/>
      <c r="P120" s="212">
        <f>P121+P130</f>
        <v>0</v>
      </c>
      <c r="Q120" s="211"/>
      <c r="R120" s="212">
        <f>R121+R130</f>
        <v>0.098831999999999989</v>
      </c>
      <c r="S120" s="211"/>
      <c r="T120" s="213">
        <f>T121+T130</f>
        <v>0.048000000000000001</v>
      </c>
      <c r="U120" s="12"/>
      <c r="V120" s="12"/>
      <c r="W120" s="12"/>
      <c r="X120" s="12"/>
      <c r="Y120" s="12"/>
      <c r="Z120" s="12"/>
      <c r="AA120" s="12"/>
      <c r="AB120" s="12"/>
      <c r="AC120" s="12"/>
      <c r="AD120" s="12"/>
      <c r="AE120" s="12"/>
      <c r="AR120" s="214" t="s">
        <v>87</v>
      </c>
      <c r="AT120" s="215" t="s">
        <v>76</v>
      </c>
      <c r="AU120" s="215" t="s">
        <v>77</v>
      </c>
      <c r="AY120" s="214" t="s">
        <v>167</v>
      </c>
      <c r="BK120" s="216">
        <f>BK121+BK130</f>
        <v>0</v>
      </c>
    </row>
    <row r="121" s="12" customFormat="1" ht="22.8" customHeight="1">
      <c r="A121" s="12"/>
      <c r="B121" s="203"/>
      <c r="C121" s="204"/>
      <c r="D121" s="205" t="s">
        <v>76</v>
      </c>
      <c r="E121" s="217" t="s">
        <v>1008</v>
      </c>
      <c r="F121" s="217" t="s">
        <v>1009</v>
      </c>
      <c r="G121" s="204"/>
      <c r="H121" s="204"/>
      <c r="I121" s="207"/>
      <c r="J121" s="218">
        <f>BK121</f>
        <v>0</v>
      </c>
      <c r="K121" s="204"/>
      <c r="L121" s="209"/>
      <c r="M121" s="210"/>
      <c r="N121" s="211"/>
      <c r="O121" s="211"/>
      <c r="P121" s="212">
        <f>SUM(P122:P129)</f>
        <v>0</v>
      </c>
      <c r="Q121" s="211"/>
      <c r="R121" s="212">
        <f>SUM(R122:R129)</f>
        <v>0.076799999999999993</v>
      </c>
      <c r="S121" s="211"/>
      <c r="T121" s="213">
        <f>SUM(T122:T129)</f>
        <v>0.048000000000000001</v>
      </c>
      <c r="U121" s="12"/>
      <c r="V121" s="12"/>
      <c r="W121" s="12"/>
      <c r="X121" s="12"/>
      <c r="Y121" s="12"/>
      <c r="Z121" s="12"/>
      <c r="AA121" s="12"/>
      <c r="AB121" s="12"/>
      <c r="AC121" s="12"/>
      <c r="AD121" s="12"/>
      <c r="AE121" s="12"/>
      <c r="AR121" s="214" t="s">
        <v>87</v>
      </c>
      <c r="AT121" s="215" t="s">
        <v>76</v>
      </c>
      <c r="AU121" s="215" t="s">
        <v>85</v>
      </c>
      <c r="AY121" s="214" t="s">
        <v>167</v>
      </c>
      <c r="BK121" s="216">
        <f>SUM(BK122:BK129)</f>
        <v>0</v>
      </c>
    </row>
    <row r="122" s="2" customFormat="1" ht="24" customHeight="1">
      <c r="A122" s="39"/>
      <c r="B122" s="40"/>
      <c r="C122" s="219" t="s">
        <v>229</v>
      </c>
      <c r="D122" s="219" t="s">
        <v>170</v>
      </c>
      <c r="E122" s="220" t="s">
        <v>1518</v>
      </c>
      <c r="F122" s="221" t="s">
        <v>1519</v>
      </c>
      <c r="G122" s="222" t="s">
        <v>291</v>
      </c>
      <c r="H122" s="223">
        <v>16</v>
      </c>
      <c r="I122" s="224"/>
      <c r="J122" s="225">
        <f>ROUND(I122*H122,2)</f>
        <v>0</v>
      </c>
      <c r="K122" s="221" t="s">
        <v>458</v>
      </c>
      <c r="L122" s="45"/>
      <c r="M122" s="226" t="s">
        <v>40</v>
      </c>
      <c r="N122" s="227" t="s">
        <v>48</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301</v>
      </c>
      <c r="AT122" s="230" t="s">
        <v>170</v>
      </c>
      <c r="AU122" s="230" t="s">
        <v>87</v>
      </c>
      <c r="AY122" s="18" t="s">
        <v>167</v>
      </c>
      <c r="BE122" s="231">
        <f>IF(N122="základní",J122,0)</f>
        <v>0</v>
      </c>
      <c r="BF122" s="231">
        <f>IF(N122="snížená",J122,0)</f>
        <v>0</v>
      </c>
      <c r="BG122" s="231">
        <f>IF(N122="zákl. přenesená",J122,0)</f>
        <v>0</v>
      </c>
      <c r="BH122" s="231">
        <f>IF(N122="sníž. přenesená",J122,0)</f>
        <v>0</v>
      </c>
      <c r="BI122" s="231">
        <f>IF(N122="nulová",J122,0)</f>
        <v>0</v>
      </c>
      <c r="BJ122" s="18" t="s">
        <v>85</v>
      </c>
      <c r="BK122" s="231">
        <f>ROUND(I122*H122,2)</f>
        <v>0</v>
      </c>
      <c r="BL122" s="18" t="s">
        <v>301</v>
      </c>
      <c r="BM122" s="230" t="s">
        <v>1520</v>
      </c>
    </row>
    <row r="123" s="2" customFormat="1">
      <c r="A123" s="39"/>
      <c r="B123" s="40"/>
      <c r="C123" s="41"/>
      <c r="D123" s="232" t="s">
        <v>177</v>
      </c>
      <c r="E123" s="41"/>
      <c r="F123" s="233" t="s">
        <v>1521</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177</v>
      </c>
      <c r="AU123" s="18" t="s">
        <v>87</v>
      </c>
    </row>
    <row r="124" s="2" customFormat="1">
      <c r="A124" s="39"/>
      <c r="B124" s="40"/>
      <c r="C124" s="41"/>
      <c r="D124" s="232" t="s">
        <v>179</v>
      </c>
      <c r="E124" s="41"/>
      <c r="F124" s="236" t="s">
        <v>1522</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179</v>
      </c>
      <c r="AU124" s="18" t="s">
        <v>87</v>
      </c>
    </row>
    <row r="125" s="2" customFormat="1" ht="16.5" customHeight="1">
      <c r="A125" s="39"/>
      <c r="B125" s="40"/>
      <c r="C125" s="269" t="s">
        <v>244</v>
      </c>
      <c r="D125" s="269" t="s">
        <v>297</v>
      </c>
      <c r="E125" s="270" t="s">
        <v>1523</v>
      </c>
      <c r="F125" s="271" t="s">
        <v>1524</v>
      </c>
      <c r="G125" s="272" t="s">
        <v>291</v>
      </c>
      <c r="H125" s="273">
        <v>16</v>
      </c>
      <c r="I125" s="274"/>
      <c r="J125" s="275">
        <f>ROUND(I125*H125,2)</f>
        <v>0</v>
      </c>
      <c r="K125" s="271" t="s">
        <v>458</v>
      </c>
      <c r="L125" s="276"/>
      <c r="M125" s="277" t="s">
        <v>40</v>
      </c>
      <c r="N125" s="278" t="s">
        <v>48</v>
      </c>
      <c r="O125" s="85"/>
      <c r="P125" s="228">
        <f>O125*H125</f>
        <v>0</v>
      </c>
      <c r="Q125" s="228">
        <v>0.0047999999999999996</v>
      </c>
      <c r="R125" s="228">
        <f>Q125*H125</f>
        <v>0.076799999999999993</v>
      </c>
      <c r="S125" s="228">
        <v>0</v>
      </c>
      <c r="T125" s="229">
        <f>S125*H125</f>
        <v>0</v>
      </c>
      <c r="U125" s="39"/>
      <c r="V125" s="39"/>
      <c r="W125" s="39"/>
      <c r="X125" s="39"/>
      <c r="Y125" s="39"/>
      <c r="Z125" s="39"/>
      <c r="AA125" s="39"/>
      <c r="AB125" s="39"/>
      <c r="AC125" s="39"/>
      <c r="AD125" s="39"/>
      <c r="AE125" s="39"/>
      <c r="AR125" s="230" t="s">
        <v>407</v>
      </c>
      <c r="AT125" s="230" t="s">
        <v>297</v>
      </c>
      <c r="AU125" s="230" t="s">
        <v>87</v>
      </c>
      <c r="AY125" s="18" t="s">
        <v>167</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301</v>
      </c>
      <c r="BM125" s="230" t="s">
        <v>1525</v>
      </c>
    </row>
    <row r="126" s="2" customFormat="1">
      <c r="A126" s="39"/>
      <c r="B126" s="40"/>
      <c r="C126" s="41"/>
      <c r="D126" s="232" t="s">
        <v>177</v>
      </c>
      <c r="E126" s="41"/>
      <c r="F126" s="233" t="s">
        <v>1524</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177</v>
      </c>
      <c r="AU126" s="18" t="s">
        <v>87</v>
      </c>
    </row>
    <row r="127" s="2" customFormat="1" ht="16.5" customHeight="1">
      <c r="A127" s="39"/>
      <c r="B127" s="40"/>
      <c r="C127" s="219" t="s">
        <v>249</v>
      </c>
      <c r="D127" s="219" t="s">
        <v>170</v>
      </c>
      <c r="E127" s="220" t="s">
        <v>1526</v>
      </c>
      <c r="F127" s="221" t="s">
        <v>1527</v>
      </c>
      <c r="G127" s="222" t="s">
        <v>291</v>
      </c>
      <c r="H127" s="223">
        <v>16</v>
      </c>
      <c r="I127" s="224"/>
      <c r="J127" s="225">
        <f>ROUND(I127*H127,2)</f>
        <v>0</v>
      </c>
      <c r="K127" s="221" t="s">
        <v>458</v>
      </c>
      <c r="L127" s="45"/>
      <c r="M127" s="226" t="s">
        <v>40</v>
      </c>
      <c r="N127" s="227" t="s">
        <v>48</v>
      </c>
      <c r="O127" s="85"/>
      <c r="P127" s="228">
        <f>O127*H127</f>
        <v>0</v>
      </c>
      <c r="Q127" s="228">
        <v>0</v>
      </c>
      <c r="R127" s="228">
        <f>Q127*H127</f>
        <v>0</v>
      </c>
      <c r="S127" s="228">
        <v>0.0030000000000000001</v>
      </c>
      <c r="T127" s="229">
        <f>S127*H127</f>
        <v>0.048000000000000001</v>
      </c>
      <c r="U127" s="39"/>
      <c r="V127" s="39"/>
      <c r="W127" s="39"/>
      <c r="X127" s="39"/>
      <c r="Y127" s="39"/>
      <c r="Z127" s="39"/>
      <c r="AA127" s="39"/>
      <c r="AB127" s="39"/>
      <c r="AC127" s="39"/>
      <c r="AD127" s="39"/>
      <c r="AE127" s="39"/>
      <c r="AR127" s="230" t="s">
        <v>301</v>
      </c>
      <c r="AT127" s="230" t="s">
        <v>170</v>
      </c>
      <c r="AU127" s="230" t="s">
        <v>87</v>
      </c>
      <c r="AY127" s="18" t="s">
        <v>167</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301</v>
      </c>
      <c r="BM127" s="230" t="s">
        <v>1528</v>
      </c>
    </row>
    <row r="128" s="2" customFormat="1">
      <c r="A128" s="39"/>
      <c r="B128" s="40"/>
      <c r="C128" s="41"/>
      <c r="D128" s="232" t="s">
        <v>177</v>
      </c>
      <c r="E128" s="41"/>
      <c r="F128" s="233" t="s">
        <v>1529</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177</v>
      </c>
      <c r="AU128" s="18" t="s">
        <v>87</v>
      </c>
    </row>
    <row r="129" s="2" customFormat="1">
      <c r="A129" s="39"/>
      <c r="B129" s="40"/>
      <c r="C129" s="41"/>
      <c r="D129" s="232" t="s">
        <v>179</v>
      </c>
      <c r="E129" s="41"/>
      <c r="F129" s="236" t="s">
        <v>1530</v>
      </c>
      <c r="G129" s="41"/>
      <c r="H129" s="41"/>
      <c r="I129" s="137"/>
      <c r="J129" s="41"/>
      <c r="K129" s="41"/>
      <c r="L129" s="45"/>
      <c r="M129" s="234"/>
      <c r="N129" s="235"/>
      <c r="O129" s="85"/>
      <c r="P129" s="85"/>
      <c r="Q129" s="85"/>
      <c r="R129" s="85"/>
      <c r="S129" s="85"/>
      <c r="T129" s="86"/>
      <c r="U129" s="39"/>
      <c r="V129" s="39"/>
      <c r="W129" s="39"/>
      <c r="X129" s="39"/>
      <c r="Y129" s="39"/>
      <c r="Z129" s="39"/>
      <c r="AA129" s="39"/>
      <c r="AB129" s="39"/>
      <c r="AC129" s="39"/>
      <c r="AD129" s="39"/>
      <c r="AE129" s="39"/>
      <c r="AT129" s="18" t="s">
        <v>179</v>
      </c>
      <c r="AU129" s="18" t="s">
        <v>87</v>
      </c>
    </row>
    <row r="130" s="12" customFormat="1" ht="22.8" customHeight="1">
      <c r="A130" s="12"/>
      <c r="B130" s="203"/>
      <c r="C130" s="204"/>
      <c r="D130" s="205" t="s">
        <v>76</v>
      </c>
      <c r="E130" s="217" t="s">
        <v>1265</v>
      </c>
      <c r="F130" s="217" t="s">
        <v>1266</v>
      </c>
      <c r="G130" s="204"/>
      <c r="H130" s="204"/>
      <c r="I130" s="207"/>
      <c r="J130" s="218">
        <f>BK130</f>
        <v>0</v>
      </c>
      <c r="K130" s="204"/>
      <c r="L130" s="209"/>
      <c r="M130" s="210"/>
      <c r="N130" s="211"/>
      <c r="O130" s="211"/>
      <c r="P130" s="212">
        <f>SUM(P131:P146)</f>
        <v>0</v>
      </c>
      <c r="Q130" s="211"/>
      <c r="R130" s="212">
        <f>SUM(R131:R146)</f>
        <v>0.022032</v>
      </c>
      <c r="S130" s="211"/>
      <c r="T130" s="213">
        <f>SUM(T131:T146)</f>
        <v>0</v>
      </c>
      <c r="U130" s="12"/>
      <c r="V130" s="12"/>
      <c r="W130" s="12"/>
      <c r="X130" s="12"/>
      <c r="Y130" s="12"/>
      <c r="Z130" s="12"/>
      <c r="AA130" s="12"/>
      <c r="AB130" s="12"/>
      <c r="AC130" s="12"/>
      <c r="AD130" s="12"/>
      <c r="AE130" s="12"/>
      <c r="AR130" s="214" t="s">
        <v>87</v>
      </c>
      <c r="AT130" s="215" t="s">
        <v>76</v>
      </c>
      <c r="AU130" s="215" t="s">
        <v>85</v>
      </c>
      <c r="AY130" s="214" t="s">
        <v>167</v>
      </c>
      <c r="BK130" s="216">
        <f>SUM(BK131:BK146)</f>
        <v>0</v>
      </c>
    </row>
    <row r="131" s="2" customFormat="1" ht="24" customHeight="1">
      <c r="A131" s="39"/>
      <c r="B131" s="40"/>
      <c r="C131" s="219" t="s">
        <v>254</v>
      </c>
      <c r="D131" s="219" t="s">
        <v>170</v>
      </c>
      <c r="E131" s="220" t="s">
        <v>1531</v>
      </c>
      <c r="F131" s="221" t="s">
        <v>1532</v>
      </c>
      <c r="G131" s="222" t="s">
        <v>173</v>
      </c>
      <c r="H131" s="223">
        <v>43.200000000000003</v>
      </c>
      <c r="I131" s="224"/>
      <c r="J131" s="225">
        <f>ROUND(I131*H131,2)</f>
        <v>0</v>
      </c>
      <c r="K131" s="221" t="s">
        <v>458</v>
      </c>
      <c r="L131" s="45"/>
      <c r="M131" s="226" t="s">
        <v>40</v>
      </c>
      <c r="N131" s="227" t="s">
        <v>48</v>
      </c>
      <c r="O131" s="85"/>
      <c r="P131" s="228">
        <f>O131*H131</f>
        <v>0</v>
      </c>
      <c r="Q131" s="228">
        <v>0.00021000000000000001</v>
      </c>
      <c r="R131" s="228">
        <f>Q131*H131</f>
        <v>0.0090720000000000002</v>
      </c>
      <c r="S131" s="228">
        <v>0</v>
      </c>
      <c r="T131" s="229">
        <f>S131*H131</f>
        <v>0</v>
      </c>
      <c r="U131" s="39"/>
      <c r="V131" s="39"/>
      <c r="W131" s="39"/>
      <c r="X131" s="39"/>
      <c r="Y131" s="39"/>
      <c r="Z131" s="39"/>
      <c r="AA131" s="39"/>
      <c r="AB131" s="39"/>
      <c r="AC131" s="39"/>
      <c r="AD131" s="39"/>
      <c r="AE131" s="39"/>
      <c r="AR131" s="230" t="s">
        <v>301</v>
      </c>
      <c r="AT131" s="230" t="s">
        <v>170</v>
      </c>
      <c r="AU131" s="230" t="s">
        <v>87</v>
      </c>
      <c r="AY131" s="18" t="s">
        <v>167</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301</v>
      </c>
      <c r="BM131" s="230" t="s">
        <v>1533</v>
      </c>
    </row>
    <row r="132" s="2" customFormat="1">
      <c r="A132" s="39"/>
      <c r="B132" s="40"/>
      <c r="C132" s="41"/>
      <c r="D132" s="232" t="s">
        <v>177</v>
      </c>
      <c r="E132" s="41"/>
      <c r="F132" s="233" t="s">
        <v>1534</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177</v>
      </c>
      <c r="AU132" s="18" t="s">
        <v>87</v>
      </c>
    </row>
    <row r="133" s="14" customFormat="1">
      <c r="A133" s="14"/>
      <c r="B133" s="247"/>
      <c r="C133" s="248"/>
      <c r="D133" s="232" t="s">
        <v>181</v>
      </c>
      <c r="E133" s="249" t="s">
        <v>40</v>
      </c>
      <c r="F133" s="250" t="s">
        <v>1504</v>
      </c>
      <c r="G133" s="248"/>
      <c r="H133" s="251">
        <v>43.200000000000003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181</v>
      </c>
      <c r="AU133" s="257" t="s">
        <v>87</v>
      </c>
      <c r="AV133" s="14" t="s">
        <v>87</v>
      </c>
      <c r="AW133" s="14" t="s">
        <v>38</v>
      </c>
      <c r="AX133" s="14" t="s">
        <v>77</v>
      </c>
      <c r="AY133" s="257" t="s">
        <v>167</v>
      </c>
    </row>
    <row r="134" s="15" customFormat="1">
      <c r="A134" s="15"/>
      <c r="B134" s="258"/>
      <c r="C134" s="259"/>
      <c r="D134" s="232" t="s">
        <v>181</v>
      </c>
      <c r="E134" s="260" t="s">
        <v>40</v>
      </c>
      <c r="F134" s="261" t="s">
        <v>184</v>
      </c>
      <c r="G134" s="259"/>
      <c r="H134" s="262">
        <v>43.200000000000003</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181</v>
      </c>
      <c r="AU134" s="268" t="s">
        <v>87</v>
      </c>
      <c r="AV134" s="15" t="s">
        <v>175</v>
      </c>
      <c r="AW134" s="15" t="s">
        <v>38</v>
      </c>
      <c r="AX134" s="15" t="s">
        <v>85</v>
      </c>
      <c r="AY134" s="268" t="s">
        <v>167</v>
      </c>
    </row>
    <row r="135" s="2" customFormat="1" ht="24" customHeight="1">
      <c r="A135" s="39"/>
      <c r="B135" s="40"/>
      <c r="C135" s="219" t="s">
        <v>261</v>
      </c>
      <c r="D135" s="219" t="s">
        <v>170</v>
      </c>
      <c r="E135" s="220" t="s">
        <v>1535</v>
      </c>
      <c r="F135" s="221" t="s">
        <v>1536</v>
      </c>
      <c r="G135" s="222" t="s">
        <v>173</v>
      </c>
      <c r="H135" s="223">
        <v>43.200000000000003</v>
      </c>
      <c r="I135" s="224"/>
      <c r="J135" s="225">
        <f>ROUND(I135*H135,2)</f>
        <v>0</v>
      </c>
      <c r="K135" s="221" t="s">
        <v>458</v>
      </c>
      <c r="L135" s="45"/>
      <c r="M135" s="226" t="s">
        <v>40</v>
      </c>
      <c r="N135" s="227" t="s">
        <v>48</v>
      </c>
      <c r="O135" s="85"/>
      <c r="P135" s="228">
        <f>O135*H135</f>
        <v>0</v>
      </c>
      <c r="Q135" s="228">
        <v>0.00029</v>
      </c>
      <c r="R135" s="228">
        <f>Q135*H135</f>
        <v>0.012528000000000001</v>
      </c>
      <c r="S135" s="228">
        <v>0</v>
      </c>
      <c r="T135" s="229">
        <f>S135*H135</f>
        <v>0</v>
      </c>
      <c r="U135" s="39"/>
      <c r="V135" s="39"/>
      <c r="W135" s="39"/>
      <c r="X135" s="39"/>
      <c r="Y135" s="39"/>
      <c r="Z135" s="39"/>
      <c r="AA135" s="39"/>
      <c r="AB135" s="39"/>
      <c r="AC135" s="39"/>
      <c r="AD135" s="39"/>
      <c r="AE135" s="39"/>
      <c r="AR135" s="230" t="s">
        <v>301</v>
      </c>
      <c r="AT135" s="230" t="s">
        <v>170</v>
      </c>
      <c r="AU135" s="230" t="s">
        <v>87</v>
      </c>
      <c r="AY135" s="18" t="s">
        <v>167</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301</v>
      </c>
      <c r="BM135" s="230" t="s">
        <v>1537</v>
      </c>
    </row>
    <row r="136" s="2" customFormat="1">
      <c r="A136" s="39"/>
      <c r="B136" s="40"/>
      <c r="C136" s="41"/>
      <c r="D136" s="232" t="s">
        <v>177</v>
      </c>
      <c r="E136" s="41"/>
      <c r="F136" s="233" t="s">
        <v>1538</v>
      </c>
      <c r="G136" s="41"/>
      <c r="H136" s="41"/>
      <c r="I136" s="137"/>
      <c r="J136" s="41"/>
      <c r="K136" s="41"/>
      <c r="L136" s="45"/>
      <c r="M136" s="234"/>
      <c r="N136" s="235"/>
      <c r="O136" s="85"/>
      <c r="P136" s="85"/>
      <c r="Q136" s="85"/>
      <c r="R136" s="85"/>
      <c r="S136" s="85"/>
      <c r="T136" s="86"/>
      <c r="U136" s="39"/>
      <c r="V136" s="39"/>
      <c r="W136" s="39"/>
      <c r="X136" s="39"/>
      <c r="Y136" s="39"/>
      <c r="Z136" s="39"/>
      <c r="AA136" s="39"/>
      <c r="AB136" s="39"/>
      <c r="AC136" s="39"/>
      <c r="AD136" s="39"/>
      <c r="AE136" s="39"/>
      <c r="AT136" s="18" t="s">
        <v>177</v>
      </c>
      <c r="AU136" s="18" t="s">
        <v>87</v>
      </c>
    </row>
    <row r="137" s="14" customFormat="1">
      <c r="A137" s="14"/>
      <c r="B137" s="247"/>
      <c r="C137" s="248"/>
      <c r="D137" s="232" t="s">
        <v>181</v>
      </c>
      <c r="E137" s="249" t="s">
        <v>40</v>
      </c>
      <c r="F137" s="250" t="s">
        <v>1504</v>
      </c>
      <c r="G137" s="248"/>
      <c r="H137" s="251">
        <v>43.200000000000003</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181</v>
      </c>
      <c r="AU137" s="257" t="s">
        <v>87</v>
      </c>
      <c r="AV137" s="14" t="s">
        <v>87</v>
      </c>
      <c r="AW137" s="14" t="s">
        <v>38</v>
      </c>
      <c r="AX137" s="14" t="s">
        <v>77</v>
      </c>
      <c r="AY137" s="257" t="s">
        <v>167</v>
      </c>
    </row>
    <row r="138" s="15" customFormat="1">
      <c r="A138" s="15"/>
      <c r="B138" s="258"/>
      <c r="C138" s="259"/>
      <c r="D138" s="232" t="s">
        <v>181</v>
      </c>
      <c r="E138" s="260" t="s">
        <v>40</v>
      </c>
      <c r="F138" s="261" t="s">
        <v>184</v>
      </c>
      <c r="G138" s="259"/>
      <c r="H138" s="262">
        <v>43.200000000000003</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181</v>
      </c>
      <c r="AU138" s="268" t="s">
        <v>87</v>
      </c>
      <c r="AV138" s="15" t="s">
        <v>175</v>
      </c>
      <c r="AW138" s="15" t="s">
        <v>38</v>
      </c>
      <c r="AX138" s="15" t="s">
        <v>85</v>
      </c>
      <c r="AY138" s="268" t="s">
        <v>167</v>
      </c>
    </row>
    <row r="139" s="2" customFormat="1" ht="24" customHeight="1">
      <c r="A139" s="39"/>
      <c r="B139" s="40"/>
      <c r="C139" s="219" t="s">
        <v>269</v>
      </c>
      <c r="D139" s="219" t="s">
        <v>170</v>
      </c>
      <c r="E139" s="220" t="s">
        <v>1539</v>
      </c>
      <c r="F139" s="221" t="s">
        <v>1540</v>
      </c>
      <c r="G139" s="222" t="s">
        <v>173</v>
      </c>
      <c r="H139" s="223">
        <v>43.200000000000003</v>
      </c>
      <c r="I139" s="224"/>
      <c r="J139" s="225">
        <f>ROUND(I139*H139,2)</f>
        <v>0</v>
      </c>
      <c r="K139" s="221" t="s">
        <v>458</v>
      </c>
      <c r="L139" s="45"/>
      <c r="M139" s="226" t="s">
        <v>40</v>
      </c>
      <c r="N139" s="227" t="s">
        <v>48</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301</v>
      </c>
      <c r="AT139" s="230" t="s">
        <v>170</v>
      </c>
      <c r="AU139" s="230" t="s">
        <v>87</v>
      </c>
      <c r="AY139" s="18" t="s">
        <v>167</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301</v>
      </c>
      <c r="BM139" s="230" t="s">
        <v>1541</v>
      </c>
    </row>
    <row r="140" s="2" customFormat="1">
      <c r="A140" s="39"/>
      <c r="B140" s="40"/>
      <c r="C140" s="41"/>
      <c r="D140" s="232" t="s">
        <v>177</v>
      </c>
      <c r="E140" s="41"/>
      <c r="F140" s="233" t="s">
        <v>1542</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177</v>
      </c>
      <c r="AU140" s="18" t="s">
        <v>87</v>
      </c>
    </row>
    <row r="141" s="14" customFormat="1">
      <c r="A141" s="14"/>
      <c r="B141" s="247"/>
      <c r="C141" s="248"/>
      <c r="D141" s="232" t="s">
        <v>181</v>
      </c>
      <c r="E141" s="249" t="s">
        <v>40</v>
      </c>
      <c r="F141" s="250" t="s">
        <v>1504</v>
      </c>
      <c r="G141" s="248"/>
      <c r="H141" s="251">
        <v>43.200000000000003</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181</v>
      </c>
      <c r="AU141" s="257" t="s">
        <v>87</v>
      </c>
      <c r="AV141" s="14" t="s">
        <v>87</v>
      </c>
      <c r="AW141" s="14" t="s">
        <v>38</v>
      </c>
      <c r="AX141" s="14" t="s">
        <v>77</v>
      </c>
      <c r="AY141" s="257" t="s">
        <v>167</v>
      </c>
    </row>
    <row r="142" s="15" customFormat="1">
      <c r="A142" s="15"/>
      <c r="B142" s="258"/>
      <c r="C142" s="259"/>
      <c r="D142" s="232" t="s">
        <v>181</v>
      </c>
      <c r="E142" s="260" t="s">
        <v>40</v>
      </c>
      <c r="F142" s="261" t="s">
        <v>184</v>
      </c>
      <c r="G142" s="259"/>
      <c r="H142" s="262">
        <v>43.200000000000003</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181</v>
      </c>
      <c r="AU142" s="268" t="s">
        <v>87</v>
      </c>
      <c r="AV142" s="15" t="s">
        <v>175</v>
      </c>
      <c r="AW142" s="15" t="s">
        <v>38</v>
      </c>
      <c r="AX142" s="15" t="s">
        <v>85</v>
      </c>
      <c r="AY142" s="268" t="s">
        <v>167</v>
      </c>
    </row>
    <row r="143" s="2" customFormat="1" ht="24" customHeight="1">
      <c r="A143" s="39"/>
      <c r="B143" s="40"/>
      <c r="C143" s="219" t="s">
        <v>278</v>
      </c>
      <c r="D143" s="219" t="s">
        <v>170</v>
      </c>
      <c r="E143" s="220" t="s">
        <v>1543</v>
      </c>
      <c r="F143" s="221" t="s">
        <v>1544</v>
      </c>
      <c r="G143" s="222" t="s">
        <v>173</v>
      </c>
      <c r="H143" s="223">
        <v>43.200000000000003</v>
      </c>
      <c r="I143" s="224"/>
      <c r="J143" s="225">
        <f>ROUND(I143*H143,2)</f>
        <v>0</v>
      </c>
      <c r="K143" s="221" t="s">
        <v>458</v>
      </c>
      <c r="L143" s="45"/>
      <c r="M143" s="226" t="s">
        <v>40</v>
      </c>
      <c r="N143" s="227" t="s">
        <v>48</v>
      </c>
      <c r="O143" s="85"/>
      <c r="P143" s="228">
        <f>O143*H143</f>
        <v>0</v>
      </c>
      <c r="Q143" s="228">
        <v>1.0000000000000001E-05</v>
      </c>
      <c r="R143" s="228">
        <f>Q143*H143</f>
        <v>0.00043200000000000004</v>
      </c>
      <c r="S143" s="228">
        <v>0</v>
      </c>
      <c r="T143" s="229">
        <f>S143*H143</f>
        <v>0</v>
      </c>
      <c r="U143" s="39"/>
      <c r="V143" s="39"/>
      <c r="W143" s="39"/>
      <c r="X143" s="39"/>
      <c r="Y143" s="39"/>
      <c r="Z143" s="39"/>
      <c r="AA143" s="39"/>
      <c r="AB143" s="39"/>
      <c r="AC143" s="39"/>
      <c r="AD143" s="39"/>
      <c r="AE143" s="39"/>
      <c r="AR143" s="230" t="s">
        <v>301</v>
      </c>
      <c r="AT143" s="230" t="s">
        <v>170</v>
      </c>
      <c r="AU143" s="230" t="s">
        <v>87</v>
      </c>
      <c r="AY143" s="18" t="s">
        <v>167</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301</v>
      </c>
      <c r="BM143" s="230" t="s">
        <v>1545</v>
      </c>
    </row>
    <row r="144" s="2" customFormat="1">
      <c r="A144" s="39"/>
      <c r="B144" s="40"/>
      <c r="C144" s="41"/>
      <c r="D144" s="232" t="s">
        <v>177</v>
      </c>
      <c r="E144" s="41"/>
      <c r="F144" s="233" t="s">
        <v>1546</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177</v>
      </c>
      <c r="AU144" s="18" t="s">
        <v>87</v>
      </c>
    </row>
    <row r="145" s="14" customFormat="1">
      <c r="A145" s="14"/>
      <c r="B145" s="247"/>
      <c r="C145" s="248"/>
      <c r="D145" s="232" t="s">
        <v>181</v>
      </c>
      <c r="E145" s="249" t="s">
        <v>40</v>
      </c>
      <c r="F145" s="250" t="s">
        <v>1504</v>
      </c>
      <c r="G145" s="248"/>
      <c r="H145" s="251">
        <v>43.200000000000003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181</v>
      </c>
      <c r="AU145" s="257" t="s">
        <v>87</v>
      </c>
      <c r="AV145" s="14" t="s">
        <v>87</v>
      </c>
      <c r="AW145" s="14" t="s">
        <v>38</v>
      </c>
      <c r="AX145" s="14" t="s">
        <v>77</v>
      </c>
      <c r="AY145" s="257" t="s">
        <v>167</v>
      </c>
    </row>
    <row r="146" s="15" customFormat="1">
      <c r="A146" s="15"/>
      <c r="B146" s="258"/>
      <c r="C146" s="259"/>
      <c r="D146" s="232" t="s">
        <v>181</v>
      </c>
      <c r="E146" s="260" t="s">
        <v>40</v>
      </c>
      <c r="F146" s="261" t="s">
        <v>184</v>
      </c>
      <c r="G146" s="259"/>
      <c r="H146" s="262">
        <v>43.200000000000003</v>
      </c>
      <c r="I146" s="263"/>
      <c r="J146" s="259"/>
      <c r="K146" s="259"/>
      <c r="L146" s="264"/>
      <c r="M146" s="279"/>
      <c r="N146" s="280"/>
      <c r="O146" s="280"/>
      <c r="P146" s="280"/>
      <c r="Q146" s="280"/>
      <c r="R146" s="280"/>
      <c r="S146" s="280"/>
      <c r="T146" s="281"/>
      <c r="U146" s="15"/>
      <c r="V146" s="15"/>
      <c r="W146" s="15"/>
      <c r="X146" s="15"/>
      <c r="Y146" s="15"/>
      <c r="Z146" s="15"/>
      <c r="AA146" s="15"/>
      <c r="AB146" s="15"/>
      <c r="AC146" s="15"/>
      <c r="AD146" s="15"/>
      <c r="AE146" s="15"/>
      <c r="AT146" s="268" t="s">
        <v>181</v>
      </c>
      <c r="AU146" s="268" t="s">
        <v>87</v>
      </c>
      <c r="AV146" s="15" t="s">
        <v>175</v>
      </c>
      <c r="AW146" s="15" t="s">
        <v>38</v>
      </c>
      <c r="AX146" s="15" t="s">
        <v>85</v>
      </c>
      <c r="AY146" s="268" t="s">
        <v>167</v>
      </c>
    </row>
    <row r="147" s="2" customFormat="1" ht="6.96" customHeight="1">
      <c r="A147" s="39"/>
      <c r="B147" s="60"/>
      <c r="C147" s="61"/>
      <c r="D147" s="61"/>
      <c r="E147" s="61"/>
      <c r="F147" s="61"/>
      <c r="G147" s="61"/>
      <c r="H147" s="61"/>
      <c r="I147" s="167"/>
      <c r="J147" s="61"/>
      <c r="K147" s="61"/>
      <c r="L147" s="45"/>
      <c r="M147" s="39"/>
      <c r="O147" s="39"/>
      <c r="P147" s="39"/>
      <c r="Q147" s="39"/>
      <c r="R147" s="39"/>
      <c r="S147" s="39"/>
      <c r="T147" s="39"/>
      <c r="U147" s="39"/>
      <c r="V147" s="39"/>
      <c r="W147" s="39"/>
      <c r="X147" s="39"/>
      <c r="Y147" s="39"/>
      <c r="Z147" s="39"/>
      <c r="AA147" s="39"/>
      <c r="AB147" s="39"/>
      <c r="AC147" s="39"/>
      <c r="AD147" s="39"/>
      <c r="AE147" s="39"/>
    </row>
  </sheetData>
  <sheetProtection sheet="1" autoFilter="0" formatColumns="0" formatRows="0" objects="1" scenarios="1" spinCount="100000" saltValue="upAj16QxTTmRwWMNbj1OXWSJylfn4YCngOnDmCzwSNq6/g9NVqLa9HraW+/aH3grOwtJGSWli30K6EHK03hsFQ==" hashValue="vzsOzI6F+fs0VmLJUh/Cmhzw9PCOD56YUvwooX9xeI4DJixYSil0Fs3tzO4RHCi3A/kaSiRc2sHoXsz6l9DvAA==" algorithmName="SHA-512" password="CC35"/>
  <autoFilter ref="C85:K14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111</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1547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ROUND((SUM(BE89:BE288)),  2)</f>
        <v>0</v>
      </c>
      <c r="G33" s="39"/>
      <c r="H33" s="39"/>
      <c r="I33" s="156">
        <v>0.20999999999999999</v>
      </c>
      <c r="J33" s="155">
        <f>ROUND(((SUM(BE89:BE288))*I33),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ROUND((SUM(BF89:BF288)),  2)</f>
        <v>0</v>
      </c>
      <c r="G34" s="39"/>
      <c r="H34" s="39"/>
      <c r="I34" s="156">
        <v>0.14999999999999999</v>
      </c>
      <c r="J34" s="155">
        <f>ROUND(((SUM(BF89:BF288))*I34),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ROUND((SUM(BG89:BG288)),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ROUND((SUM(BH89:BH288)),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ROUND((SUM(BI89:BI288)),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009 - Oprava vstupního schodiště</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J89</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J90</f>
        <v>0</v>
      </c>
      <c r="K60" s="178"/>
      <c r="L60" s="183"/>
      <c r="S60" s="9"/>
      <c r="T60" s="9"/>
      <c r="U60" s="9"/>
      <c r="V60" s="9"/>
      <c r="W60" s="9"/>
      <c r="X60" s="9"/>
      <c r="Y60" s="9"/>
      <c r="Z60" s="9"/>
      <c r="AA60" s="9"/>
      <c r="AB60" s="9"/>
      <c r="AC60" s="9"/>
      <c r="AD60" s="9"/>
      <c r="AE60" s="9"/>
    </row>
    <row r="61" s="10" customFormat="1" ht="19.92" customHeight="1">
      <c r="A61" s="10"/>
      <c r="B61" s="184"/>
      <c r="C61" s="185"/>
      <c r="D61" s="186" t="s">
        <v>1548</v>
      </c>
      <c r="E61" s="187"/>
      <c r="F61" s="187"/>
      <c r="G61" s="187"/>
      <c r="H61" s="187"/>
      <c r="I61" s="188"/>
      <c r="J61" s="189">
        <f>J91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127</v>
      </c>
      <c r="E62" s="187"/>
      <c r="F62" s="187"/>
      <c r="G62" s="187"/>
      <c r="H62" s="187"/>
      <c r="I62" s="188"/>
      <c r="J62" s="189">
        <f>J106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128</v>
      </c>
      <c r="E63" s="187"/>
      <c r="F63" s="187"/>
      <c r="G63" s="187"/>
      <c r="H63" s="187"/>
      <c r="I63" s="188"/>
      <c r="J63" s="189">
        <f>J132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129</v>
      </c>
      <c r="E64" s="187"/>
      <c r="F64" s="187"/>
      <c r="G64" s="187"/>
      <c r="H64" s="187"/>
      <c r="I64" s="188"/>
      <c r="J64" s="189">
        <f>J157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130</v>
      </c>
      <c r="E65" s="187"/>
      <c r="F65" s="187"/>
      <c r="G65" s="187"/>
      <c r="H65" s="187"/>
      <c r="I65" s="188"/>
      <c r="J65" s="189">
        <f>J174</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131</v>
      </c>
      <c r="E66" s="180"/>
      <c r="F66" s="180"/>
      <c r="G66" s="180"/>
      <c r="H66" s="180"/>
      <c r="I66" s="181"/>
      <c r="J66" s="182">
        <f>J178</f>
        <v>0</v>
      </c>
      <c r="K66" s="178"/>
      <c r="L66" s="183"/>
      <c r="S66" s="9"/>
      <c r="T66" s="9"/>
      <c r="U66" s="9"/>
      <c r="V66" s="9"/>
      <c r="W66" s="9"/>
      <c r="X66" s="9"/>
      <c r="Y66" s="9"/>
      <c r="Z66" s="9"/>
      <c r="AA66" s="9"/>
      <c r="AB66" s="9"/>
      <c r="AC66" s="9"/>
      <c r="AD66" s="9"/>
      <c r="AE66" s="9"/>
    </row>
    <row r="67" s="10" customFormat="1" ht="19.92" customHeight="1">
      <c r="A67" s="10"/>
      <c r="B67" s="184"/>
      <c r="C67" s="185"/>
      <c r="D67" s="186" t="s">
        <v>144</v>
      </c>
      <c r="E67" s="187"/>
      <c r="F67" s="187"/>
      <c r="G67" s="187"/>
      <c r="H67" s="187"/>
      <c r="I67" s="188"/>
      <c r="J67" s="189">
        <f>J179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145</v>
      </c>
      <c r="E68" s="187"/>
      <c r="F68" s="187"/>
      <c r="G68" s="187"/>
      <c r="H68" s="187"/>
      <c r="I68" s="188"/>
      <c r="J68" s="189">
        <f>J213</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1549</v>
      </c>
      <c r="E69" s="187"/>
      <c r="F69" s="187"/>
      <c r="G69" s="187"/>
      <c r="H69" s="187"/>
      <c r="I69" s="188"/>
      <c r="J69" s="189">
        <f>J278</f>
        <v>0</v>
      </c>
      <c r="K69" s="185"/>
      <c r="L69" s="190"/>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67"/>
      <c r="J71" s="61"/>
      <c r="K71" s="61"/>
      <c r="L71" s="138"/>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70"/>
      <c r="J75" s="63"/>
      <c r="K75" s="63"/>
      <c r="L75" s="138"/>
      <c r="S75" s="39"/>
      <c r="T75" s="39"/>
      <c r="U75" s="39"/>
      <c r="V75" s="39"/>
      <c r="W75" s="39"/>
      <c r="X75" s="39"/>
      <c r="Y75" s="39"/>
      <c r="Z75" s="39"/>
      <c r="AA75" s="39"/>
      <c r="AB75" s="39"/>
      <c r="AC75" s="39"/>
      <c r="AD75" s="39"/>
      <c r="AE75" s="39"/>
    </row>
    <row r="76" s="2" customFormat="1" ht="24.96" customHeight="1">
      <c r="A76" s="39"/>
      <c r="B76" s="40"/>
      <c r="C76" s="24" t="s">
        <v>152</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171" t="str">
        <f>E7</f>
        <v>Rekonstrukce ubytovny Rokycanské nemocnice</v>
      </c>
      <c r="F79" s="33"/>
      <c r="G79" s="33"/>
      <c r="H79" s="33"/>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119</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6.5" customHeight="1">
      <c r="A81" s="39"/>
      <c r="B81" s="40"/>
      <c r="C81" s="41"/>
      <c r="D81" s="41"/>
      <c r="E81" s="70" t="str">
        <f>E9</f>
        <v>009 - Oprava vstupního schodiště</v>
      </c>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3" t="s">
        <v>22</v>
      </c>
      <c r="D83" s="41"/>
      <c r="E83" s="41"/>
      <c r="F83" s="28" t="str">
        <f>F12</f>
        <v>Rokycany</v>
      </c>
      <c r="G83" s="41"/>
      <c r="H83" s="41"/>
      <c r="I83" s="141" t="s">
        <v>24</v>
      </c>
      <c r="J83" s="73" t="str">
        <f>IF(J12="","",J12)</f>
        <v>11. 9. 2019</v>
      </c>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15.15" customHeight="1">
      <c r="A85" s="39"/>
      <c r="B85" s="40"/>
      <c r="C85" s="33" t="s">
        <v>26</v>
      </c>
      <c r="D85" s="41"/>
      <c r="E85" s="41"/>
      <c r="F85" s="28" t="str">
        <f>E15</f>
        <v>Rokycanská nemocnice, a.s</v>
      </c>
      <c r="G85" s="41"/>
      <c r="H85" s="41"/>
      <c r="I85" s="141" t="s">
        <v>34</v>
      </c>
      <c r="J85" s="37" t="str">
        <f>E21</f>
        <v>Ing. Jiří Červený</v>
      </c>
      <c r="K85" s="41"/>
      <c r="L85" s="138"/>
      <c r="S85" s="39"/>
      <c r="T85" s="39"/>
      <c r="U85" s="39"/>
      <c r="V85" s="39"/>
      <c r="W85" s="39"/>
      <c r="X85" s="39"/>
      <c r="Y85" s="39"/>
      <c r="Z85" s="39"/>
      <c r="AA85" s="39"/>
      <c r="AB85" s="39"/>
      <c r="AC85" s="39"/>
      <c r="AD85" s="39"/>
      <c r="AE85" s="39"/>
    </row>
    <row r="86" s="2" customFormat="1" ht="15.15" customHeight="1">
      <c r="A86" s="39"/>
      <c r="B86" s="40"/>
      <c r="C86" s="33" t="s">
        <v>32</v>
      </c>
      <c r="D86" s="41"/>
      <c r="E86" s="41"/>
      <c r="F86" s="28" t="str">
        <f>IF(E18="","",E18)</f>
        <v>Vyplň údaj</v>
      </c>
      <c r="G86" s="41"/>
      <c r="H86" s="41"/>
      <c r="I86" s="141" t="s">
        <v>39</v>
      </c>
      <c r="J86" s="37" t="str">
        <f>E24</f>
        <v>Ing. Jiří Červený</v>
      </c>
      <c r="K86" s="41"/>
      <c r="L86" s="13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11" customFormat="1" ht="29.28" customHeight="1">
      <c r="A88" s="191"/>
      <c r="B88" s="192"/>
      <c r="C88" s="193" t="s">
        <v>153</v>
      </c>
      <c r="D88" s="194" t="s">
        <v>62</v>
      </c>
      <c r="E88" s="194" t="s">
        <v>58</v>
      </c>
      <c r="F88" s="194" t="s">
        <v>59</v>
      </c>
      <c r="G88" s="194" t="s">
        <v>154</v>
      </c>
      <c r="H88" s="194" t="s">
        <v>155</v>
      </c>
      <c r="I88" s="195" t="s">
        <v>156</v>
      </c>
      <c r="J88" s="194" t="s">
        <v>123</v>
      </c>
      <c r="K88" s="196" t="s">
        <v>157</v>
      </c>
      <c r="L88" s="197"/>
      <c r="M88" s="93" t="s">
        <v>40</v>
      </c>
      <c r="N88" s="94" t="s">
        <v>47</v>
      </c>
      <c r="O88" s="94" t="s">
        <v>158</v>
      </c>
      <c r="P88" s="94" t="s">
        <v>159</v>
      </c>
      <c r="Q88" s="94" t="s">
        <v>160</v>
      </c>
      <c r="R88" s="94" t="s">
        <v>161</v>
      </c>
      <c r="S88" s="94" t="s">
        <v>162</v>
      </c>
      <c r="T88" s="95" t="s">
        <v>163</v>
      </c>
      <c r="U88" s="191"/>
      <c r="V88" s="191"/>
      <c r="W88" s="191"/>
      <c r="X88" s="191"/>
      <c r="Y88" s="191"/>
      <c r="Z88" s="191"/>
      <c r="AA88" s="191"/>
      <c r="AB88" s="191"/>
      <c r="AC88" s="191"/>
      <c r="AD88" s="191"/>
      <c r="AE88" s="191"/>
    </row>
    <row r="89" s="2" customFormat="1" ht="22.8" customHeight="1">
      <c r="A89" s="39"/>
      <c r="B89" s="40"/>
      <c r="C89" s="100" t="s">
        <v>164</v>
      </c>
      <c r="D89" s="41"/>
      <c r="E89" s="41"/>
      <c r="F89" s="41"/>
      <c r="G89" s="41"/>
      <c r="H89" s="41"/>
      <c r="I89" s="137"/>
      <c r="J89" s="198">
        <f>BK89</f>
        <v>0</v>
      </c>
      <c r="K89" s="41"/>
      <c r="L89" s="45"/>
      <c r="M89" s="96"/>
      <c r="N89" s="199"/>
      <c r="O89" s="97"/>
      <c r="P89" s="200">
        <f>P90+P178</f>
        <v>0</v>
      </c>
      <c r="Q89" s="97"/>
      <c r="R89" s="200">
        <f>R90+R178</f>
        <v>0.96063403999999997</v>
      </c>
      <c r="S89" s="97"/>
      <c r="T89" s="201">
        <f>T90+T178</f>
        <v>3.0667300000000002</v>
      </c>
      <c r="U89" s="39"/>
      <c r="V89" s="39"/>
      <c r="W89" s="39"/>
      <c r="X89" s="39"/>
      <c r="Y89" s="39"/>
      <c r="Z89" s="39"/>
      <c r="AA89" s="39"/>
      <c r="AB89" s="39"/>
      <c r="AC89" s="39"/>
      <c r="AD89" s="39"/>
      <c r="AE89" s="39"/>
      <c r="AT89" s="18" t="s">
        <v>76</v>
      </c>
      <c r="AU89" s="18" t="s">
        <v>124</v>
      </c>
      <c r="BK89" s="202">
        <f>BK90+BK178</f>
        <v>0</v>
      </c>
    </row>
    <row r="90" s="12" customFormat="1" ht="25.92" customHeight="1">
      <c r="A90" s="12"/>
      <c r="B90" s="203"/>
      <c r="C90" s="204"/>
      <c r="D90" s="205" t="s">
        <v>76</v>
      </c>
      <c r="E90" s="206" t="s">
        <v>165</v>
      </c>
      <c r="F90" s="206" t="s">
        <v>166</v>
      </c>
      <c r="G90" s="204"/>
      <c r="H90" s="204"/>
      <c r="I90" s="207"/>
      <c r="J90" s="208">
        <f>BK90</f>
        <v>0</v>
      </c>
      <c r="K90" s="204"/>
      <c r="L90" s="209"/>
      <c r="M90" s="210"/>
      <c r="N90" s="211"/>
      <c r="O90" s="211"/>
      <c r="P90" s="212">
        <f>P91+P106+P132+P157+P174</f>
        <v>0</v>
      </c>
      <c r="Q90" s="211"/>
      <c r="R90" s="212">
        <f>R91+R106+R132+R157+R174</f>
        <v>0.56491553999999999</v>
      </c>
      <c r="S90" s="211"/>
      <c r="T90" s="213">
        <f>T91+T106+T132+T157+T174</f>
        <v>3.0667300000000002</v>
      </c>
      <c r="U90" s="12"/>
      <c r="V90" s="12"/>
      <c r="W90" s="12"/>
      <c r="X90" s="12"/>
      <c r="Y90" s="12"/>
      <c r="Z90" s="12"/>
      <c r="AA90" s="12"/>
      <c r="AB90" s="12"/>
      <c r="AC90" s="12"/>
      <c r="AD90" s="12"/>
      <c r="AE90" s="12"/>
      <c r="AR90" s="214" t="s">
        <v>85</v>
      </c>
      <c r="AT90" s="215" t="s">
        <v>76</v>
      </c>
      <c r="AU90" s="215" t="s">
        <v>77</v>
      </c>
      <c r="AY90" s="214" t="s">
        <v>167</v>
      </c>
      <c r="BK90" s="216">
        <f>BK91+BK106+BK132+BK157+BK174</f>
        <v>0</v>
      </c>
    </row>
    <row r="91" s="12" customFormat="1" ht="22.8" customHeight="1">
      <c r="A91" s="12"/>
      <c r="B91" s="203"/>
      <c r="C91" s="204"/>
      <c r="D91" s="205" t="s">
        <v>76</v>
      </c>
      <c r="E91" s="217" t="s">
        <v>175</v>
      </c>
      <c r="F91" s="217" t="s">
        <v>1550</v>
      </c>
      <c r="G91" s="204"/>
      <c r="H91" s="204"/>
      <c r="I91" s="207"/>
      <c r="J91" s="218">
        <f>BK91</f>
        <v>0</v>
      </c>
      <c r="K91" s="204"/>
      <c r="L91" s="209"/>
      <c r="M91" s="210"/>
      <c r="N91" s="211"/>
      <c r="O91" s="211"/>
      <c r="P91" s="212">
        <f>SUM(P92:P105)</f>
        <v>0</v>
      </c>
      <c r="Q91" s="211"/>
      <c r="R91" s="212">
        <f>SUM(R92:R105)</f>
        <v>0.54673514000000001</v>
      </c>
      <c r="S91" s="211"/>
      <c r="T91" s="213">
        <f>SUM(T92:T105)</f>
        <v>0</v>
      </c>
      <c r="U91" s="12"/>
      <c r="V91" s="12"/>
      <c r="W91" s="12"/>
      <c r="X91" s="12"/>
      <c r="Y91" s="12"/>
      <c r="Z91" s="12"/>
      <c r="AA91" s="12"/>
      <c r="AB91" s="12"/>
      <c r="AC91" s="12"/>
      <c r="AD91" s="12"/>
      <c r="AE91" s="12"/>
      <c r="AR91" s="214" t="s">
        <v>85</v>
      </c>
      <c r="AT91" s="215" t="s">
        <v>76</v>
      </c>
      <c r="AU91" s="215" t="s">
        <v>85</v>
      </c>
      <c r="AY91" s="214" t="s">
        <v>167</v>
      </c>
      <c r="BK91" s="216">
        <f>SUM(BK92:BK105)</f>
        <v>0</v>
      </c>
    </row>
    <row r="92" s="2" customFormat="1" ht="24" customHeight="1">
      <c r="A92" s="39"/>
      <c r="B92" s="40"/>
      <c r="C92" s="219" t="s">
        <v>85</v>
      </c>
      <c r="D92" s="219" t="s">
        <v>170</v>
      </c>
      <c r="E92" s="220" t="s">
        <v>1551</v>
      </c>
      <c r="F92" s="221" t="s">
        <v>1552</v>
      </c>
      <c r="G92" s="222" t="s">
        <v>187</v>
      </c>
      <c r="H92" s="223">
        <v>4.9000000000000004</v>
      </c>
      <c r="I92" s="224"/>
      <c r="J92" s="225">
        <f>ROUND(I92*H92,2)</f>
        <v>0</v>
      </c>
      <c r="K92" s="221" t="s">
        <v>458</v>
      </c>
      <c r="L92" s="45"/>
      <c r="M92" s="226" t="s">
        <v>40</v>
      </c>
      <c r="N92" s="227" t="s">
        <v>48</v>
      </c>
      <c r="O92" s="85"/>
      <c r="P92" s="228">
        <f>O92*H92</f>
        <v>0</v>
      </c>
      <c r="Q92" s="228">
        <v>0.11046</v>
      </c>
      <c r="R92" s="228">
        <f>Q92*H92</f>
        <v>0.54125400000000001</v>
      </c>
      <c r="S92" s="228">
        <v>0</v>
      </c>
      <c r="T92" s="229">
        <f>S92*H92</f>
        <v>0</v>
      </c>
      <c r="U92" s="39"/>
      <c r="V92" s="39"/>
      <c r="W92" s="39"/>
      <c r="X92" s="39"/>
      <c r="Y92" s="39"/>
      <c r="Z92" s="39"/>
      <c r="AA92" s="39"/>
      <c r="AB92" s="39"/>
      <c r="AC92" s="39"/>
      <c r="AD92" s="39"/>
      <c r="AE92" s="39"/>
      <c r="AR92" s="230" t="s">
        <v>175</v>
      </c>
      <c r="AT92" s="230" t="s">
        <v>170</v>
      </c>
      <c r="AU92" s="230" t="s">
        <v>87</v>
      </c>
      <c r="AY92" s="18" t="s">
        <v>167</v>
      </c>
      <c r="BE92" s="231">
        <f>IF(N92="základní",J92,0)</f>
        <v>0</v>
      </c>
      <c r="BF92" s="231">
        <f>IF(N92="snížená",J92,0)</f>
        <v>0</v>
      </c>
      <c r="BG92" s="231">
        <f>IF(N92="zákl. přenesená",J92,0)</f>
        <v>0</v>
      </c>
      <c r="BH92" s="231">
        <f>IF(N92="sníž. přenesená",J92,0)</f>
        <v>0</v>
      </c>
      <c r="BI92" s="231">
        <f>IF(N92="nulová",J92,0)</f>
        <v>0</v>
      </c>
      <c r="BJ92" s="18" t="s">
        <v>85</v>
      </c>
      <c r="BK92" s="231">
        <f>ROUND(I92*H92,2)</f>
        <v>0</v>
      </c>
      <c r="BL92" s="18" t="s">
        <v>175</v>
      </c>
      <c r="BM92" s="230" t="s">
        <v>1553</v>
      </c>
    </row>
    <row r="93" s="2" customFormat="1">
      <c r="A93" s="39"/>
      <c r="B93" s="40"/>
      <c r="C93" s="41"/>
      <c r="D93" s="232" t="s">
        <v>177</v>
      </c>
      <c r="E93" s="41"/>
      <c r="F93" s="233" t="s">
        <v>1554</v>
      </c>
      <c r="G93" s="41"/>
      <c r="H93" s="41"/>
      <c r="I93" s="137"/>
      <c r="J93" s="41"/>
      <c r="K93" s="41"/>
      <c r="L93" s="45"/>
      <c r="M93" s="234"/>
      <c r="N93" s="235"/>
      <c r="O93" s="85"/>
      <c r="P93" s="85"/>
      <c r="Q93" s="85"/>
      <c r="R93" s="85"/>
      <c r="S93" s="85"/>
      <c r="T93" s="86"/>
      <c r="U93" s="39"/>
      <c r="V93" s="39"/>
      <c r="W93" s="39"/>
      <c r="X93" s="39"/>
      <c r="Y93" s="39"/>
      <c r="Z93" s="39"/>
      <c r="AA93" s="39"/>
      <c r="AB93" s="39"/>
      <c r="AC93" s="39"/>
      <c r="AD93" s="39"/>
      <c r="AE93" s="39"/>
      <c r="AT93" s="18" t="s">
        <v>177</v>
      </c>
      <c r="AU93" s="18" t="s">
        <v>87</v>
      </c>
    </row>
    <row r="94" s="14" customFormat="1">
      <c r="A94" s="14"/>
      <c r="B94" s="247"/>
      <c r="C94" s="248"/>
      <c r="D94" s="232" t="s">
        <v>181</v>
      </c>
      <c r="E94" s="249" t="s">
        <v>40</v>
      </c>
      <c r="F94" s="250" t="s">
        <v>1555</v>
      </c>
      <c r="G94" s="248"/>
      <c r="H94" s="251">
        <v>4.9000000000000004</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181</v>
      </c>
      <c r="AU94" s="257" t="s">
        <v>87</v>
      </c>
      <c r="AV94" s="14" t="s">
        <v>87</v>
      </c>
      <c r="AW94" s="14" t="s">
        <v>38</v>
      </c>
      <c r="AX94" s="14" t="s">
        <v>77</v>
      </c>
      <c r="AY94" s="257" t="s">
        <v>167</v>
      </c>
    </row>
    <row r="95" s="15" customFormat="1">
      <c r="A95" s="15"/>
      <c r="B95" s="258"/>
      <c r="C95" s="259"/>
      <c r="D95" s="232" t="s">
        <v>181</v>
      </c>
      <c r="E95" s="260" t="s">
        <v>40</v>
      </c>
      <c r="F95" s="261" t="s">
        <v>184</v>
      </c>
      <c r="G95" s="259"/>
      <c r="H95" s="262">
        <v>4.9000000000000004</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181</v>
      </c>
      <c r="AU95" s="268" t="s">
        <v>87</v>
      </c>
      <c r="AV95" s="15" t="s">
        <v>175</v>
      </c>
      <c r="AW95" s="15" t="s">
        <v>38</v>
      </c>
      <c r="AX95" s="15" t="s">
        <v>85</v>
      </c>
      <c r="AY95" s="268" t="s">
        <v>167</v>
      </c>
    </row>
    <row r="96" s="2" customFormat="1" ht="16.5" customHeight="1">
      <c r="A96" s="39"/>
      <c r="B96" s="40"/>
      <c r="C96" s="219" t="s">
        <v>87</v>
      </c>
      <c r="D96" s="219" t="s">
        <v>170</v>
      </c>
      <c r="E96" s="220" t="s">
        <v>1556</v>
      </c>
      <c r="F96" s="221" t="s">
        <v>1557</v>
      </c>
      <c r="G96" s="222" t="s">
        <v>173</v>
      </c>
      <c r="H96" s="223">
        <v>0.83299999999999996</v>
      </c>
      <c r="I96" s="224"/>
      <c r="J96" s="225">
        <f>ROUND(I96*H96,2)</f>
        <v>0</v>
      </c>
      <c r="K96" s="221" t="s">
        <v>458</v>
      </c>
      <c r="L96" s="45"/>
      <c r="M96" s="226" t="s">
        <v>40</v>
      </c>
      <c r="N96" s="227" t="s">
        <v>48</v>
      </c>
      <c r="O96" s="85"/>
      <c r="P96" s="228">
        <f>O96*H96</f>
        <v>0</v>
      </c>
      <c r="Q96" s="228">
        <v>0.0065799999999999999</v>
      </c>
      <c r="R96" s="228">
        <f>Q96*H96</f>
        <v>0.0054811399999999998</v>
      </c>
      <c r="S96" s="228">
        <v>0</v>
      </c>
      <c r="T96" s="229">
        <f>S96*H96</f>
        <v>0</v>
      </c>
      <c r="U96" s="39"/>
      <c r="V96" s="39"/>
      <c r="W96" s="39"/>
      <c r="X96" s="39"/>
      <c r="Y96" s="39"/>
      <c r="Z96" s="39"/>
      <c r="AA96" s="39"/>
      <c r="AB96" s="39"/>
      <c r="AC96" s="39"/>
      <c r="AD96" s="39"/>
      <c r="AE96" s="39"/>
      <c r="AR96" s="230" t="s">
        <v>175</v>
      </c>
      <c r="AT96" s="230" t="s">
        <v>170</v>
      </c>
      <c r="AU96" s="230" t="s">
        <v>87</v>
      </c>
      <c r="AY96" s="18" t="s">
        <v>167</v>
      </c>
      <c r="BE96" s="231">
        <f>IF(N96="základní",J96,0)</f>
        <v>0</v>
      </c>
      <c r="BF96" s="231">
        <f>IF(N96="snížená",J96,0)</f>
        <v>0</v>
      </c>
      <c r="BG96" s="231">
        <f>IF(N96="zákl. přenesená",J96,0)</f>
        <v>0</v>
      </c>
      <c r="BH96" s="231">
        <f>IF(N96="sníž. přenesená",J96,0)</f>
        <v>0</v>
      </c>
      <c r="BI96" s="231">
        <f>IF(N96="nulová",J96,0)</f>
        <v>0</v>
      </c>
      <c r="BJ96" s="18" t="s">
        <v>85</v>
      </c>
      <c r="BK96" s="231">
        <f>ROUND(I96*H96,2)</f>
        <v>0</v>
      </c>
      <c r="BL96" s="18" t="s">
        <v>175</v>
      </c>
      <c r="BM96" s="230" t="s">
        <v>1558</v>
      </c>
    </row>
    <row r="97" s="2" customFormat="1">
      <c r="A97" s="39"/>
      <c r="B97" s="40"/>
      <c r="C97" s="41"/>
      <c r="D97" s="232" t="s">
        <v>177</v>
      </c>
      <c r="E97" s="41"/>
      <c r="F97" s="233" t="s">
        <v>1559</v>
      </c>
      <c r="G97" s="41"/>
      <c r="H97" s="41"/>
      <c r="I97" s="137"/>
      <c r="J97" s="41"/>
      <c r="K97" s="41"/>
      <c r="L97" s="45"/>
      <c r="M97" s="234"/>
      <c r="N97" s="235"/>
      <c r="O97" s="85"/>
      <c r="P97" s="85"/>
      <c r="Q97" s="85"/>
      <c r="R97" s="85"/>
      <c r="S97" s="85"/>
      <c r="T97" s="86"/>
      <c r="U97" s="39"/>
      <c r="V97" s="39"/>
      <c r="W97" s="39"/>
      <c r="X97" s="39"/>
      <c r="Y97" s="39"/>
      <c r="Z97" s="39"/>
      <c r="AA97" s="39"/>
      <c r="AB97" s="39"/>
      <c r="AC97" s="39"/>
      <c r="AD97" s="39"/>
      <c r="AE97" s="39"/>
      <c r="AT97" s="18" t="s">
        <v>177</v>
      </c>
      <c r="AU97" s="18" t="s">
        <v>87</v>
      </c>
    </row>
    <row r="98" s="2" customFormat="1">
      <c r="A98" s="39"/>
      <c r="B98" s="40"/>
      <c r="C98" s="41"/>
      <c r="D98" s="232" t="s">
        <v>179</v>
      </c>
      <c r="E98" s="41"/>
      <c r="F98" s="236" t="s">
        <v>1560</v>
      </c>
      <c r="G98" s="41"/>
      <c r="H98" s="41"/>
      <c r="I98" s="137"/>
      <c r="J98" s="41"/>
      <c r="K98" s="41"/>
      <c r="L98" s="45"/>
      <c r="M98" s="234"/>
      <c r="N98" s="235"/>
      <c r="O98" s="85"/>
      <c r="P98" s="85"/>
      <c r="Q98" s="85"/>
      <c r="R98" s="85"/>
      <c r="S98" s="85"/>
      <c r="T98" s="86"/>
      <c r="U98" s="39"/>
      <c r="V98" s="39"/>
      <c r="W98" s="39"/>
      <c r="X98" s="39"/>
      <c r="Y98" s="39"/>
      <c r="Z98" s="39"/>
      <c r="AA98" s="39"/>
      <c r="AB98" s="39"/>
      <c r="AC98" s="39"/>
      <c r="AD98" s="39"/>
      <c r="AE98" s="39"/>
      <c r="AT98" s="18" t="s">
        <v>179</v>
      </c>
      <c r="AU98" s="18" t="s">
        <v>87</v>
      </c>
    </row>
    <row r="99" s="14" customFormat="1">
      <c r="A99" s="14"/>
      <c r="B99" s="247"/>
      <c r="C99" s="248"/>
      <c r="D99" s="232" t="s">
        <v>181</v>
      </c>
      <c r="E99" s="249" t="s">
        <v>40</v>
      </c>
      <c r="F99" s="250" t="s">
        <v>1561</v>
      </c>
      <c r="G99" s="248"/>
      <c r="H99" s="251">
        <v>0.83299999999999996</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181</v>
      </c>
      <c r="AU99" s="257" t="s">
        <v>87</v>
      </c>
      <c r="AV99" s="14" t="s">
        <v>87</v>
      </c>
      <c r="AW99" s="14" t="s">
        <v>38</v>
      </c>
      <c r="AX99" s="14" t="s">
        <v>77</v>
      </c>
      <c r="AY99" s="257" t="s">
        <v>167</v>
      </c>
    </row>
    <row r="100" s="15" customFormat="1">
      <c r="A100" s="15"/>
      <c r="B100" s="258"/>
      <c r="C100" s="259"/>
      <c r="D100" s="232" t="s">
        <v>181</v>
      </c>
      <c r="E100" s="260" t="s">
        <v>40</v>
      </c>
      <c r="F100" s="261" t="s">
        <v>184</v>
      </c>
      <c r="G100" s="259"/>
      <c r="H100" s="262">
        <v>0.83299999999999996</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181</v>
      </c>
      <c r="AU100" s="268" t="s">
        <v>87</v>
      </c>
      <c r="AV100" s="15" t="s">
        <v>175</v>
      </c>
      <c r="AW100" s="15" t="s">
        <v>38</v>
      </c>
      <c r="AX100" s="15" t="s">
        <v>85</v>
      </c>
      <c r="AY100" s="268" t="s">
        <v>167</v>
      </c>
    </row>
    <row r="101" s="2" customFormat="1" ht="16.5" customHeight="1">
      <c r="A101" s="39"/>
      <c r="B101" s="40"/>
      <c r="C101" s="219" t="s">
        <v>168</v>
      </c>
      <c r="D101" s="219" t="s">
        <v>170</v>
      </c>
      <c r="E101" s="220" t="s">
        <v>1562</v>
      </c>
      <c r="F101" s="221" t="s">
        <v>1563</v>
      </c>
      <c r="G101" s="222" t="s">
        <v>173</v>
      </c>
      <c r="H101" s="223">
        <v>0.83299999999999996</v>
      </c>
      <c r="I101" s="224"/>
      <c r="J101" s="225">
        <f>ROUND(I101*H101,2)</f>
        <v>0</v>
      </c>
      <c r="K101" s="221" t="s">
        <v>458</v>
      </c>
      <c r="L101" s="45"/>
      <c r="M101" s="226" t="s">
        <v>40</v>
      </c>
      <c r="N101" s="227" t="s">
        <v>48</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175</v>
      </c>
      <c r="AT101" s="230" t="s">
        <v>170</v>
      </c>
      <c r="AU101" s="230" t="s">
        <v>87</v>
      </c>
      <c r="AY101" s="18" t="s">
        <v>167</v>
      </c>
      <c r="BE101" s="231">
        <f>IF(N101="základní",J101,0)</f>
        <v>0</v>
      </c>
      <c r="BF101" s="231">
        <f>IF(N101="snížená",J101,0)</f>
        <v>0</v>
      </c>
      <c r="BG101" s="231">
        <f>IF(N101="zákl. přenesená",J101,0)</f>
        <v>0</v>
      </c>
      <c r="BH101" s="231">
        <f>IF(N101="sníž. přenesená",J101,0)</f>
        <v>0</v>
      </c>
      <c r="BI101" s="231">
        <f>IF(N101="nulová",J101,0)</f>
        <v>0</v>
      </c>
      <c r="BJ101" s="18" t="s">
        <v>85</v>
      </c>
      <c r="BK101" s="231">
        <f>ROUND(I101*H101,2)</f>
        <v>0</v>
      </c>
      <c r="BL101" s="18" t="s">
        <v>175</v>
      </c>
      <c r="BM101" s="230" t="s">
        <v>1564</v>
      </c>
    </row>
    <row r="102" s="2" customFormat="1">
      <c r="A102" s="39"/>
      <c r="B102" s="40"/>
      <c r="C102" s="41"/>
      <c r="D102" s="232" t="s">
        <v>177</v>
      </c>
      <c r="E102" s="41"/>
      <c r="F102" s="233" t="s">
        <v>1565</v>
      </c>
      <c r="G102" s="41"/>
      <c r="H102" s="41"/>
      <c r="I102" s="137"/>
      <c r="J102" s="41"/>
      <c r="K102" s="41"/>
      <c r="L102" s="45"/>
      <c r="M102" s="234"/>
      <c r="N102" s="235"/>
      <c r="O102" s="85"/>
      <c r="P102" s="85"/>
      <c r="Q102" s="85"/>
      <c r="R102" s="85"/>
      <c r="S102" s="85"/>
      <c r="T102" s="86"/>
      <c r="U102" s="39"/>
      <c r="V102" s="39"/>
      <c r="W102" s="39"/>
      <c r="X102" s="39"/>
      <c r="Y102" s="39"/>
      <c r="Z102" s="39"/>
      <c r="AA102" s="39"/>
      <c r="AB102" s="39"/>
      <c r="AC102" s="39"/>
      <c r="AD102" s="39"/>
      <c r="AE102" s="39"/>
      <c r="AT102" s="18" t="s">
        <v>177</v>
      </c>
      <c r="AU102" s="18" t="s">
        <v>87</v>
      </c>
    </row>
    <row r="103" s="2" customFormat="1">
      <c r="A103" s="39"/>
      <c r="B103" s="40"/>
      <c r="C103" s="41"/>
      <c r="D103" s="232" t="s">
        <v>179</v>
      </c>
      <c r="E103" s="41"/>
      <c r="F103" s="236" t="s">
        <v>1560</v>
      </c>
      <c r="G103" s="41"/>
      <c r="H103" s="41"/>
      <c r="I103" s="137"/>
      <c r="J103" s="41"/>
      <c r="K103" s="41"/>
      <c r="L103" s="45"/>
      <c r="M103" s="234"/>
      <c r="N103" s="235"/>
      <c r="O103" s="85"/>
      <c r="P103" s="85"/>
      <c r="Q103" s="85"/>
      <c r="R103" s="85"/>
      <c r="S103" s="85"/>
      <c r="T103" s="86"/>
      <c r="U103" s="39"/>
      <c r="V103" s="39"/>
      <c r="W103" s="39"/>
      <c r="X103" s="39"/>
      <c r="Y103" s="39"/>
      <c r="Z103" s="39"/>
      <c r="AA103" s="39"/>
      <c r="AB103" s="39"/>
      <c r="AC103" s="39"/>
      <c r="AD103" s="39"/>
      <c r="AE103" s="39"/>
      <c r="AT103" s="18" t="s">
        <v>179</v>
      </c>
      <c r="AU103" s="18" t="s">
        <v>87</v>
      </c>
    </row>
    <row r="104" s="14" customFormat="1">
      <c r="A104" s="14"/>
      <c r="B104" s="247"/>
      <c r="C104" s="248"/>
      <c r="D104" s="232" t="s">
        <v>181</v>
      </c>
      <c r="E104" s="249" t="s">
        <v>40</v>
      </c>
      <c r="F104" s="250" t="s">
        <v>1561</v>
      </c>
      <c r="G104" s="248"/>
      <c r="H104" s="251">
        <v>0.83299999999999996</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181</v>
      </c>
      <c r="AU104" s="257" t="s">
        <v>87</v>
      </c>
      <c r="AV104" s="14" t="s">
        <v>87</v>
      </c>
      <c r="AW104" s="14" t="s">
        <v>38</v>
      </c>
      <c r="AX104" s="14" t="s">
        <v>77</v>
      </c>
      <c r="AY104" s="257" t="s">
        <v>167</v>
      </c>
    </row>
    <row r="105" s="15" customFormat="1">
      <c r="A105" s="15"/>
      <c r="B105" s="258"/>
      <c r="C105" s="259"/>
      <c r="D105" s="232" t="s">
        <v>181</v>
      </c>
      <c r="E105" s="260" t="s">
        <v>40</v>
      </c>
      <c r="F105" s="261" t="s">
        <v>184</v>
      </c>
      <c r="G105" s="259"/>
      <c r="H105" s="262">
        <v>0.83299999999999996</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181</v>
      </c>
      <c r="AU105" s="268" t="s">
        <v>87</v>
      </c>
      <c r="AV105" s="15" t="s">
        <v>175</v>
      </c>
      <c r="AW105" s="15" t="s">
        <v>38</v>
      </c>
      <c r="AX105" s="15" t="s">
        <v>85</v>
      </c>
      <c r="AY105" s="268" t="s">
        <v>167</v>
      </c>
    </row>
    <row r="106" s="12" customFormat="1" ht="22.8" customHeight="1">
      <c r="A106" s="12"/>
      <c r="B106" s="203"/>
      <c r="C106" s="204"/>
      <c r="D106" s="205" t="s">
        <v>76</v>
      </c>
      <c r="E106" s="217" t="s">
        <v>197</v>
      </c>
      <c r="F106" s="217" t="s">
        <v>198</v>
      </c>
      <c r="G106" s="204"/>
      <c r="H106" s="204"/>
      <c r="I106" s="207"/>
      <c r="J106" s="218">
        <f>BK106</f>
        <v>0</v>
      </c>
      <c r="K106" s="204"/>
      <c r="L106" s="209"/>
      <c r="M106" s="210"/>
      <c r="N106" s="211"/>
      <c r="O106" s="211"/>
      <c r="P106" s="212">
        <f>SUM(P107:P131)</f>
        <v>0</v>
      </c>
      <c r="Q106" s="211"/>
      <c r="R106" s="212">
        <f>SUM(R107:R131)</f>
        <v>0.016340399999999998</v>
      </c>
      <c r="S106" s="211"/>
      <c r="T106" s="213">
        <f>SUM(T107:T131)</f>
        <v>0</v>
      </c>
      <c r="U106" s="12"/>
      <c r="V106" s="12"/>
      <c r="W106" s="12"/>
      <c r="X106" s="12"/>
      <c r="Y106" s="12"/>
      <c r="Z106" s="12"/>
      <c r="AA106" s="12"/>
      <c r="AB106" s="12"/>
      <c r="AC106" s="12"/>
      <c r="AD106" s="12"/>
      <c r="AE106" s="12"/>
      <c r="AR106" s="214" t="s">
        <v>85</v>
      </c>
      <c r="AT106" s="215" t="s">
        <v>76</v>
      </c>
      <c r="AU106" s="215" t="s">
        <v>85</v>
      </c>
      <c r="AY106" s="214" t="s">
        <v>167</v>
      </c>
      <c r="BK106" s="216">
        <f>SUM(BK107:BK131)</f>
        <v>0</v>
      </c>
    </row>
    <row r="107" s="2" customFormat="1" ht="24" customHeight="1">
      <c r="A107" s="39"/>
      <c r="B107" s="40"/>
      <c r="C107" s="219" t="s">
        <v>175</v>
      </c>
      <c r="D107" s="219" t="s">
        <v>170</v>
      </c>
      <c r="E107" s="220" t="s">
        <v>1566</v>
      </c>
      <c r="F107" s="221" t="s">
        <v>1567</v>
      </c>
      <c r="G107" s="222" t="s">
        <v>173</v>
      </c>
      <c r="H107" s="223">
        <v>0.89000000000000001</v>
      </c>
      <c r="I107" s="224"/>
      <c r="J107" s="225">
        <f>ROUND(I107*H107,2)</f>
        <v>0</v>
      </c>
      <c r="K107" s="221" t="s">
        <v>458</v>
      </c>
      <c r="L107" s="45"/>
      <c r="M107" s="226" t="s">
        <v>40</v>
      </c>
      <c r="N107" s="227" t="s">
        <v>48</v>
      </c>
      <c r="O107" s="85"/>
      <c r="P107" s="228">
        <f>O107*H107</f>
        <v>0</v>
      </c>
      <c r="Q107" s="228">
        <v>0.0063</v>
      </c>
      <c r="R107" s="228">
        <f>Q107*H107</f>
        <v>0.005607</v>
      </c>
      <c r="S107" s="228">
        <v>0</v>
      </c>
      <c r="T107" s="229">
        <f>S107*H107</f>
        <v>0</v>
      </c>
      <c r="U107" s="39"/>
      <c r="V107" s="39"/>
      <c r="W107" s="39"/>
      <c r="X107" s="39"/>
      <c r="Y107" s="39"/>
      <c r="Z107" s="39"/>
      <c r="AA107" s="39"/>
      <c r="AB107" s="39"/>
      <c r="AC107" s="39"/>
      <c r="AD107" s="39"/>
      <c r="AE107" s="39"/>
      <c r="AR107" s="230" t="s">
        <v>175</v>
      </c>
      <c r="AT107" s="230" t="s">
        <v>170</v>
      </c>
      <c r="AU107" s="230" t="s">
        <v>87</v>
      </c>
      <c r="AY107" s="18" t="s">
        <v>167</v>
      </c>
      <c r="BE107" s="231">
        <f>IF(N107="základní",J107,0)</f>
        <v>0</v>
      </c>
      <c r="BF107" s="231">
        <f>IF(N107="snížená",J107,0)</f>
        <v>0</v>
      </c>
      <c r="BG107" s="231">
        <f>IF(N107="zákl. přenesená",J107,0)</f>
        <v>0</v>
      </c>
      <c r="BH107" s="231">
        <f>IF(N107="sníž. přenesená",J107,0)</f>
        <v>0</v>
      </c>
      <c r="BI107" s="231">
        <f>IF(N107="nulová",J107,0)</f>
        <v>0</v>
      </c>
      <c r="BJ107" s="18" t="s">
        <v>85</v>
      </c>
      <c r="BK107" s="231">
        <f>ROUND(I107*H107,2)</f>
        <v>0</v>
      </c>
      <c r="BL107" s="18" t="s">
        <v>175</v>
      </c>
      <c r="BM107" s="230" t="s">
        <v>1568</v>
      </c>
    </row>
    <row r="108" s="2" customFormat="1">
      <c r="A108" s="39"/>
      <c r="B108" s="40"/>
      <c r="C108" s="41"/>
      <c r="D108" s="232" t="s">
        <v>177</v>
      </c>
      <c r="E108" s="41"/>
      <c r="F108" s="233" t="s">
        <v>1569</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177</v>
      </c>
      <c r="AU108" s="18" t="s">
        <v>87</v>
      </c>
    </row>
    <row r="109" s="2" customFormat="1">
      <c r="A109" s="39"/>
      <c r="B109" s="40"/>
      <c r="C109" s="41"/>
      <c r="D109" s="232" t="s">
        <v>179</v>
      </c>
      <c r="E109" s="41"/>
      <c r="F109" s="236" t="s">
        <v>1570</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179</v>
      </c>
      <c r="AU109" s="18" t="s">
        <v>87</v>
      </c>
    </row>
    <row r="110" s="13" customFormat="1">
      <c r="A110" s="13"/>
      <c r="B110" s="237"/>
      <c r="C110" s="238"/>
      <c r="D110" s="232" t="s">
        <v>181</v>
      </c>
      <c r="E110" s="239" t="s">
        <v>40</v>
      </c>
      <c r="F110" s="240" t="s">
        <v>1571</v>
      </c>
      <c r="G110" s="238"/>
      <c r="H110" s="239" t="s">
        <v>40</v>
      </c>
      <c r="I110" s="241"/>
      <c r="J110" s="238"/>
      <c r="K110" s="238"/>
      <c r="L110" s="242"/>
      <c r="M110" s="243"/>
      <c r="N110" s="244"/>
      <c r="O110" s="244"/>
      <c r="P110" s="244"/>
      <c r="Q110" s="244"/>
      <c r="R110" s="244"/>
      <c r="S110" s="244"/>
      <c r="T110" s="245"/>
      <c r="U110" s="13"/>
      <c r="V110" s="13"/>
      <c r="W110" s="13"/>
      <c r="X110" s="13"/>
      <c r="Y110" s="13"/>
      <c r="Z110" s="13"/>
      <c r="AA110" s="13"/>
      <c r="AB110" s="13"/>
      <c r="AC110" s="13"/>
      <c r="AD110" s="13"/>
      <c r="AE110" s="13"/>
      <c r="AT110" s="246" t="s">
        <v>181</v>
      </c>
      <c r="AU110" s="246" t="s">
        <v>87</v>
      </c>
      <c r="AV110" s="13" t="s">
        <v>85</v>
      </c>
      <c r="AW110" s="13" t="s">
        <v>38</v>
      </c>
      <c r="AX110" s="13" t="s">
        <v>77</v>
      </c>
      <c r="AY110" s="246" t="s">
        <v>167</v>
      </c>
    </row>
    <row r="111" s="13" customFormat="1">
      <c r="A111" s="13"/>
      <c r="B111" s="237"/>
      <c r="C111" s="238"/>
      <c r="D111" s="232" t="s">
        <v>181</v>
      </c>
      <c r="E111" s="239" t="s">
        <v>40</v>
      </c>
      <c r="F111" s="240" t="s">
        <v>1572</v>
      </c>
      <c r="G111" s="238"/>
      <c r="H111" s="239" t="s">
        <v>40</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181</v>
      </c>
      <c r="AU111" s="246" t="s">
        <v>87</v>
      </c>
      <c r="AV111" s="13" t="s">
        <v>85</v>
      </c>
      <c r="AW111" s="13" t="s">
        <v>38</v>
      </c>
      <c r="AX111" s="13" t="s">
        <v>77</v>
      </c>
      <c r="AY111" s="246" t="s">
        <v>167</v>
      </c>
    </row>
    <row r="112" s="14" customFormat="1">
      <c r="A112" s="14"/>
      <c r="B112" s="247"/>
      <c r="C112" s="248"/>
      <c r="D112" s="232" t="s">
        <v>181</v>
      </c>
      <c r="E112" s="249" t="s">
        <v>40</v>
      </c>
      <c r="F112" s="250" t="s">
        <v>1573</v>
      </c>
      <c r="G112" s="248"/>
      <c r="H112" s="251">
        <v>0.89000000000000001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181</v>
      </c>
      <c r="AU112" s="257" t="s">
        <v>87</v>
      </c>
      <c r="AV112" s="14" t="s">
        <v>87</v>
      </c>
      <c r="AW112" s="14" t="s">
        <v>38</v>
      </c>
      <c r="AX112" s="14" t="s">
        <v>85</v>
      </c>
      <c r="AY112" s="257" t="s">
        <v>167</v>
      </c>
    </row>
    <row r="113" s="2" customFormat="1" ht="24" customHeight="1">
      <c r="A113" s="39"/>
      <c r="B113" s="40"/>
      <c r="C113" s="219" t="s">
        <v>212</v>
      </c>
      <c r="D113" s="219" t="s">
        <v>170</v>
      </c>
      <c r="E113" s="220" t="s">
        <v>1574</v>
      </c>
      <c r="F113" s="221" t="s">
        <v>1575</v>
      </c>
      <c r="G113" s="222" t="s">
        <v>173</v>
      </c>
      <c r="H113" s="223">
        <v>0.89000000000000001</v>
      </c>
      <c r="I113" s="224"/>
      <c r="J113" s="225">
        <f>ROUND(I113*H113,2)</f>
        <v>0</v>
      </c>
      <c r="K113" s="221" t="s">
        <v>458</v>
      </c>
      <c r="L113" s="45"/>
      <c r="M113" s="226" t="s">
        <v>40</v>
      </c>
      <c r="N113" s="227" t="s">
        <v>48</v>
      </c>
      <c r="O113" s="85"/>
      <c r="P113" s="228">
        <f>O113*H113</f>
        <v>0</v>
      </c>
      <c r="Q113" s="228">
        <v>0.0014</v>
      </c>
      <c r="R113" s="228">
        <f>Q113*H113</f>
        <v>0.0012459999999999999</v>
      </c>
      <c r="S113" s="228">
        <v>0</v>
      </c>
      <c r="T113" s="229">
        <f>S113*H113</f>
        <v>0</v>
      </c>
      <c r="U113" s="39"/>
      <c r="V113" s="39"/>
      <c r="W113" s="39"/>
      <c r="X113" s="39"/>
      <c r="Y113" s="39"/>
      <c r="Z113" s="39"/>
      <c r="AA113" s="39"/>
      <c r="AB113" s="39"/>
      <c r="AC113" s="39"/>
      <c r="AD113" s="39"/>
      <c r="AE113" s="39"/>
      <c r="AR113" s="230" t="s">
        <v>175</v>
      </c>
      <c r="AT113" s="230" t="s">
        <v>170</v>
      </c>
      <c r="AU113" s="230" t="s">
        <v>87</v>
      </c>
      <c r="AY113" s="18" t="s">
        <v>167</v>
      </c>
      <c r="BE113" s="231">
        <f>IF(N113="základní",J113,0)</f>
        <v>0</v>
      </c>
      <c r="BF113" s="231">
        <f>IF(N113="snížená",J113,0)</f>
        <v>0</v>
      </c>
      <c r="BG113" s="231">
        <f>IF(N113="zákl. přenesená",J113,0)</f>
        <v>0</v>
      </c>
      <c r="BH113" s="231">
        <f>IF(N113="sníž. přenesená",J113,0)</f>
        <v>0</v>
      </c>
      <c r="BI113" s="231">
        <f>IF(N113="nulová",J113,0)</f>
        <v>0</v>
      </c>
      <c r="BJ113" s="18" t="s">
        <v>85</v>
      </c>
      <c r="BK113" s="231">
        <f>ROUND(I113*H113,2)</f>
        <v>0</v>
      </c>
      <c r="BL113" s="18" t="s">
        <v>175</v>
      </c>
      <c r="BM113" s="230" t="s">
        <v>1576</v>
      </c>
    </row>
    <row r="114" s="2" customFormat="1">
      <c r="A114" s="39"/>
      <c r="B114" s="40"/>
      <c r="C114" s="41"/>
      <c r="D114" s="232" t="s">
        <v>177</v>
      </c>
      <c r="E114" s="41"/>
      <c r="F114" s="233" t="s">
        <v>1577</v>
      </c>
      <c r="G114" s="41"/>
      <c r="H114" s="41"/>
      <c r="I114" s="137"/>
      <c r="J114" s="41"/>
      <c r="K114" s="41"/>
      <c r="L114" s="45"/>
      <c r="M114" s="234"/>
      <c r="N114" s="235"/>
      <c r="O114" s="85"/>
      <c r="P114" s="85"/>
      <c r="Q114" s="85"/>
      <c r="R114" s="85"/>
      <c r="S114" s="85"/>
      <c r="T114" s="86"/>
      <c r="U114" s="39"/>
      <c r="V114" s="39"/>
      <c r="W114" s="39"/>
      <c r="X114" s="39"/>
      <c r="Y114" s="39"/>
      <c r="Z114" s="39"/>
      <c r="AA114" s="39"/>
      <c r="AB114" s="39"/>
      <c r="AC114" s="39"/>
      <c r="AD114" s="39"/>
      <c r="AE114" s="39"/>
      <c r="AT114" s="18" t="s">
        <v>177</v>
      </c>
      <c r="AU114" s="18" t="s">
        <v>87</v>
      </c>
    </row>
    <row r="115" s="13" customFormat="1">
      <c r="A115" s="13"/>
      <c r="B115" s="237"/>
      <c r="C115" s="238"/>
      <c r="D115" s="232" t="s">
        <v>181</v>
      </c>
      <c r="E115" s="239" t="s">
        <v>40</v>
      </c>
      <c r="F115" s="240" t="s">
        <v>1571</v>
      </c>
      <c r="G115" s="238"/>
      <c r="H115" s="239" t="s">
        <v>40</v>
      </c>
      <c r="I115" s="241"/>
      <c r="J115" s="238"/>
      <c r="K115" s="238"/>
      <c r="L115" s="242"/>
      <c r="M115" s="243"/>
      <c r="N115" s="244"/>
      <c r="O115" s="244"/>
      <c r="P115" s="244"/>
      <c r="Q115" s="244"/>
      <c r="R115" s="244"/>
      <c r="S115" s="244"/>
      <c r="T115" s="245"/>
      <c r="U115" s="13"/>
      <c r="V115" s="13"/>
      <c r="W115" s="13"/>
      <c r="X115" s="13"/>
      <c r="Y115" s="13"/>
      <c r="Z115" s="13"/>
      <c r="AA115" s="13"/>
      <c r="AB115" s="13"/>
      <c r="AC115" s="13"/>
      <c r="AD115" s="13"/>
      <c r="AE115" s="13"/>
      <c r="AT115" s="246" t="s">
        <v>181</v>
      </c>
      <c r="AU115" s="246" t="s">
        <v>87</v>
      </c>
      <c r="AV115" s="13" t="s">
        <v>85</v>
      </c>
      <c r="AW115" s="13" t="s">
        <v>38</v>
      </c>
      <c r="AX115" s="13" t="s">
        <v>77</v>
      </c>
      <c r="AY115" s="246" t="s">
        <v>167</v>
      </c>
    </row>
    <row r="116" s="13" customFormat="1">
      <c r="A116" s="13"/>
      <c r="B116" s="237"/>
      <c r="C116" s="238"/>
      <c r="D116" s="232" t="s">
        <v>181</v>
      </c>
      <c r="E116" s="239" t="s">
        <v>40</v>
      </c>
      <c r="F116" s="240" t="s">
        <v>1572</v>
      </c>
      <c r="G116" s="238"/>
      <c r="H116" s="239" t="s">
        <v>40</v>
      </c>
      <c r="I116" s="241"/>
      <c r="J116" s="238"/>
      <c r="K116" s="238"/>
      <c r="L116" s="242"/>
      <c r="M116" s="243"/>
      <c r="N116" s="244"/>
      <c r="O116" s="244"/>
      <c r="P116" s="244"/>
      <c r="Q116" s="244"/>
      <c r="R116" s="244"/>
      <c r="S116" s="244"/>
      <c r="T116" s="245"/>
      <c r="U116" s="13"/>
      <c r="V116" s="13"/>
      <c r="W116" s="13"/>
      <c r="X116" s="13"/>
      <c r="Y116" s="13"/>
      <c r="Z116" s="13"/>
      <c r="AA116" s="13"/>
      <c r="AB116" s="13"/>
      <c r="AC116" s="13"/>
      <c r="AD116" s="13"/>
      <c r="AE116" s="13"/>
      <c r="AT116" s="246" t="s">
        <v>181</v>
      </c>
      <c r="AU116" s="246" t="s">
        <v>87</v>
      </c>
      <c r="AV116" s="13" t="s">
        <v>85</v>
      </c>
      <c r="AW116" s="13" t="s">
        <v>38</v>
      </c>
      <c r="AX116" s="13" t="s">
        <v>77</v>
      </c>
      <c r="AY116" s="246" t="s">
        <v>167</v>
      </c>
    </row>
    <row r="117" s="14" customFormat="1">
      <c r="A117" s="14"/>
      <c r="B117" s="247"/>
      <c r="C117" s="248"/>
      <c r="D117" s="232" t="s">
        <v>181</v>
      </c>
      <c r="E117" s="249" t="s">
        <v>40</v>
      </c>
      <c r="F117" s="250" t="s">
        <v>1573</v>
      </c>
      <c r="G117" s="248"/>
      <c r="H117" s="251">
        <v>0.89000000000000001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181</v>
      </c>
      <c r="AU117" s="257" t="s">
        <v>87</v>
      </c>
      <c r="AV117" s="14" t="s">
        <v>87</v>
      </c>
      <c r="AW117" s="14" t="s">
        <v>38</v>
      </c>
      <c r="AX117" s="14" t="s">
        <v>77</v>
      </c>
      <c r="AY117" s="257" t="s">
        <v>167</v>
      </c>
    </row>
    <row r="118" s="15" customFormat="1">
      <c r="A118" s="15"/>
      <c r="B118" s="258"/>
      <c r="C118" s="259"/>
      <c r="D118" s="232" t="s">
        <v>181</v>
      </c>
      <c r="E118" s="260" t="s">
        <v>40</v>
      </c>
      <c r="F118" s="261" t="s">
        <v>184</v>
      </c>
      <c r="G118" s="259"/>
      <c r="H118" s="262">
        <v>0.89000000000000001</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181</v>
      </c>
      <c r="AU118" s="268" t="s">
        <v>87</v>
      </c>
      <c r="AV118" s="15" t="s">
        <v>175</v>
      </c>
      <c r="AW118" s="15" t="s">
        <v>38</v>
      </c>
      <c r="AX118" s="15" t="s">
        <v>85</v>
      </c>
      <c r="AY118" s="268" t="s">
        <v>167</v>
      </c>
    </row>
    <row r="119" s="2" customFormat="1" ht="24" customHeight="1">
      <c r="A119" s="39"/>
      <c r="B119" s="40"/>
      <c r="C119" s="219" t="s">
        <v>197</v>
      </c>
      <c r="D119" s="219" t="s">
        <v>170</v>
      </c>
      <c r="E119" s="220" t="s">
        <v>1578</v>
      </c>
      <c r="F119" s="221" t="s">
        <v>1579</v>
      </c>
      <c r="G119" s="222" t="s">
        <v>173</v>
      </c>
      <c r="H119" s="223">
        <v>0.89000000000000001</v>
      </c>
      <c r="I119" s="224"/>
      <c r="J119" s="225">
        <f>ROUND(I119*H119,2)</f>
        <v>0</v>
      </c>
      <c r="K119" s="221" t="s">
        <v>458</v>
      </c>
      <c r="L119" s="45"/>
      <c r="M119" s="226" t="s">
        <v>40</v>
      </c>
      <c r="N119" s="227" t="s">
        <v>48</v>
      </c>
      <c r="O119" s="85"/>
      <c r="P119" s="228">
        <f>O119*H119</f>
        <v>0</v>
      </c>
      <c r="Q119" s="228">
        <v>0.0043800000000000002</v>
      </c>
      <c r="R119" s="228">
        <f>Q119*H119</f>
        <v>0.0038982000000000001</v>
      </c>
      <c r="S119" s="228">
        <v>0</v>
      </c>
      <c r="T119" s="229">
        <f>S119*H119</f>
        <v>0</v>
      </c>
      <c r="U119" s="39"/>
      <c r="V119" s="39"/>
      <c r="W119" s="39"/>
      <c r="X119" s="39"/>
      <c r="Y119" s="39"/>
      <c r="Z119" s="39"/>
      <c r="AA119" s="39"/>
      <c r="AB119" s="39"/>
      <c r="AC119" s="39"/>
      <c r="AD119" s="39"/>
      <c r="AE119" s="39"/>
      <c r="AR119" s="230" t="s">
        <v>175</v>
      </c>
      <c r="AT119" s="230" t="s">
        <v>170</v>
      </c>
      <c r="AU119" s="230" t="s">
        <v>87</v>
      </c>
      <c r="AY119" s="18" t="s">
        <v>167</v>
      </c>
      <c r="BE119" s="231">
        <f>IF(N119="základní",J119,0)</f>
        <v>0</v>
      </c>
      <c r="BF119" s="231">
        <f>IF(N119="snížená",J119,0)</f>
        <v>0</v>
      </c>
      <c r="BG119" s="231">
        <f>IF(N119="zákl. přenesená",J119,0)</f>
        <v>0</v>
      </c>
      <c r="BH119" s="231">
        <f>IF(N119="sníž. přenesená",J119,0)</f>
        <v>0</v>
      </c>
      <c r="BI119" s="231">
        <f>IF(N119="nulová",J119,0)</f>
        <v>0</v>
      </c>
      <c r="BJ119" s="18" t="s">
        <v>85</v>
      </c>
      <c r="BK119" s="231">
        <f>ROUND(I119*H119,2)</f>
        <v>0</v>
      </c>
      <c r="BL119" s="18" t="s">
        <v>175</v>
      </c>
      <c r="BM119" s="230" t="s">
        <v>1580</v>
      </c>
    </row>
    <row r="120" s="2" customFormat="1">
      <c r="A120" s="39"/>
      <c r="B120" s="40"/>
      <c r="C120" s="41"/>
      <c r="D120" s="232" t="s">
        <v>177</v>
      </c>
      <c r="E120" s="41"/>
      <c r="F120" s="233" t="s">
        <v>1581</v>
      </c>
      <c r="G120" s="41"/>
      <c r="H120" s="41"/>
      <c r="I120" s="137"/>
      <c r="J120" s="41"/>
      <c r="K120" s="41"/>
      <c r="L120" s="45"/>
      <c r="M120" s="234"/>
      <c r="N120" s="235"/>
      <c r="O120" s="85"/>
      <c r="P120" s="85"/>
      <c r="Q120" s="85"/>
      <c r="R120" s="85"/>
      <c r="S120" s="85"/>
      <c r="T120" s="86"/>
      <c r="U120" s="39"/>
      <c r="V120" s="39"/>
      <c r="W120" s="39"/>
      <c r="X120" s="39"/>
      <c r="Y120" s="39"/>
      <c r="Z120" s="39"/>
      <c r="AA120" s="39"/>
      <c r="AB120" s="39"/>
      <c r="AC120" s="39"/>
      <c r="AD120" s="39"/>
      <c r="AE120" s="39"/>
      <c r="AT120" s="18" t="s">
        <v>177</v>
      </c>
      <c r="AU120" s="18" t="s">
        <v>87</v>
      </c>
    </row>
    <row r="121" s="2" customFormat="1">
      <c r="A121" s="39"/>
      <c r="B121" s="40"/>
      <c r="C121" s="41"/>
      <c r="D121" s="232" t="s">
        <v>179</v>
      </c>
      <c r="E121" s="41"/>
      <c r="F121" s="236" t="s">
        <v>1582</v>
      </c>
      <c r="G121" s="41"/>
      <c r="H121" s="41"/>
      <c r="I121" s="137"/>
      <c r="J121" s="41"/>
      <c r="K121" s="41"/>
      <c r="L121" s="45"/>
      <c r="M121" s="234"/>
      <c r="N121" s="235"/>
      <c r="O121" s="85"/>
      <c r="P121" s="85"/>
      <c r="Q121" s="85"/>
      <c r="R121" s="85"/>
      <c r="S121" s="85"/>
      <c r="T121" s="86"/>
      <c r="U121" s="39"/>
      <c r="V121" s="39"/>
      <c r="W121" s="39"/>
      <c r="X121" s="39"/>
      <c r="Y121" s="39"/>
      <c r="Z121" s="39"/>
      <c r="AA121" s="39"/>
      <c r="AB121" s="39"/>
      <c r="AC121" s="39"/>
      <c r="AD121" s="39"/>
      <c r="AE121" s="39"/>
      <c r="AT121" s="18" t="s">
        <v>179</v>
      </c>
      <c r="AU121" s="18" t="s">
        <v>87</v>
      </c>
    </row>
    <row r="122" s="13" customFormat="1">
      <c r="A122" s="13"/>
      <c r="B122" s="237"/>
      <c r="C122" s="238"/>
      <c r="D122" s="232" t="s">
        <v>181</v>
      </c>
      <c r="E122" s="239" t="s">
        <v>40</v>
      </c>
      <c r="F122" s="240" t="s">
        <v>1571</v>
      </c>
      <c r="G122" s="238"/>
      <c r="H122" s="239" t="s">
        <v>40</v>
      </c>
      <c r="I122" s="241"/>
      <c r="J122" s="238"/>
      <c r="K122" s="238"/>
      <c r="L122" s="242"/>
      <c r="M122" s="243"/>
      <c r="N122" s="244"/>
      <c r="O122" s="244"/>
      <c r="P122" s="244"/>
      <c r="Q122" s="244"/>
      <c r="R122" s="244"/>
      <c r="S122" s="244"/>
      <c r="T122" s="245"/>
      <c r="U122" s="13"/>
      <c r="V122" s="13"/>
      <c r="W122" s="13"/>
      <c r="X122" s="13"/>
      <c r="Y122" s="13"/>
      <c r="Z122" s="13"/>
      <c r="AA122" s="13"/>
      <c r="AB122" s="13"/>
      <c r="AC122" s="13"/>
      <c r="AD122" s="13"/>
      <c r="AE122" s="13"/>
      <c r="AT122" s="246" t="s">
        <v>181</v>
      </c>
      <c r="AU122" s="246" t="s">
        <v>87</v>
      </c>
      <c r="AV122" s="13" t="s">
        <v>85</v>
      </c>
      <c r="AW122" s="13" t="s">
        <v>38</v>
      </c>
      <c r="AX122" s="13" t="s">
        <v>77</v>
      </c>
      <c r="AY122" s="246" t="s">
        <v>167</v>
      </c>
    </row>
    <row r="123" s="13" customFormat="1">
      <c r="A123" s="13"/>
      <c r="B123" s="237"/>
      <c r="C123" s="238"/>
      <c r="D123" s="232" t="s">
        <v>181</v>
      </c>
      <c r="E123" s="239" t="s">
        <v>40</v>
      </c>
      <c r="F123" s="240" t="s">
        <v>1572</v>
      </c>
      <c r="G123" s="238"/>
      <c r="H123" s="239" t="s">
        <v>40</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181</v>
      </c>
      <c r="AU123" s="246" t="s">
        <v>87</v>
      </c>
      <c r="AV123" s="13" t="s">
        <v>85</v>
      </c>
      <c r="AW123" s="13" t="s">
        <v>38</v>
      </c>
      <c r="AX123" s="13" t="s">
        <v>77</v>
      </c>
      <c r="AY123" s="246" t="s">
        <v>167</v>
      </c>
    </row>
    <row r="124" s="14" customFormat="1">
      <c r="A124" s="14"/>
      <c r="B124" s="247"/>
      <c r="C124" s="248"/>
      <c r="D124" s="232" t="s">
        <v>181</v>
      </c>
      <c r="E124" s="249" t="s">
        <v>40</v>
      </c>
      <c r="F124" s="250" t="s">
        <v>1573</v>
      </c>
      <c r="G124" s="248"/>
      <c r="H124" s="251">
        <v>0.89000000000000001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181</v>
      </c>
      <c r="AU124" s="257" t="s">
        <v>87</v>
      </c>
      <c r="AV124" s="14" t="s">
        <v>87</v>
      </c>
      <c r="AW124" s="14" t="s">
        <v>38</v>
      </c>
      <c r="AX124" s="14" t="s">
        <v>77</v>
      </c>
      <c r="AY124" s="257" t="s">
        <v>167</v>
      </c>
    </row>
    <row r="125" s="15" customFormat="1">
      <c r="A125" s="15"/>
      <c r="B125" s="258"/>
      <c r="C125" s="259"/>
      <c r="D125" s="232" t="s">
        <v>181</v>
      </c>
      <c r="E125" s="260" t="s">
        <v>40</v>
      </c>
      <c r="F125" s="261" t="s">
        <v>184</v>
      </c>
      <c r="G125" s="259"/>
      <c r="H125" s="262">
        <v>0.89000000000000001</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181</v>
      </c>
      <c r="AU125" s="268" t="s">
        <v>87</v>
      </c>
      <c r="AV125" s="15" t="s">
        <v>175</v>
      </c>
      <c r="AW125" s="15" t="s">
        <v>38</v>
      </c>
      <c r="AX125" s="15" t="s">
        <v>85</v>
      </c>
      <c r="AY125" s="268" t="s">
        <v>167</v>
      </c>
    </row>
    <row r="126" s="2" customFormat="1" ht="24" customHeight="1">
      <c r="A126" s="39"/>
      <c r="B126" s="40"/>
      <c r="C126" s="219" t="s">
        <v>229</v>
      </c>
      <c r="D126" s="219" t="s">
        <v>170</v>
      </c>
      <c r="E126" s="220" t="s">
        <v>1583</v>
      </c>
      <c r="F126" s="221" t="s">
        <v>1584</v>
      </c>
      <c r="G126" s="222" t="s">
        <v>173</v>
      </c>
      <c r="H126" s="223">
        <v>0.89000000000000001</v>
      </c>
      <c r="I126" s="224"/>
      <c r="J126" s="225">
        <f>ROUND(I126*H126,2)</f>
        <v>0</v>
      </c>
      <c r="K126" s="221" t="s">
        <v>458</v>
      </c>
      <c r="L126" s="45"/>
      <c r="M126" s="226" t="s">
        <v>40</v>
      </c>
      <c r="N126" s="227" t="s">
        <v>48</v>
      </c>
      <c r="O126" s="85"/>
      <c r="P126" s="228">
        <f>O126*H126</f>
        <v>0</v>
      </c>
      <c r="Q126" s="228">
        <v>0.00628</v>
      </c>
      <c r="R126" s="228">
        <f>Q126*H126</f>
        <v>0.0055891999999999999</v>
      </c>
      <c r="S126" s="228">
        <v>0</v>
      </c>
      <c r="T126" s="229">
        <f>S126*H126</f>
        <v>0</v>
      </c>
      <c r="U126" s="39"/>
      <c r="V126" s="39"/>
      <c r="W126" s="39"/>
      <c r="X126" s="39"/>
      <c r="Y126" s="39"/>
      <c r="Z126" s="39"/>
      <c r="AA126" s="39"/>
      <c r="AB126" s="39"/>
      <c r="AC126" s="39"/>
      <c r="AD126" s="39"/>
      <c r="AE126" s="39"/>
      <c r="AR126" s="230" t="s">
        <v>175</v>
      </c>
      <c r="AT126" s="230" t="s">
        <v>170</v>
      </c>
      <c r="AU126" s="230" t="s">
        <v>87</v>
      </c>
      <c r="AY126" s="18" t="s">
        <v>167</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175</v>
      </c>
      <c r="BM126" s="230" t="s">
        <v>1585</v>
      </c>
    </row>
    <row r="127" s="2" customFormat="1">
      <c r="A127" s="39"/>
      <c r="B127" s="40"/>
      <c r="C127" s="41"/>
      <c r="D127" s="232" t="s">
        <v>177</v>
      </c>
      <c r="E127" s="41"/>
      <c r="F127" s="233" t="s">
        <v>1586</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177</v>
      </c>
      <c r="AU127" s="18" t="s">
        <v>87</v>
      </c>
    </row>
    <row r="128" s="13" customFormat="1">
      <c r="A128" s="13"/>
      <c r="B128" s="237"/>
      <c r="C128" s="238"/>
      <c r="D128" s="232" t="s">
        <v>181</v>
      </c>
      <c r="E128" s="239" t="s">
        <v>40</v>
      </c>
      <c r="F128" s="240" t="s">
        <v>1571</v>
      </c>
      <c r="G128" s="238"/>
      <c r="H128" s="239" t="s">
        <v>40</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181</v>
      </c>
      <c r="AU128" s="246" t="s">
        <v>87</v>
      </c>
      <c r="AV128" s="13" t="s">
        <v>85</v>
      </c>
      <c r="AW128" s="13" t="s">
        <v>38</v>
      </c>
      <c r="AX128" s="13" t="s">
        <v>77</v>
      </c>
      <c r="AY128" s="246" t="s">
        <v>167</v>
      </c>
    </row>
    <row r="129" s="13" customFormat="1">
      <c r="A129" s="13"/>
      <c r="B129" s="237"/>
      <c r="C129" s="238"/>
      <c r="D129" s="232" t="s">
        <v>181</v>
      </c>
      <c r="E129" s="239" t="s">
        <v>40</v>
      </c>
      <c r="F129" s="240" t="s">
        <v>1572</v>
      </c>
      <c r="G129" s="238"/>
      <c r="H129" s="239" t="s">
        <v>40</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181</v>
      </c>
      <c r="AU129" s="246" t="s">
        <v>87</v>
      </c>
      <c r="AV129" s="13" t="s">
        <v>85</v>
      </c>
      <c r="AW129" s="13" t="s">
        <v>38</v>
      </c>
      <c r="AX129" s="13" t="s">
        <v>77</v>
      </c>
      <c r="AY129" s="246" t="s">
        <v>167</v>
      </c>
    </row>
    <row r="130" s="14" customFormat="1">
      <c r="A130" s="14"/>
      <c r="B130" s="247"/>
      <c r="C130" s="248"/>
      <c r="D130" s="232" t="s">
        <v>181</v>
      </c>
      <c r="E130" s="249" t="s">
        <v>40</v>
      </c>
      <c r="F130" s="250" t="s">
        <v>1573</v>
      </c>
      <c r="G130" s="248"/>
      <c r="H130" s="251">
        <v>0.89000000000000001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181</v>
      </c>
      <c r="AU130" s="257" t="s">
        <v>87</v>
      </c>
      <c r="AV130" s="14" t="s">
        <v>87</v>
      </c>
      <c r="AW130" s="14" t="s">
        <v>38</v>
      </c>
      <c r="AX130" s="14" t="s">
        <v>77</v>
      </c>
      <c r="AY130" s="257" t="s">
        <v>167</v>
      </c>
    </row>
    <row r="131" s="15" customFormat="1">
      <c r="A131" s="15"/>
      <c r="B131" s="258"/>
      <c r="C131" s="259"/>
      <c r="D131" s="232" t="s">
        <v>181</v>
      </c>
      <c r="E131" s="260" t="s">
        <v>40</v>
      </c>
      <c r="F131" s="261" t="s">
        <v>184</v>
      </c>
      <c r="G131" s="259"/>
      <c r="H131" s="262">
        <v>0.89000000000000001</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181</v>
      </c>
      <c r="AU131" s="268" t="s">
        <v>87</v>
      </c>
      <c r="AV131" s="15" t="s">
        <v>175</v>
      </c>
      <c r="AW131" s="15" t="s">
        <v>38</v>
      </c>
      <c r="AX131" s="15" t="s">
        <v>85</v>
      </c>
      <c r="AY131" s="268" t="s">
        <v>167</v>
      </c>
    </row>
    <row r="132" s="12" customFormat="1" ht="22.8" customHeight="1">
      <c r="A132" s="12"/>
      <c r="B132" s="203"/>
      <c r="C132" s="204"/>
      <c r="D132" s="205" t="s">
        <v>76</v>
      </c>
      <c r="E132" s="217" t="s">
        <v>249</v>
      </c>
      <c r="F132" s="217" t="s">
        <v>312</v>
      </c>
      <c r="G132" s="204"/>
      <c r="H132" s="204"/>
      <c r="I132" s="207"/>
      <c r="J132" s="218">
        <f>BK132</f>
        <v>0</v>
      </c>
      <c r="K132" s="204"/>
      <c r="L132" s="209"/>
      <c r="M132" s="210"/>
      <c r="N132" s="211"/>
      <c r="O132" s="211"/>
      <c r="P132" s="212">
        <f>SUM(P133:P156)</f>
        <v>0</v>
      </c>
      <c r="Q132" s="211"/>
      <c r="R132" s="212">
        <f>SUM(R133:R156)</f>
        <v>0.0018400000000000001</v>
      </c>
      <c r="S132" s="211"/>
      <c r="T132" s="213">
        <f>SUM(T133:T156)</f>
        <v>3.0667300000000002</v>
      </c>
      <c r="U132" s="12"/>
      <c r="V132" s="12"/>
      <c r="W132" s="12"/>
      <c r="X132" s="12"/>
      <c r="Y132" s="12"/>
      <c r="Z132" s="12"/>
      <c r="AA132" s="12"/>
      <c r="AB132" s="12"/>
      <c r="AC132" s="12"/>
      <c r="AD132" s="12"/>
      <c r="AE132" s="12"/>
      <c r="AR132" s="214" t="s">
        <v>85</v>
      </c>
      <c r="AT132" s="215" t="s">
        <v>76</v>
      </c>
      <c r="AU132" s="215" t="s">
        <v>85</v>
      </c>
      <c r="AY132" s="214" t="s">
        <v>167</v>
      </c>
      <c r="BK132" s="216">
        <f>SUM(BK133:BK156)</f>
        <v>0</v>
      </c>
    </row>
    <row r="133" s="2" customFormat="1" ht="24" customHeight="1">
      <c r="A133" s="39"/>
      <c r="B133" s="40"/>
      <c r="C133" s="219" t="s">
        <v>244</v>
      </c>
      <c r="D133" s="219" t="s">
        <v>170</v>
      </c>
      <c r="E133" s="220" t="s">
        <v>1587</v>
      </c>
      <c r="F133" s="221" t="s">
        <v>1588</v>
      </c>
      <c r="G133" s="222" t="s">
        <v>291</v>
      </c>
      <c r="H133" s="223">
        <v>16</v>
      </c>
      <c r="I133" s="224"/>
      <c r="J133" s="225">
        <f>ROUND(I133*H133,2)</f>
        <v>0</v>
      </c>
      <c r="K133" s="221" t="s">
        <v>458</v>
      </c>
      <c r="L133" s="45"/>
      <c r="M133" s="226" t="s">
        <v>40</v>
      </c>
      <c r="N133" s="227" t="s">
        <v>48</v>
      </c>
      <c r="O133" s="85"/>
      <c r="P133" s="228">
        <f>O133*H133</f>
        <v>0</v>
      </c>
      <c r="Q133" s="228">
        <v>1.0000000000000001E-05</v>
      </c>
      <c r="R133" s="228">
        <f>Q133*H133</f>
        <v>0.00016000000000000001</v>
      </c>
      <c r="S133" s="228">
        <v>0</v>
      </c>
      <c r="T133" s="229">
        <f>S133*H133</f>
        <v>0</v>
      </c>
      <c r="U133" s="39"/>
      <c r="V133" s="39"/>
      <c r="W133" s="39"/>
      <c r="X133" s="39"/>
      <c r="Y133" s="39"/>
      <c r="Z133" s="39"/>
      <c r="AA133" s="39"/>
      <c r="AB133" s="39"/>
      <c r="AC133" s="39"/>
      <c r="AD133" s="39"/>
      <c r="AE133" s="39"/>
      <c r="AR133" s="230" t="s">
        <v>175</v>
      </c>
      <c r="AT133" s="230" t="s">
        <v>170</v>
      </c>
      <c r="AU133" s="230" t="s">
        <v>87</v>
      </c>
      <c r="AY133" s="18" t="s">
        <v>167</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175</v>
      </c>
      <c r="BM133" s="230" t="s">
        <v>1589</v>
      </c>
    </row>
    <row r="134" s="2" customFormat="1">
      <c r="A134" s="39"/>
      <c r="B134" s="40"/>
      <c r="C134" s="41"/>
      <c r="D134" s="232" t="s">
        <v>177</v>
      </c>
      <c r="E134" s="41"/>
      <c r="F134" s="233" t="s">
        <v>1590</v>
      </c>
      <c r="G134" s="41"/>
      <c r="H134" s="41"/>
      <c r="I134" s="137"/>
      <c r="J134" s="41"/>
      <c r="K134" s="41"/>
      <c r="L134" s="45"/>
      <c r="M134" s="234"/>
      <c r="N134" s="235"/>
      <c r="O134" s="85"/>
      <c r="P134" s="85"/>
      <c r="Q134" s="85"/>
      <c r="R134" s="85"/>
      <c r="S134" s="85"/>
      <c r="T134" s="86"/>
      <c r="U134" s="39"/>
      <c r="V134" s="39"/>
      <c r="W134" s="39"/>
      <c r="X134" s="39"/>
      <c r="Y134" s="39"/>
      <c r="Z134" s="39"/>
      <c r="AA134" s="39"/>
      <c r="AB134" s="39"/>
      <c r="AC134" s="39"/>
      <c r="AD134" s="39"/>
      <c r="AE134" s="39"/>
      <c r="AT134" s="18" t="s">
        <v>177</v>
      </c>
      <c r="AU134" s="18" t="s">
        <v>87</v>
      </c>
    </row>
    <row r="135" s="2" customFormat="1">
      <c r="A135" s="39"/>
      <c r="B135" s="40"/>
      <c r="C135" s="41"/>
      <c r="D135" s="232" t="s">
        <v>179</v>
      </c>
      <c r="E135" s="41"/>
      <c r="F135" s="236" t="s">
        <v>1591</v>
      </c>
      <c r="G135" s="41"/>
      <c r="H135" s="41"/>
      <c r="I135" s="137"/>
      <c r="J135" s="41"/>
      <c r="K135" s="41"/>
      <c r="L135" s="45"/>
      <c r="M135" s="234"/>
      <c r="N135" s="235"/>
      <c r="O135" s="85"/>
      <c r="P135" s="85"/>
      <c r="Q135" s="85"/>
      <c r="R135" s="85"/>
      <c r="S135" s="85"/>
      <c r="T135" s="86"/>
      <c r="U135" s="39"/>
      <c r="V135" s="39"/>
      <c r="W135" s="39"/>
      <c r="X135" s="39"/>
      <c r="Y135" s="39"/>
      <c r="Z135" s="39"/>
      <c r="AA135" s="39"/>
      <c r="AB135" s="39"/>
      <c r="AC135" s="39"/>
      <c r="AD135" s="39"/>
      <c r="AE135" s="39"/>
      <c r="AT135" s="18" t="s">
        <v>179</v>
      </c>
      <c r="AU135" s="18" t="s">
        <v>87</v>
      </c>
    </row>
    <row r="136" s="14" customFormat="1">
      <c r="A136" s="14"/>
      <c r="B136" s="247"/>
      <c r="C136" s="248"/>
      <c r="D136" s="232" t="s">
        <v>181</v>
      </c>
      <c r="E136" s="249" t="s">
        <v>40</v>
      </c>
      <c r="F136" s="250" t="s">
        <v>1592</v>
      </c>
      <c r="G136" s="248"/>
      <c r="H136" s="251">
        <v>16</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181</v>
      </c>
      <c r="AU136" s="257" t="s">
        <v>87</v>
      </c>
      <c r="AV136" s="14" t="s">
        <v>87</v>
      </c>
      <c r="AW136" s="14" t="s">
        <v>38</v>
      </c>
      <c r="AX136" s="14" t="s">
        <v>77</v>
      </c>
      <c r="AY136" s="257" t="s">
        <v>167</v>
      </c>
    </row>
    <row r="137" s="15" customFormat="1">
      <c r="A137" s="15"/>
      <c r="B137" s="258"/>
      <c r="C137" s="259"/>
      <c r="D137" s="232" t="s">
        <v>181</v>
      </c>
      <c r="E137" s="260" t="s">
        <v>40</v>
      </c>
      <c r="F137" s="261" t="s">
        <v>184</v>
      </c>
      <c r="G137" s="259"/>
      <c r="H137" s="262">
        <v>16</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181</v>
      </c>
      <c r="AU137" s="268" t="s">
        <v>87</v>
      </c>
      <c r="AV137" s="15" t="s">
        <v>175</v>
      </c>
      <c r="AW137" s="15" t="s">
        <v>38</v>
      </c>
      <c r="AX137" s="15" t="s">
        <v>85</v>
      </c>
      <c r="AY137" s="268" t="s">
        <v>167</v>
      </c>
    </row>
    <row r="138" s="2" customFormat="1" ht="24" customHeight="1">
      <c r="A138" s="39"/>
      <c r="B138" s="40"/>
      <c r="C138" s="219" t="s">
        <v>249</v>
      </c>
      <c r="D138" s="219" t="s">
        <v>170</v>
      </c>
      <c r="E138" s="220" t="s">
        <v>1593</v>
      </c>
      <c r="F138" s="221" t="s">
        <v>1594</v>
      </c>
      <c r="G138" s="222" t="s">
        <v>326</v>
      </c>
      <c r="H138" s="223">
        <v>1.127</v>
      </c>
      <c r="I138" s="224"/>
      <c r="J138" s="225">
        <f>ROUND(I138*H138,2)</f>
        <v>0</v>
      </c>
      <c r="K138" s="221" t="s">
        <v>458</v>
      </c>
      <c r="L138" s="45"/>
      <c r="M138" s="226" t="s">
        <v>40</v>
      </c>
      <c r="N138" s="227" t="s">
        <v>48</v>
      </c>
      <c r="O138" s="85"/>
      <c r="P138" s="228">
        <f>O138*H138</f>
        <v>0</v>
      </c>
      <c r="Q138" s="228">
        <v>0</v>
      </c>
      <c r="R138" s="228">
        <f>Q138*H138</f>
        <v>0</v>
      </c>
      <c r="S138" s="228">
        <v>2.1000000000000001</v>
      </c>
      <c r="T138" s="229">
        <f>S138*H138</f>
        <v>2.3667000000000002</v>
      </c>
      <c r="U138" s="39"/>
      <c r="V138" s="39"/>
      <c r="W138" s="39"/>
      <c r="X138" s="39"/>
      <c r="Y138" s="39"/>
      <c r="Z138" s="39"/>
      <c r="AA138" s="39"/>
      <c r="AB138" s="39"/>
      <c r="AC138" s="39"/>
      <c r="AD138" s="39"/>
      <c r="AE138" s="39"/>
      <c r="AR138" s="230" t="s">
        <v>175</v>
      </c>
      <c r="AT138" s="230" t="s">
        <v>170</v>
      </c>
      <c r="AU138" s="230" t="s">
        <v>87</v>
      </c>
      <c r="AY138" s="18" t="s">
        <v>167</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175</v>
      </c>
      <c r="BM138" s="230" t="s">
        <v>1595</v>
      </c>
    </row>
    <row r="139" s="2" customFormat="1">
      <c r="A139" s="39"/>
      <c r="B139" s="40"/>
      <c r="C139" s="41"/>
      <c r="D139" s="232" t="s">
        <v>177</v>
      </c>
      <c r="E139" s="41"/>
      <c r="F139" s="233" t="s">
        <v>1596</v>
      </c>
      <c r="G139" s="41"/>
      <c r="H139" s="41"/>
      <c r="I139" s="137"/>
      <c r="J139" s="41"/>
      <c r="K139" s="41"/>
      <c r="L139" s="45"/>
      <c r="M139" s="234"/>
      <c r="N139" s="235"/>
      <c r="O139" s="85"/>
      <c r="P139" s="85"/>
      <c r="Q139" s="85"/>
      <c r="R139" s="85"/>
      <c r="S139" s="85"/>
      <c r="T139" s="86"/>
      <c r="U139" s="39"/>
      <c r="V139" s="39"/>
      <c r="W139" s="39"/>
      <c r="X139" s="39"/>
      <c r="Y139" s="39"/>
      <c r="Z139" s="39"/>
      <c r="AA139" s="39"/>
      <c r="AB139" s="39"/>
      <c r="AC139" s="39"/>
      <c r="AD139" s="39"/>
      <c r="AE139" s="39"/>
      <c r="AT139" s="18" t="s">
        <v>177</v>
      </c>
      <c r="AU139" s="18" t="s">
        <v>87</v>
      </c>
    </row>
    <row r="140" s="13" customFormat="1">
      <c r="A140" s="13"/>
      <c r="B140" s="237"/>
      <c r="C140" s="238"/>
      <c r="D140" s="232" t="s">
        <v>181</v>
      </c>
      <c r="E140" s="239" t="s">
        <v>40</v>
      </c>
      <c r="F140" s="240" t="s">
        <v>1597</v>
      </c>
      <c r="G140" s="238"/>
      <c r="H140" s="239" t="s">
        <v>40</v>
      </c>
      <c r="I140" s="241"/>
      <c r="J140" s="238"/>
      <c r="K140" s="238"/>
      <c r="L140" s="242"/>
      <c r="M140" s="243"/>
      <c r="N140" s="244"/>
      <c r="O140" s="244"/>
      <c r="P140" s="244"/>
      <c r="Q140" s="244"/>
      <c r="R140" s="244"/>
      <c r="S140" s="244"/>
      <c r="T140" s="245"/>
      <c r="U140" s="13"/>
      <c r="V140" s="13"/>
      <c r="W140" s="13"/>
      <c r="X140" s="13"/>
      <c r="Y140" s="13"/>
      <c r="Z140" s="13"/>
      <c r="AA140" s="13"/>
      <c r="AB140" s="13"/>
      <c r="AC140" s="13"/>
      <c r="AD140" s="13"/>
      <c r="AE140" s="13"/>
      <c r="AT140" s="246" t="s">
        <v>181</v>
      </c>
      <c r="AU140" s="246" t="s">
        <v>87</v>
      </c>
      <c r="AV140" s="13" t="s">
        <v>85</v>
      </c>
      <c r="AW140" s="13" t="s">
        <v>38</v>
      </c>
      <c r="AX140" s="13" t="s">
        <v>77</v>
      </c>
      <c r="AY140" s="246" t="s">
        <v>167</v>
      </c>
    </row>
    <row r="141" s="14" customFormat="1">
      <c r="A141" s="14"/>
      <c r="B141" s="247"/>
      <c r="C141" s="248"/>
      <c r="D141" s="232" t="s">
        <v>181</v>
      </c>
      <c r="E141" s="249" t="s">
        <v>40</v>
      </c>
      <c r="F141" s="250" t="s">
        <v>1598</v>
      </c>
      <c r="G141" s="248"/>
      <c r="H141" s="251">
        <v>1.127</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181</v>
      </c>
      <c r="AU141" s="257" t="s">
        <v>87</v>
      </c>
      <c r="AV141" s="14" t="s">
        <v>87</v>
      </c>
      <c r="AW141" s="14" t="s">
        <v>38</v>
      </c>
      <c r="AX141" s="14" t="s">
        <v>77</v>
      </c>
      <c r="AY141" s="257" t="s">
        <v>167</v>
      </c>
    </row>
    <row r="142" s="15" customFormat="1">
      <c r="A142" s="15"/>
      <c r="B142" s="258"/>
      <c r="C142" s="259"/>
      <c r="D142" s="232" t="s">
        <v>181</v>
      </c>
      <c r="E142" s="260" t="s">
        <v>40</v>
      </c>
      <c r="F142" s="261" t="s">
        <v>184</v>
      </c>
      <c r="G142" s="259"/>
      <c r="H142" s="262">
        <v>1.127</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181</v>
      </c>
      <c r="AU142" s="268" t="s">
        <v>87</v>
      </c>
      <c r="AV142" s="15" t="s">
        <v>175</v>
      </c>
      <c r="AW142" s="15" t="s">
        <v>38</v>
      </c>
      <c r="AX142" s="15" t="s">
        <v>85</v>
      </c>
      <c r="AY142" s="268" t="s">
        <v>167</v>
      </c>
    </row>
    <row r="143" s="2" customFormat="1" ht="24" customHeight="1">
      <c r="A143" s="39"/>
      <c r="B143" s="40"/>
      <c r="C143" s="219" t="s">
        <v>254</v>
      </c>
      <c r="D143" s="219" t="s">
        <v>170</v>
      </c>
      <c r="E143" s="220" t="s">
        <v>1599</v>
      </c>
      <c r="F143" s="221" t="s">
        <v>1600</v>
      </c>
      <c r="G143" s="222" t="s">
        <v>187</v>
      </c>
      <c r="H143" s="223">
        <v>7.3499999999999996</v>
      </c>
      <c r="I143" s="224"/>
      <c r="J143" s="225">
        <f>ROUND(I143*H143,2)</f>
        <v>0</v>
      </c>
      <c r="K143" s="221" t="s">
        <v>458</v>
      </c>
      <c r="L143" s="45"/>
      <c r="M143" s="226" t="s">
        <v>40</v>
      </c>
      <c r="N143" s="227" t="s">
        <v>48</v>
      </c>
      <c r="O143" s="85"/>
      <c r="P143" s="228">
        <f>O143*H143</f>
        <v>0</v>
      </c>
      <c r="Q143" s="228">
        <v>0</v>
      </c>
      <c r="R143" s="228">
        <f>Q143*H143</f>
        <v>0</v>
      </c>
      <c r="S143" s="228">
        <v>0.070000000000000007</v>
      </c>
      <c r="T143" s="229">
        <f>S143*H143</f>
        <v>0.51450000000000007</v>
      </c>
      <c r="U143" s="39"/>
      <c r="V143" s="39"/>
      <c r="W143" s="39"/>
      <c r="X143" s="39"/>
      <c r="Y143" s="39"/>
      <c r="Z143" s="39"/>
      <c r="AA143" s="39"/>
      <c r="AB143" s="39"/>
      <c r="AC143" s="39"/>
      <c r="AD143" s="39"/>
      <c r="AE143" s="39"/>
      <c r="AR143" s="230" t="s">
        <v>175</v>
      </c>
      <c r="AT143" s="230" t="s">
        <v>170</v>
      </c>
      <c r="AU143" s="230" t="s">
        <v>87</v>
      </c>
      <c r="AY143" s="18" t="s">
        <v>167</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175</v>
      </c>
      <c r="BM143" s="230" t="s">
        <v>1601</v>
      </c>
    </row>
    <row r="144" s="2" customFormat="1">
      <c r="A144" s="39"/>
      <c r="B144" s="40"/>
      <c r="C144" s="41"/>
      <c r="D144" s="232" t="s">
        <v>177</v>
      </c>
      <c r="E144" s="41"/>
      <c r="F144" s="233" t="s">
        <v>1600</v>
      </c>
      <c r="G144" s="41"/>
      <c r="H144" s="41"/>
      <c r="I144" s="137"/>
      <c r="J144" s="41"/>
      <c r="K144" s="41"/>
      <c r="L144" s="45"/>
      <c r="M144" s="234"/>
      <c r="N144" s="235"/>
      <c r="O144" s="85"/>
      <c r="P144" s="85"/>
      <c r="Q144" s="85"/>
      <c r="R144" s="85"/>
      <c r="S144" s="85"/>
      <c r="T144" s="86"/>
      <c r="U144" s="39"/>
      <c r="V144" s="39"/>
      <c r="W144" s="39"/>
      <c r="X144" s="39"/>
      <c r="Y144" s="39"/>
      <c r="Z144" s="39"/>
      <c r="AA144" s="39"/>
      <c r="AB144" s="39"/>
      <c r="AC144" s="39"/>
      <c r="AD144" s="39"/>
      <c r="AE144" s="39"/>
      <c r="AT144" s="18" t="s">
        <v>177</v>
      </c>
      <c r="AU144" s="18" t="s">
        <v>87</v>
      </c>
    </row>
    <row r="145" s="13" customFormat="1">
      <c r="A145" s="13"/>
      <c r="B145" s="237"/>
      <c r="C145" s="238"/>
      <c r="D145" s="232" t="s">
        <v>181</v>
      </c>
      <c r="E145" s="239" t="s">
        <v>40</v>
      </c>
      <c r="F145" s="240" t="s">
        <v>1602</v>
      </c>
      <c r="G145" s="238"/>
      <c r="H145" s="239" t="s">
        <v>40</v>
      </c>
      <c r="I145" s="241"/>
      <c r="J145" s="238"/>
      <c r="K145" s="238"/>
      <c r="L145" s="242"/>
      <c r="M145" s="243"/>
      <c r="N145" s="244"/>
      <c r="O145" s="244"/>
      <c r="P145" s="244"/>
      <c r="Q145" s="244"/>
      <c r="R145" s="244"/>
      <c r="S145" s="244"/>
      <c r="T145" s="245"/>
      <c r="U145" s="13"/>
      <c r="V145" s="13"/>
      <c r="W145" s="13"/>
      <c r="X145" s="13"/>
      <c r="Y145" s="13"/>
      <c r="Z145" s="13"/>
      <c r="AA145" s="13"/>
      <c r="AB145" s="13"/>
      <c r="AC145" s="13"/>
      <c r="AD145" s="13"/>
      <c r="AE145" s="13"/>
      <c r="AT145" s="246" t="s">
        <v>181</v>
      </c>
      <c r="AU145" s="246" t="s">
        <v>87</v>
      </c>
      <c r="AV145" s="13" t="s">
        <v>85</v>
      </c>
      <c r="AW145" s="13" t="s">
        <v>38</v>
      </c>
      <c r="AX145" s="13" t="s">
        <v>77</v>
      </c>
      <c r="AY145" s="246" t="s">
        <v>167</v>
      </c>
    </row>
    <row r="146" s="14" customFormat="1">
      <c r="A146" s="14"/>
      <c r="B146" s="247"/>
      <c r="C146" s="248"/>
      <c r="D146" s="232" t="s">
        <v>181</v>
      </c>
      <c r="E146" s="249" t="s">
        <v>40</v>
      </c>
      <c r="F146" s="250" t="s">
        <v>1603</v>
      </c>
      <c r="G146" s="248"/>
      <c r="H146" s="251">
        <v>7.3499999999999996</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181</v>
      </c>
      <c r="AU146" s="257" t="s">
        <v>87</v>
      </c>
      <c r="AV146" s="14" t="s">
        <v>87</v>
      </c>
      <c r="AW146" s="14" t="s">
        <v>38</v>
      </c>
      <c r="AX146" s="14" t="s">
        <v>77</v>
      </c>
      <c r="AY146" s="257" t="s">
        <v>167</v>
      </c>
    </row>
    <row r="147" s="15" customFormat="1">
      <c r="A147" s="15"/>
      <c r="B147" s="258"/>
      <c r="C147" s="259"/>
      <c r="D147" s="232" t="s">
        <v>181</v>
      </c>
      <c r="E147" s="260" t="s">
        <v>40</v>
      </c>
      <c r="F147" s="261" t="s">
        <v>184</v>
      </c>
      <c r="G147" s="259"/>
      <c r="H147" s="262">
        <v>7.3499999999999996</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181</v>
      </c>
      <c r="AU147" s="268" t="s">
        <v>87</v>
      </c>
      <c r="AV147" s="15" t="s">
        <v>175</v>
      </c>
      <c r="AW147" s="15" t="s">
        <v>38</v>
      </c>
      <c r="AX147" s="15" t="s">
        <v>85</v>
      </c>
      <c r="AY147" s="268" t="s">
        <v>167</v>
      </c>
    </row>
    <row r="148" s="2" customFormat="1" ht="24" customHeight="1">
      <c r="A148" s="39"/>
      <c r="B148" s="40"/>
      <c r="C148" s="219" t="s">
        <v>261</v>
      </c>
      <c r="D148" s="219" t="s">
        <v>170</v>
      </c>
      <c r="E148" s="220" t="s">
        <v>1604</v>
      </c>
      <c r="F148" s="221" t="s">
        <v>1605</v>
      </c>
      <c r="G148" s="222" t="s">
        <v>173</v>
      </c>
      <c r="H148" s="223">
        <v>4.1580000000000004</v>
      </c>
      <c r="I148" s="224"/>
      <c r="J148" s="225">
        <f>ROUND(I148*H148,2)</f>
        <v>0</v>
      </c>
      <c r="K148" s="221" t="s">
        <v>458</v>
      </c>
      <c r="L148" s="45"/>
      <c r="M148" s="226" t="s">
        <v>40</v>
      </c>
      <c r="N148" s="227" t="s">
        <v>48</v>
      </c>
      <c r="O148" s="85"/>
      <c r="P148" s="228">
        <f>O148*H148</f>
        <v>0</v>
      </c>
      <c r="Q148" s="228">
        <v>0</v>
      </c>
      <c r="R148" s="228">
        <f>Q148*H148</f>
        <v>0</v>
      </c>
      <c r="S148" s="228">
        <v>0.035000000000000003</v>
      </c>
      <c r="T148" s="229">
        <f>S148*H148</f>
        <v>0.14553000000000002</v>
      </c>
      <c r="U148" s="39"/>
      <c r="V148" s="39"/>
      <c r="W148" s="39"/>
      <c r="X148" s="39"/>
      <c r="Y148" s="39"/>
      <c r="Z148" s="39"/>
      <c r="AA148" s="39"/>
      <c r="AB148" s="39"/>
      <c r="AC148" s="39"/>
      <c r="AD148" s="39"/>
      <c r="AE148" s="39"/>
      <c r="AR148" s="230" t="s">
        <v>175</v>
      </c>
      <c r="AT148" s="230" t="s">
        <v>170</v>
      </c>
      <c r="AU148" s="230" t="s">
        <v>87</v>
      </c>
      <c r="AY148" s="18" t="s">
        <v>167</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175</v>
      </c>
      <c r="BM148" s="230" t="s">
        <v>1606</v>
      </c>
    </row>
    <row r="149" s="2" customFormat="1">
      <c r="A149" s="39"/>
      <c r="B149" s="40"/>
      <c r="C149" s="41"/>
      <c r="D149" s="232" t="s">
        <v>177</v>
      </c>
      <c r="E149" s="41"/>
      <c r="F149" s="233" t="s">
        <v>1607</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177</v>
      </c>
      <c r="AU149" s="18" t="s">
        <v>87</v>
      </c>
    </row>
    <row r="150" s="2" customFormat="1">
      <c r="A150" s="39"/>
      <c r="B150" s="40"/>
      <c r="C150" s="41"/>
      <c r="D150" s="232" t="s">
        <v>179</v>
      </c>
      <c r="E150" s="41"/>
      <c r="F150" s="236" t="s">
        <v>338</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179</v>
      </c>
      <c r="AU150" s="18" t="s">
        <v>87</v>
      </c>
    </row>
    <row r="151" s="14" customFormat="1">
      <c r="A151" s="14"/>
      <c r="B151" s="247"/>
      <c r="C151" s="248"/>
      <c r="D151" s="232" t="s">
        <v>181</v>
      </c>
      <c r="E151" s="249" t="s">
        <v>40</v>
      </c>
      <c r="F151" s="250" t="s">
        <v>1608</v>
      </c>
      <c r="G151" s="248"/>
      <c r="H151" s="251">
        <v>2.6880000000000002</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181</v>
      </c>
      <c r="AU151" s="257" t="s">
        <v>87</v>
      </c>
      <c r="AV151" s="14" t="s">
        <v>87</v>
      </c>
      <c r="AW151" s="14" t="s">
        <v>38</v>
      </c>
      <c r="AX151" s="14" t="s">
        <v>77</v>
      </c>
      <c r="AY151" s="257" t="s">
        <v>167</v>
      </c>
    </row>
    <row r="152" s="14" customFormat="1">
      <c r="A152" s="14"/>
      <c r="B152" s="247"/>
      <c r="C152" s="248"/>
      <c r="D152" s="232" t="s">
        <v>181</v>
      </c>
      <c r="E152" s="249" t="s">
        <v>40</v>
      </c>
      <c r="F152" s="250" t="s">
        <v>1609</v>
      </c>
      <c r="G152" s="248"/>
      <c r="H152" s="251">
        <v>1.47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181</v>
      </c>
      <c r="AU152" s="257" t="s">
        <v>87</v>
      </c>
      <c r="AV152" s="14" t="s">
        <v>87</v>
      </c>
      <c r="AW152" s="14" t="s">
        <v>38</v>
      </c>
      <c r="AX152" s="14" t="s">
        <v>77</v>
      </c>
      <c r="AY152" s="257" t="s">
        <v>167</v>
      </c>
    </row>
    <row r="153" s="15" customFormat="1">
      <c r="A153" s="15"/>
      <c r="B153" s="258"/>
      <c r="C153" s="259"/>
      <c r="D153" s="232" t="s">
        <v>181</v>
      </c>
      <c r="E153" s="260" t="s">
        <v>40</v>
      </c>
      <c r="F153" s="261" t="s">
        <v>184</v>
      </c>
      <c r="G153" s="259"/>
      <c r="H153" s="262">
        <v>4.1580000000000004</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181</v>
      </c>
      <c r="AU153" s="268" t="s">
        <v>87</v>
      </c>
      <c r="AV153" s="15" t="s">
        <v>175</v>
      </c>
      <c r="AW153" s="15" t="s">
        <v>38</v>
      </c>
      <c r="AX153" s="15" t="s">
        <v>85</v>
      </c>
      <c r="AY153" s="268" t="s">
        <v>167</v>
      </c>
    </row>
    <row r="154" s="2" customFormat="1" ht="24" customHeight="1">
      <c r="A154" s="39"/>
      <c r="B154" s="40"/>
      <c r="C154" s="219" t="s">
        <v>269</v>
      </c>
      <c r="D154" s="219" t="s">
        <v>170</v>
      </c>
      <c r="E154" s="220" t="s">
        <v>1610</v>
      </c>
      <c r="F154" s="221" t="s">
        <v>1611</v>
      </c>
      <c r="G154" s="222" t="s">
        <v>187</v>
      </c>
      <c r="H154" s="223">
        <v>2</v>
      </c>
      <c r="I154" s="224"/>
      <c r="J154" s="225">
        <f>ROUND(I154*H154,2)</f>
        <v>0</v>
      </c>
      <c r="K154" s="221" t="s">
        <v>458</v>
      </c>
      <c r="L154" s="45"/>
      <c r="M154" s="226" t="s">
        <v>40</v>
      </c>
      <c r="N154" s="227" t="s">
        <v>48</v>
      </c>
      <c r="O154" s="85"/>
      <c r="P154" s="228">
        <f>O154*H154</f>
        <v>0</v>
      </c>
      <c r="Q154" s="228">
        <v>0.00084000000000000003</v>
      </c>
      <c r="R154" s="228">
        <f>Q154*H154</f>
        <v>0.0016800000000000001</v>
      </c>
      <c r="S154" s="228">
        <v>0.02</v>
      </c>
      <c r="T154" s="229">
        <f>S154*H154</f>
        <v>0.040000000000000001</v>
      </c>
      <c r="U154" s="39"/>
      <c r="V154" s="39"/>
      <c r="W154" s="39"/>
      <c r="X154" s="39"/>
      <c r="Y154" s="39"/>
      <c r="Z154" s="39"/>
      <c r="AA154" s="39"/>
      <c r="AB154" s="39"/>
      <c r="AC154" s="39"/>
      <c r="AD154" s="39"/>
      <c r="AE154" s="39"/>
      <c r="AR154" s="230" t="s">
        <v>175</v>
      </c>
      <c r="AT154" s="230" t="s">
        <v>170</v>
      </c>
      <c r="AU154" s="230" t="s">
        <v>87</v>
      </c>
      <c r="AY154" s="18" t="s">
        <v>167</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175</v>
      </c>
      <c r="BM154" s="230" t="s">
        <v>1612</v>
      </c>
    </row>
    <row r="155" s="2" customFormat="1">
      <c r="A155" s="39"/>
      <c r="B155" s="40"/>
      <c r="C155" s="41"/>
      <c r="D155" s="232" t="s">
        <v>177</v>
      </c>
      <c r="E155" s="41"/>
      <c r="F155" s="233" t="s">
        <v>1613</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177</v>
      </c>
      <c r="AU155" s="18" t="s">
        <v>87</v>
      </c>
    </row>
    <row r="156" s="2" customFormat="1">
      <c r="A156" s="39"/>
      <c r="B156" s="40"/>
      <c r="C156" s="41"/>
      <c r="D156" s="232" t="s">
        <v>179</v>
      </c>
      <c r="E156" s="41"/>
      <c r="F156" s="236" t="s">
        <v>1614</v>
      </c>
      <c r="G156" s="41"/>
      <c r="H156" s="41"/>
      <c r="I156" s="137"/>
      <c r="J156" s="41"/>
      <c r="K156" s="41"/>
      <c r="L156" s="45"/>
      <c r="M156" s="234"/>
      <c r="N156" s="235"/>
      <c r="O156" s="85"/>
      <c r="P156" s="85"/>
      <c r="Q156" s="85"/>
      <c r="R156" s="85"/>
      <c r="S156" s="85"/>
      <c r="T156" s="86"/>
      <c r="U156" s="39"/>
      <c r="V156" s="39"/>
      <c r="W156" s="39"/>
      <c r="X156" s="39"/>
      <c r="Y156" s="39"/>
      <c r="Z156" s="39"/>
      <c r="AA156" s="39"/>
      <c r="AB156" s="39"/>
      <c r="AC156" s="39"/>
      <c r="AD156" s="39"/>
      <c r="AE156" s="39"/>
      <c r="AT156" s="18" t="s">
        <v>179</v>
      </c>
      <c r="AU156" s="18" t="s">
        <v>87</v>
      </c>
    </row>
    <row r="157" s="12" customFormat="1" ht="22.8" customHeight="1">
      <c r="A157" s="12"/>
      <c r="B157" s="203"/>
      <c r="C157" s="204"/>
      <c r="D157" s="205" t="s">
        <v>76</v>
      </c>
      <c r="E157" s="217" t="s">
        <v>393</v>
      </c>
      <c r="F157" s="217" t="s">
        <v>394</v>
      </c>
      <c r="G157" s="204"/>
      <c r="H157" s="204"/>
      <c r="I157" s="207"/>
      <c r="J157" s="218">
        <f>BK157</f>
        <v>0</v>
      </c>
      <c r="K157" s="204"/>
      <c r="L157" s="209"/>
      <c r="M157" s="210"/>
      <c r="N157" s="211"/>
      <c r="O157" s="211"/>
      <c r="P157" s="212">
        <f>SUM(P158:P173)</f>
        <v>0</v>
      </c>
      <c r="Q157" s="211"/>
      <c r="R157" s="212">
        <f>SUM(R158:R173)</f>
        <v>0</v>
      </c>
      <c r="S157" s="211"/>
      <c r="T157" s="213">
        <f>SUM(T158:T173)</f>
        <v>0</v>
      </c>
      <c r="U157" s="12"/>
      <c r="V157" s="12"/>
      <c r="W157" s="12"/>
      <c r="X157" s="12"/>
      <c r="Y157" s="12"/>
      <c r="Z157" s="12"/>
      <c r="AA157" s="12"/>
      <c r="AB157" s="12"/>
      <c r="AC157" s="12"/>
      <c r="AD157" s="12"/>
      <c r="AE157" s="12"/>
      <c r="AR157" s="214" t="s">
        <v>85</v>
      </c>
      <c r="AT157" s="215" t="s">
        <v>76</v>
      </c>
      <c r="AU157" s="215" t="s">
        <v>85</v>
      </c>
      <c r="AY157" s="214" t="s">
        <v>167</v>
      </c>
      <c r="BK157" s="216">
        <f>SUM(BK158:BK173)</f>
        <v>0</v>
      </c>
    </row>
    <row r="158" s="2" customFormat="1" ht="24" customHeight="1">
      <c r="A158" s="39"/>
      <c r="B158" s="40"/>
      <c r="C158" s="219" t="s">
        <v>278</v>
      </c>
      <c r="D158" s="219" t="s">
        <v>170</v>
      </c>
      <c r="E158" s="220" t="s">
        <v>1615</v>
      </c>
      <c r="F158" s="221" t="s">
        <v>1616</v>
      </c>
      <c r="G158" s="222" t="s">
        <v>398</v>
      </c>
      <c r="H158" s="223">
        <v>3.0670000000000002</v>
      </c>
      <c r="I158" s="224"/>
      <c r="J158" s="225">
        <f>ROUND(I158*H158,2)</f>
        <v>0</v>
      </c>
      <c r="K158" s="221" t="s">
        <v>458</v>
      </c>
      <c r="L158" s="45"/>
      <c r="M158" s="226" t="s">
        <v>40</v>
      </c>
      <c r="N158" s="227" t="s">
        <v>48</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175</v>
      </c>
      <c r="AT158" s="230" t="s">
        <v>170</v>
      </c>
      <c r="AU158" s="230" t="s">
        <v>87</v>
      </c>
      <c r="AY158" s="18" t="s">
        <v>167</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175</v>
      </c>
      <c r="BM158" s="230" t="s">
        <v>1617</v>
      </c>
    </row>
    <row r="159" s="2" customFormat="1">
      <c r="A159" s="39"/>
      <c r="B159" s="40"/>
      <c r="C159" s="41"/>
      <c r="D159" s="232" t="s">
        <v>177</v>
      </c>
      <c r="E159" s="41"/>
      <c r="F159" s="233" t="s">
        <v>1618</v>
      </c>
      <c r="G159" s="41"/>
      <c r="H159" s="41"/>
      <c r="I159" s="137"/>
      <c r="J159" s="41"/>
      <c r="K159" s="41"/>
      <c r="L159" s="45"/>
      <c r="M159" s="234"/>
      <c r="N159" s="235"/>
      <c r="O159" s="85"/>
      <c r="P159" s="85"/>
      <c r="Q159" s="85"/>
      <c r="R159" s="85"/>
      <c r="S159" s="85"/>
      <c r="T159" s="86"/>
      <c r="U159" s="39"/>
      <c r="V159" s="39"/>
      <c r="W159" s="39"/>
      <c r="X159" s="39"/>
      <c r="Y159" s="39"/>
      <c r="Z159" s="39"/>
      <c r="AA159" s="39"/>
      <c r="AB159" s="39"/>
      <c r="AC159" s="39"/>
      <c r="AD159" s="39"/>
      <c r="AE159" s="39"/>
      <c r="AT159" s="18" t="s">
        <v>177</v>
      </c>
      <c r="AU159" s="18" t="s">
        <v>87</v>
      </c>
    </row>
    <row r="160" s="2" customFormat="1">
      <c r="A160" s="39"/>
      <c r="B160" s="40"/>
      <c r="C160" s="41"/>
      <c r="D160" s="232" t="s">
        <v>179</v>
      </c>
      <c r="E160" s="41"/>
      <c r="F160" s="236" t="s">
        <v>401</v>
      </c>
      <c r="G160" s="41"/>
      <c r="H160" s="41"/>
      <c r="I160" s="137"/>
      <c r="J160" s="41"/>
      <c r="K160" s="41"/>
      <c r="L160" s="45"/>
      <c r="M160" s="234"/>
      <c r="N160" s="235"/>
      <c r="O160" s="85"/>
      <c r="P160" s="85"/>
      <c r="Q160" s="85"/>
      <c r="R160" s="85"/>
      <c r="S160" s="85"/>
      <c r="T160" s="86"/>
      <c r="U160" s="39"/>
      <c r="V160" s="39"/>
      <c r="W160" s="39"/>
      <c r="X160" s="39"/>
      <c r="Y160" s="39"/>
      <c r="Z160" s="39"/>
      <c r="AA160" s="39"/>
      <c r="AB160" s="39"/>
      <c r="AC160" s="39"/>
      <c r="AD160" s="39"/>
      <c r="AE160" s="39"/>
      <c r="AT160" s="18" t="s">
        <v>179</v>
      </c>
      <c r="AU160" s="18" t="s">
        <v>87</v>
      </c>
    </row>
    <row r="161" s="2" customFormat="1" ht="24" customHeight="1">
      <c r="A161" s="39"/>
      <c r="B161" s="40"/>
      <c r="C161" s="219" t="s">
        <v>288</v>
      </c>
      <c r="D161" s="219" t="s">
        <v>170</v>
      </c>
      <c r="E161" s="220" t="s">
        <v>403</v>
      </c>
      <c r="F161" s="221" t="s">
        <v>404</v>
      </c>
      <c r="G161" s="222" t="s">
        <v>398</v>
      </c>
      <c r="H161" s="223">
        <v>3.0670000000000002</v>
      </c>
      <c r="I161" s="224"/>
      <c r="J161" s="225">
        <f>ROUND(I161*H161,2)</f>
        <v>0</v>
      </c>
      <c r="K161" s="221" t="s">
        <v>458</v>
      </c>
      <c r="L161" s="45"/>
      <c r="M161" s="226" t="s">
        <v>40</v>
      </c>
      <c r="N161" s="227" t="s">
        <v>48</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175</v>
      </c>
      <c r="AT161" s="230" t="s">
        <v>170</v>
      </c>
      <c r="AU161" s="230" t="s">
        <v>87</v>
      </c>
      <c r="AY161" s="18" t="s">
        <v>167</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175</v>
      </c>
      <c r="BM161" s="230" t="s">
        <v>1619</v>
      </c>
    </row>
    <row r="162" s="2" customFormat="1">
      <c r="A162" s="39"/>
      <c r="B162" s="40"/>
      <c r="C162" s="41"/>
      <c r="D162" s="232" t="s">
        <v>177</v>
      </c>
      <c r="E162" s="41"/>
      <c r="F162" s="233" t="s">
        <v>406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177</v>
      </c>
      <c r="AU162" s="18" t="s">
        <v>87</v>
      </c>
    </row>
    <row r="163" s="2" customFormat="1">
      <c r="A163" s="39"/>
      <c r="B163" s="40"/>
      <c r="C163" s="41"/>
      <c r="D163" s="232" t="s">
        <v>179</v>
      </c>
      <c r="E163" s="41"/>
      <c r="F163" s="236" t="s">
        <v>401</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179</v>
      </c>
      <c r="AU163" s="18" t="s">
        <v>87</v>
      </c>
    </row>
    <row r="164" s="2" customFormat="1" ht="24" customHeight="1">
      <c r="A164" s="39"/>
      <c r="B164" s="40"/>
      <c r="C164" s="219" t="s">
        <v>8</v>
      </c>
      <c r="D164" s="219" t="s">
        <v>170</v>
      </c>
      <c r="E164" s="220" t="s">
        <v>408</v>
      </c>
      <c r="F164" s="221" t="s">
        <v>409</v>
      </c>
      <c r="G164" s="222" t="s">
        <v>398</v>
      </c>
      <c r="H164" s="223">
        <v>3.0670000000000002</v>
      </c>
      <c r="I164" s="224"/>
      <c r="J164" s="225">
        <f>ROUND(I164*H164,2)</f>
        <v>0</v>
      </c>
      <c r="K164" s="221" t="s">
        <v>458</v>
      </c>
      <c r="L164" s="45"/>
      <c r="M164" s="226" t="s">
        <v>40</v>
      </c>
      <c r="N164" s="227" t="s">
        <v>48</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175</v>
      </c>
      <c r="AT164" s="230" t="s">
        <v>170</v>
      </c>
      <c r="AU164" s="230" t="s">
        <v>87</v>
      </c>
      <c r="AY164" s="18" t="s">
        <v>167</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175</v>
      </c>
      <c r="BM164" s="230" t="s">
        <v>1620</v>
      </c>
    </row>
    <row r="165" s="2" customFormat="1">
      <c r="A165" s="39"/>
      <c r="B165" s="40"/>
      <c r="C165" s="41"/>
      <c r="D165" s="232" t="s">
        <v>177</v>
      </c>
      <c r="E165" s="41"/>
      <c r="F165" s="233" t="s">
        <v>411</v>
      </c>
      <c r="G165" s="41"/>
      <c r="H165" s="41"/>
      <c r="I165" s="137"/>
      <c r="J165" s="41"/>
      <c r="K165" s="41"/>
      <c r="L165" s="45"/>
      <c r="M165" s="234"/>
      <c r="N165" s="235"/>
      <c r="O165" s="85"/>
      <c r="P165" s="85"/>
      <c r="Q165" s="85"/>
      <c r="R165" s="85"/>
      <c r="S165" s="85"/>
      <c r="T165" s="86"/>
      <c r="U165" s="39"/>
      <c r="V165" s="39"/>
      <c r="W165" s="39"/>
      <c r="X165" s="39"/>
      <c r="Y165" s="39"/>
      <c r="Z165" s="39"/>
      <c r="AA165" s="39"/>
      <c r="AB165" s="39"/>
      <c r="AC165" s="39"/>
      <c r="AD165" s="39"/>
      <c r="AE165" s="39"/>
      <c r="AT165" s="18" t="s">
        <v>177</v>
      </c>
      <c r="AU165" s="18" t="s">
        <v>87</v>
      </c>
    </row>
    <row r="166" s="2" customFormat="1">
      <c r="A166" s="39"/>
      <c r="B166" s="40"/>
      <c r="C166" s="41"/>
      <c r="D166" s="232" t="s">
        <v>179</v>
      </c>
      <c r="E166" s="41"/>
      <c r="F166" s="236" t="s">
        <v>412</v>
      </c>
      <c r="G166" s="41"/>
      <c r="H166" s="41"/>
      <c r="I166" s="137"/>
      <c r="J166" s="41"/>
      <c r="K166" s="41"/>
      <c r="L166" s="45"/>
      <c r="M166" s="234"/>
      <c r="N166" s="235"/>
      <c r="O166" s="85"/>
      <c r="P166" s="85"/>
      <c r="Q166" s="85"/>
      <c r="R166" s="85"/>
      <c r="S166" s="85"/>
      <c r="T166" s="86"/>
      <c r="U166" s="39"/>
      <c r="V166" s="39"/>
      <c r="W166" s="39"/>
      <c r="X166" s="39"/>
      <c r="Y166" s="39"/>
      <c r="Z166" s="39"/>
      <c r="AA166" s="39"/>
      <c r="AB166" s="39"/>
      <c r="AC166" s="39"/>
      <c r="AD166" s="39"/>
      <c r="AE166" s="39"/>
      <c r="AT166" s="18" t="s">
        <v>179</v>
      </c>
      <c r="AU166" s="18" t="s">
        <v>87</v>
      </c>
    </row>
    <row r="167" s="2" customFormat="1" ht="24" customHeight="1">
      <c r="A167" s="39"/>
      <c r="B167" s="40"/>
      <c r="C167" s="219" t="s">
        <v>301</v>
      </c>
      <c r="D167" s="219" t="s">
        <v>170</v>
      </c>
      <c r="E167" s="220" t="s">
        <v>414</v>
      </c>
      <c r="F167" s="221" t="s">
        <v>415</v>
      </c>
      <c r="G167" s="222" t="s">
        <v>398</v>
      </c>
      <c r="H167" s="223">
        <v>76.674999999999997</v>
      </c>
      <c r="I167" s="224"/>
      <c r="J167" s="225">
        <f>ROUND(I167*H167,2)</f>
        <v>0</v>
      </c>
      <c r="K167" s="221" t="s">
        <v>458</v>
      </c>
      <c r="L167" s="45"/>
      <c r="M167" s="226" t="s">
        <v>40</v>
      </c>
      <c r="N167" s="227" t="s">
        <v>48</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175</v>
      </c>
      <c r="AT167" s="230" t="s">
        <v>170</v>
      </c>
      <c r="AU167" s="230" t="s">
        <v>87</v>
      </c>
      <c r="AY167" s="18" t="s">
        <v>167</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175</v>
      </c>
      <c r="BM167" s="230" t="s">
        <v>1621</v>
      </c>
    </row>
    <row r="168" s="2" customFormat="1">
      <c r="A168" s="39"/>
      <c r="B168" s="40"/>
      <c r="C168" s="41"/>
      <c r="D168" s="232" t="s">
        <v>177</v>
      </c>
      <c r="E168" s="41"/>
      <c r="F168" s="233" t="s">
        <v>417</v>
      </c>
      <c r="G168" s="41"/>
      <c r="H168" s="41"/>
      <c r="I168" s="137"/>
      <c r="J168" s="41"/>
      <c r="K168" s="41"/>
      <c r="L168" s="45"/>
      <c r="M168" s="234"/>
      <c r="N168" s="235"/>
      <c r="O168" s="85"/>
      <c r="P168" s="85"/>
      <c r="Q168" s="85"/>
      <c r="R168" s="85"/>
      <c r="S168" s="85"/>
      <c r="T168" s="86"/>
      <c r="U168" s="39"/>
      <c r="V168" s="39"/>
      <c r="W168" s="39"/>
      <c r="X168" s="39"/>
      <c r="Y168" s="39"/>
      <c r="Z168" s="39"/>
      <c r="AA168" s="39"/>
      <c r="AB168" s="39"/>
      <c r="AC168" s="39"/>
      <c r="AD168" s="39"/>
      <c r="AE168" s="39"/>
      <c r="AT168" s="18" t="s">
        <v>177</v>
      </c>
      <c r="AU168" s="18" t="s">
        <v>87</v>
      </c>
    </row>
    <row r="169" s="2" customFormat="1">
      <c r="A169" s="39"/>
      <c r="B169" s="40"/>
      <c r="C169" s="41"/>
      <c r="D169" s="232" t="s">
        <v>179</v>
      </c>
      <c r="E169" s="41"/>
      <c r="F169" s="236" t="s">
        <v>412</v>
      </c>
      <c r="G169" s="41"/>
      <c r="H169" s="41"/>
      <c r="I169" s="137"/>
      <c r="J169" s="41"/>
      <c r="K169" s="41"/>
      <c r="L169" s="45"/>
      <c r="M169" s="234"/>
      <c r="N169" s="235"/>
      <c r="O169" s="85"/>
      <c r="P169" s="85"/>
      <c r="Q169" s="85"/>
      <c r="R169" s="85"/>
      <c r="S169" s="85"/>
      <c r="T169" s="86"/>
      <c r="U169" s="39"/>
      <c r="V169" s="39"/>
      <c r="W169" s="39"/>
      <c r="X169" s="39"/>
      <c r="Y169" s="39"/>
      <c r="Z169" s="39"/>
      <c r="AA169" s="39"/>
      <c r="AB169" s="39"/>
      <c r="AC169" s="39"/>
      <c r="AD169" s="39"/>
      <c r="AE169" s="39"/>
      <c r="AT169" s="18" t="s">
        <v>179</v>
      </c>
      <c r="AU169" s="18" t="s">
        <v>87</v>
      </c>
    </row>
    <row r="170" s="14" customFormat="1">
      <c r="A170" s="14"/>
      <c r="B170" s="247"/>
      <c r="C170" s="248"/>
      <c r="D170" s="232" t="s">
        <v>181</v>
      </c>
      <c r="E170" s="248"/>
      <c r="F170" s="250" t="s">
        <v>1622</v>
      </c>
      <c r="G170" s="248"/>
      <c r="H170" s="251">
        <v>76.674999999999997</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4</v>
      </c>
      <c r="AX170" s="14" t="s">
        <v>85</v>
      </c>
      <c r="AY170" s="257" t="s">
        <v>167</v>
      </c>
    </row>
    <row r="171" s="2" customFormat="1" ht="24" customHeight="1">
      <c r="A171" s="39"/>
      <c r="B171" s="40"/>
      <c r="C171" s="219" t="s">
        <v>305</v>
      </c>
      <c r="D171" s="219" t="s">
        <v>170</v>
      </c>
      <c r="E171" s="220" t="s">
        <v>1623</v>
      </c>
      <c r="F171" s="221" t="s">
        <v>1624</v>
      </c>
      <c r="G171" s="222" t="s">
        <v>398</v>
      </c>
      <c r="H171" s="223">
        <v>3.0270000000000001</v>
      </c>
      <c r="I171" s="224"/>
      <c r="J171" s="225">
        <f>ROUND(I171*H171,2)</f>
        <v>0</v>
      </c>
      <c r="K171" s="221" t="s">
        <v>458</v>
      </c>
      <c r="L171" s="45"/>
      <c r="M171" s="226" t="s">
        <v>40</v>
      </c>
      <c r="N171" s="227" t="s">
        <v>48</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175</v>
      </c>
      <c r="AT171" s="230" t="s">
        <v>170</v>
      </c>
      <c r="AU171" s="230" t="s">
        <v>87</v>
      </c>
      <c r="AY171" s="18" t="s">
        <v>167</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175</v>
      </c>
      <c r="BM171" s="230" t="s">
        <v>1625</v>
      </c>
    </row>
    <row r="172" s="2" customFormat="1">
      <c r="A172" s="39"/>
      <c r="B172" s="40"/>
      <c r="C172" s="41"/>
      <c r="D172" s="232" t="s">
        <v>177</v>
      </c>
      <c r="E172" s="41"/>
      <c r="F172" s="233" t="s">
        <v>1626</v>
      </c>
      <c r="G172" s="41"/>
      <c r="H172" s="41"/>
      <c r="I172" s="137"/>
      <c r="J172" s="41"/>
      <c r="K172" s="41"/>
      <c r="L172" s="45"/>
      <c r="M172" s="234"/>
      <c r="N172" s="235"/>
      <c r="O172" s="85"/>
      <c r="P172" s="85"/>
      <c r="Q172" s="85"/>
      <c r="R172" s="85"/>
      <c r="S172" s="85"/>
      <c r="T172" s="86"/>
      <c r="U172" s="39"/>
      <c r="V172" s="39"/>
      <c r="W172" s="39"/>
      <c r="X172" s="39"/>
      <c r="Y172" s="39"/>
      <c r="Z172" s="39"/>
      <c r="AA172" s="39"/>
      <c r="AB172" s="39"/>
      <c r="AC172" s="39"/>
      <c r="AD172" s="39"/>
      <c r="AE172" s="39"/>
      <c r="AT172" s="18" t="s">
        <v>177</v>
      </c>
      <c r="AU172" s="18" t="s">
        <v>87</v>
      </c>
    </row>
    <row r="173" s="2" customFormat="1">
      <c r="A173" s="39"/>
      <c r="B173" s="40"/>
      <c r="C173" s="41"/>
      <c r="D173" s="232" t="s">
        <v>179</v>
      </c>
      <c r="E173" s="41"/>
      <c r="F173" s="236" t="s">
        <v>424</v>
      </c>
      <c r="G173" s="41"/>
      <c r="H173" s="41"/>
      <c r="I173" s="137"/>
      <c r="J173" s="41"/>
      <c r="K173" s="41"/>
      <c r="L173" s="45"/>
      <c r="M173" s="234"/>
      <c r="N173" s="235"/>
      <c r="O173" s="85"/>
      <c r="P173" s="85"/>
      <c r="Q173" s="85"/>
      <c r="R173" s="85"/>
      <c r="S173" s="85"/>
      <c r="T173" s="86"/>
      <c r="U173" s="39"/>
      <c r="V173" s="39"/>
      <c r="W173" s="39"/>
      <c r="X173" s="39"/>
      <c r="Y173" s="39"/>
      <c r="Z173" s="39"/>
      <c r="AA173" s="39"/>
      <c r="AB173" s="39"/>
      <c r="AC173" s="39"/>
      <c r="AD173" s="39"/>
      <c r="AE173" s="39"/>
      <c r="AT173" s="18" t="s">
        <v>179</v>
      </c>
      <c r="AU173" s="18" t="s">
        <v>87</v>
      </c>
    </row>
    <row r="174" s="12" customFormat="1" ht="22.8" customHeight="1">
      <c r="A174" s="12"/>
      <c r="B174" s="203"/>
      <c r="C174" s="204"/>
      <c r="D174" s="205" t="s">
        <v>76</v>
      </c>
      <c r="E174" s="217" t="s">
        <v>425</v>
      </c>
      <c r="F174" s="217" t="s">
        <v>426</v>
      </c>
      <c r="G174" s="204"/>
      <c r="H174" s="204"/>
      <c r="I174" s="207"/>
      <c r="J174" s="218">
        <f>BK174</f>
        <v>0</v>
      </c>
      <c r="K174" s="204"/>
      <c r="L174" s="209"/>
      <c r="M174" s="210"/>
      <c r="N174" s="211"/>
      <c r="O174" s="211"/>
      <c r="P174" s="212">
        <f>SUM(P175:P177)</f>
        <v>0</v>
      </c>
      <c r="Q174" s="211"/>
      <c r="R174" s="212">
        <f>SUM(R175:R177)</f>
        <v>0</v>
      </c>
      <c r="S174" s="211"/>
      <c r="T174" s="213">
        <f>SUM(T175:T177)</f>
        <v>0</v>
      </c>
      <c r="U174" s="12"/>
      <c r="V174" s="12"/>
      <c r="W174" s="12"/>
      <c r="X174" s="12"/>
      <c r="Y174" s="12"/>
      <c r="Z174" s="12"/>
      <c r="AA174" s="12"/>
      <c r="AB174" s="12"/>
      <c r="AC174" s="12"/>
      <c r="AD174" s="12"/>
      <c r="AE174" s="12"/>
      <c r="AR174" s="214" t="s">
        <v>85</v>
      </c>
      <c r="AT174" s="215" t="s">
        <v>76</v>
      </c>
      <c r="AU174" s="215" t="s">
        <v>85</v>
      </c>
      <c r="AY174" s="214" t="s">
        <v>167</v>
      </c>
      <c r="BK174" s="216">
        <f>SUM(BK175:BK177)</f>
        <v>0</v>
      </c>
    </row>
    <row r="175" s="2" customFormat="1" ht="16.5" customHeight="1">
      <c r="A175" s="39"/>
      <c r="B175" s="40"/>
      <c r="C175" s="219" t="s">
        <v>308</v>
      </c>
      <c r="D175" s="219" t="s">
        <v>170</v>
      </c>
      <c r="E175" s="220" t="s">
        <v>428</v>
      </c>
      <c r="F175" s="221" t="s">
        <v>429</v>
      </c>
      <c r="G175" s="222" t="s">
        <v>398</v>
      </c>
      <c r="H175" s="223">
        <v>0.56499999999999995</v>
      </c>
      <c r="I175" s="224"/>
      <c r="J175" s="225">
        <f>ROUND(I175*H175,2)</f>
        <v>0</v>
      </c>
      <c r="K175" s="221" t="s">
        <v>458</v>
      </c>
      <c r="L175" s="45"/>
      <c r="M175" s="226" t="s">
        <v>40</v>
      </c>
      <c r="N175" s="227" t="s">
        <v>48</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175</v>
      </c>
      <c r="AT175" s="230" t="s">
        <v>170</v>
      </c>
      <c r="AU175" s="230" t="s">
        <v>87</v>
      </c>
      <c r="AY175" s="18" t="s">
        <v>167</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175</v>
      </c>
      <c r="BM175" s="230" t="s">
        <v>1627</v>
      </c>
    </row>
    <row r="176" s="2" customFormat="1">
      <c r="A176" s="39"/>
      <c r="B176" s="40"/>
      <c r="C176" s="41"/>
      <c r="D176" s="232" t="s">
        <v>177</v>
      </c>
      <c r="E176" s="41"/>
      <c r="F176" s="233" t="s">
        <v>431</v>
      </c>
      <c r="G176" s="41"/>
      <c r="H176" s="41"/>
      <c r="I176" s="137"/>
      <c r="J176" s="41"/>
      <c r="K176" s="41"/>
      <c r="L176" s="45"/>
      <c r="M176" s="234"/>
      <c r="N176" s="235"/>
      <c r="O176" s="85"/>
      <c r="P176" s="85"/>
      <c r="Q176" s="85"/>
      <c r="R176" s="85"/>
      <c r="S176" s="85"/>
      <c r="T176" s="86"/>
      <c r="U176" s="39"/>
      <c r="V176" s="39"/>
      <c r="W176" s="39"/>
      <c r="X176" s="39"/>
      <c r="Y176" s="39"/>
      <c r="Z176" s="39"/>
      <c r="AA176" s="39"/>
      <c r="AB176" s="39"/>
      <c r="AC176" s="39"/>
      <c r="AD176" s="39"/>
      <c r="AE176" s="39"/>
      <c r="AT176" s="18" t="s">
        <v>177</v>
      </c>
      <c r="AU176" s="18" t="s">
        <v>87</v>
      </c>
    </row>
    <row r="177" s="2" customFormat="1">
      <c r="A177" s="39"/>
      <c r="B177" s="40"/>
      <c r="C177" s="41"/>
      <c r="D177" s="232" t="s">
        <v>179</v>
      </c>
      <c r="E177" s="41"/>
      <c r="F177" s="236" t="s">
        <v>432</v>
      </c>
      <c r="G177" s="41"/>
      <c r="H177" s="41"/>
      <c r="I177" s="137"/>
      <c r="J177" s="41"/>
      <c r="K177" s="41"/>
      <c r="L177" s="45"/>
      <c r="M177" s="234"/>
      <c r="N177" s="235"/>
      <c r="O177" s="85"/>
      <c r="P177" s="85"/>
      <c r="Q177" s="85"/>
      <c r="R177" s="85"/>
      <c r="S177" s="85"/>
      <c r="T177" s="86"/>
      <c r="U177" s="39"/>
      <c r="V177" s="39"/>
      <c r="W177" s="39"/>
      <c r="X177" s="39"/>
      <c r="Y177" s="39"/>
      <c r="Z177" s="39"/>
      <c r="AA177" s="39"/>
      <c r="AB177" s="39"/>
      <c r="AC177" s="39"/>
      <c r="AD177" s="39"/>
      <c r="AE177" s="39"/>
      <c r="AT177" s="18" t="s">
        <v>179</v>
      </c>
      <c r="AU177" s="18" t="s">
        <v>87</v>
      </c>
    </row>
    <row r="178" s="12" customFormat="1" ht="25.92" customHeight="1">
      <c r="A178" s="12"/>
      <c r="B178" s="203"/>
      <c r="C178" s="204"/>
      <c r="D178" s="205" t="s">
        <v>76</v>
      </c>
      <c r="E178" s="206" t="s">
        <v>438</v>
      </c>
      <c r="F178" s="206" t="s">
        <v>439</v>
      </c>
      <c r="G178" s="204"/>
      <c r="H178" s="204"/>
      <c r="I178" s="207"/>
      <c r="J178" s="208">
        <f>BK178</f>
        <v>0</v>
      </c>
      <c r="K178" s="204"/>
      <c r="L178" s="209"/>
      <c r="M178" s="210"/>
      <c r="N178" s="211"/>
      <c r="O178" s="211"/>
      <c r="P178" s="212">
        <f>P179+P213+P278</f>
        <v>0</v>
      </c>
      <c r="Q178" s="211"/>
      <c r="R178" s="212">
        <f>R179+R213+R278</f>
        <v>0.39571850000000003</v>
      </c>
      <c r="S178" s="211"/>
      <c r="T178" s="213">
        <f>T179+T213+T278</f>
        <v>0</v>
      </c>
      <c r="U178" s="12"/>
      <c r="V178" s="12"/>
      <c r="W178" s="12"/>
      <c r="X178" s="12"/>
      <c r="Y178" s="12"/>
      <c r="Z178" s="12"/>
      <c r="AA178" s="12"/>
      <c r="AB178" s="12"/>
      <c r="AC178" s="12"/>
      <c r="AD178" s="12"/>
      <c r="AE178" s="12"/>
      <c r="AR178" s="214" t="s">
        <v>87</v>
      </c>
      <c r="AT178" s="215" t="s">
        <v>76</v>
      </c>
      <c r="AU178" s="215" t="s">
        <v>77</v>
      </c>
      <c r="AY178" s="214" t="s">
        <v>167</v>
      </c>
      <c r="BK178" s="216">
        <f>BK179+BK213+BK278</f>
        <v>0</v>
      </c>
    </row>
    <row r="179" s="12" customFormat="1" ht="22.8" customHeight="1">
      <c r="A179" s="12"/>
      <c r="B179" s="203"/>
      <c r="C179" s="204"/>
      <c r="D179" s="205" t="s">
        <v>76</v>
      </c>
      <c r="E179" s="217" t="s">
        <v>1008</v>
      </c>
      <c r="F179" s="217" t="s">
        <v>1009</v>
      </c>
      <c r="G179" s="204"/>
      <c r="H179" s="204"/>
      <c r="I179" s="207"/>
      <c r="J179" s="218">
        <f>BK179</f>
        <v>0</v>
      </c>
      <c r="K179" s="204"/>
      <c r="L179" s="209"/>
      <c r="M179" s="210"/>
      <c r="N179" s="211"/>
      <c r="O179" s="211"/>
      <c r="P179" s="212">
        <f>SUM(P180:P212)</f>
        <v>0</v>
      </c>
      <c r="Q179" s="211"/>
      <c r="R179" s="212">
        <f>SUM(R180:R212)</f>
        <v>0.091405420000000001</v>
      </c>
      <c r="S179" s="211"/>
      <c r="T179" s="213">
        <f>SUM(T180:T212)</f>
        <v>0</v>
      </c>
      <c r="U179" s="12"/>
      <c r="V179" s="12"/>
      <c r="W179" s="12"/>
      <c r="X179" s="12"/>
      <c r="Y179" s="12"/>
      <c r="Z179" s="12"/>
      <c r="AA179" s="12"/>
      <c r="AB179" s="12"/>
      <c r="AC179" s="12"/>
      <c r="AD179" s="12"/>
      <c r="AE179" s="12"/>
      <c r="AR179" s="214" t="s">
        <v>87</v>
      </c>
      <c r="AT179" s="215" t="s">
        <v>76</v>
      </c>
      <c r="AU179" s="215" t="s">
        <v>85</v>
      </c>
      <c r="AY179" s="214" t="s">
        <v>167</v>
      </c>
      <c r="BK179" s="216">
        <f>SUM(BK180:BK212)</f>
        <v>0</v>
      </c>
    </row>
    <row r="180" s="2" customFormat="1" ht="24" customHeight="1">
      <c r="A180" s="39"/>
      <c r="B180" s="40"/>
      <c r="C180" s="219" t="s">
        <v>313</v>
      </c>
      <c r="D180" s="219" t="s">
        <v>170</v>
      </c>
      <c r="E180" s="220" t="s">
        <v>1628</v>
      </c>
      <c r="F180" s="221" t="s">
        <v>1629</v>
      </c>
      <c r="G180" s="222" t="s">
        <v>187</v>
      </c>
      <c r="H180" s="223">
        <v>1.48</v>
      </c>
      <c r="I180" s="224"/>
      <c r="J180" s="225">
        <f>ROUND(I180*H180,2)</f>
        <v>0</v>
      </c>
      <c r="K180" s="221" t="s">
        <v>458</v>
      </c>
      <c r="L180" s="45"/>
      <c r="M180" s="226" t="s">
        <v>40</v>
      </c>
      <c r="N180" s="227" t="s">
        <v>48</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301</v>
      </c>
      <c r="AT180" s="230" t="s">
        <v>170</v>
      </c>
      <c r="AU180" s="230" t="s">
        <v>87</v>
      </c>
      <c r="AY180" s="18" t="s">
        <v>167</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301</v>
      </c>
      <c r="BM180" s="230" t="s">
        <v>1630</v>
      </c>
    </row>
    <row r="181" s="2" customFormat="1">
      <c r="A181" s="39"/>
      <c r="B181" s="40"/>
      <c r="C181" s="41"/>
      <c r="D181" s="232" t="s">
        <v>177</v>
      </c>
      <c r="E181" s="41"/>
      <c r="F181" s="233" t="s">
        <v>1631</v>
      </c>
      <c r="G181" s="41"/>
      <c r="H181" s="41"/>
      <c r="I181" s="137"/>
      <c r="J181" s="41"/>
      <c r="K181" s="41"/>
      <c r="L181" s="45"/>
      <c r="M181" s="234"/>
      <c r="N181" s="235"/>
      <c r="O181" s="85"/>
      <c r="P181" s="85"/>
      <c r="Q181" s="85"/>
      <c r="R181" s="85"/>
      <c r="S181" s="85"/>
      <c r="T181" s="86"/>
      <c r="U181" s="39"/>
      <c r="V181" s="39"/>
      <c r="W181" s="39"/>
      <c r="X181" s="39"/>
      <c r="Y181" s="39"/>
      <c r="Z181" s="39"/>
      <c r="AA181" s="39"/>
      <c r="AB181" s="39"/>
      <c r="AC181" s="39"/>
      <c r="AD181" s="39"/>
      <c r="AE181" s="39"/>
      <c r="AT181" s="18" t="s">
        <v>177</v>
      </c>
      <c r="AU181" s="18" t="s">
        <v>87</v>
      </c>
    </row>
    <row r="182" s="2" customFormat="1">
      <c r="A182" s="39"/>
      <c r="B182" s="40"/>
      <c r="C182" s="41"/>
      <c r="D182" s="232" t="s">
        <v>179</v>
      </c>
      <c r="E182" s="41"/>
      <c r="F182" s="236" t="s">
        <v>1632</v>
      </c>
      <c r="G182" s="41"/>
      <c r="H182" s="41"/>
      <c r="I182" s="137"/>
      <c r="J182" s="41"/>
      <c r="K182" s="41"/>
      <c r="L182" s="45"/>
      <c r="M182" s="234"/>
      <c r="N182" s="235"/>
      <c r="O182" s="85"/>
      <c r="P182" s="85"/>
      <c r="Q182" s="85"/>
      <c r="R182" s="85"/>
      <c r="S182" s="85"/>
      <c r="T182" s="86"/>
      <c r="U182" s="39"/>
      <c r="V182" s="39"/>
      <c r="W182" s="39"/>
      <c r="X182" s="39"/>
      <c r="Y182" s="39"/>
      <c r="Z182" s="39"/>
      <c r="AA182" s="39"/>
      <c r="AB182" s="39"/>
      <c r="AC182" s="39"/>
      <c r="AD182" s="39"/>
      <c r="AE182" s="39"/>
      <c r="AT182" s="18" t="s">
        <v>179</v>
      </c>
      <c r="AU182" s="18" t="s">
        <v>87</v>
      </c>
    </row>
    <row r="183" s="14" customFormat="1">
      <c r="A183" s="14"/>
      <c r="B183" s="247"/>
      <c r="C183" s="248"/>
      <c r="D183" s="232" t="s">
        <v>181</v>
      </c>
      <c r="E183" s="249" t="s">
        <v>40</v>
      </c>
      <c r="F183" s="250" t="s">
        <v>1633</v>
      </c>
      <c r="G183" s="248"/>
      <c r="H183" s="251">
        <v>1.48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181</v>
      </c>
      <c r="AU183" s="257" t="s">
        <v>87</v>
      </c>
      <c r="AV183" s="14" t="s">
        <v>87</v>
      </c>
      <c r="AW183" s="14" t="s">
        <v>38</v>
      </c>
      <c r="AX183" s="14" t="s">
        <v>77</v>
      </c>
      <c r="AY183" s="257" t="s">
        <v>167</v>
      </c>
    </row>
    <row r="184" s="15" customFormat="1">
      <c r="A184" s="15"/>
      <c r="B184" s="258"/>
      <c r="C184" s="259"/>
      <c r="D184" s="232" t="s">
        <v>181</v>
      </c>
      <c r="E184" s="260" t="s">
        <v>40</v>
      </c>
      <c r="F184" s="261" t="s">
        <v>184</v>
      </c>
      <c r="G184" s="259"/>
      <c r="H184" s="262">
        <v>1.48</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181</v>
      </c>
      <c r="AU184" s="268" t="s">
        <v>87</v>
      </c>
      <c r="AV184" s="15" t="s">
        <v>175</v>
      </c>
      <c r="AW184" s="15" t="s">
        <v>38</v>
      </c>
      <c r="AX184" s="15" t="s">
        <v>85</v>
      </c>
      <c r="AY184" s="268" t="s">
        <v>167</v>
      </c>
    </row>
    <row r="185" s="2" customFormat="1" ht="24" customHeight="1">
      <c r="A185" s="39"/>
      <c r="B185" s="40"/>
      <c r="C185" s="219" t="s">
        <v>319</v>
      </c>
      <c r="D185" s="219" t="s">
        <v>170</v>
      </c>
      <c r="E185" s="220" t="s">
        <v>1634</v>
      </c>
      <c r="F185" s="221" t="s">
        <v>1635</v>
      </c>
      <c r="G185" s="222" t="s">
        <v>173</v>
      </c>
      <c r="H185" s="223">
        <v>0.95999999999999996</v>
      </c>
      <c r="I185" s="224"/>
      <c r="J185" s="225">
        <f>ROUND(I185*H185,2)</f>
        <v>0</v>
      </c>
      <c r="K185" s="221" t="s">
        <v>458</v>
      </c>
      <c r="L185" s="45"/>
      <c r="M185" s="226" t="s">
        <v>40</v>
      </c>
      <c r="N185" s="227" t="s">
        <v>48</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301</v>
      </c>
      <c r="AT185" s="230" t="s">
        <v>170</v>
      </c>
      <c r="AU185" s="230" t="s">
        <v>87</v>
      </c>
      <c r="AY185" s="18" t="s">
        <v>167</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301</v>
      </c>
      <c r="BM185" s="230" t="s">
        <v>1636</v>
      </c>
    </row>
    <row r="186" s="2" customFormat="1">
      <c r="A186" s="39"/>
      <c r="B186" s="40"/>
      <c r="C186" s="41"/>
      <c r="D186" s="232" t="s">
        <v>177</v>
      </c>
      <c r="E186" s="41"/>
      <c r="F186" s="233" t="s">
        <v>1637</v>
      </c>
      <c r="G186" s="41"/>
      <c r="H186" s="41"/>
      <c r="I186" s="137"/>
      <c r="J186" s="41"/>
      <c r="K186" s="41"/>
      <c r="L186" s="45"/>
      <c r="M186" s="234"/>
      <c r="N186" s="235"/>
      <c r="O186" s="85"/>
      <c r="P186" s="85"/>
      <c r="Q186" s="85"/>
      <c r="R186" s="85"/>
      <c r="S186" s="85"/>
      <c r="T186" s="86"/>
      <c r="U186" s="39"/>
      <c r="V186" s="39"/>
      <c r="W186" s="39"/>
      <c r="X186" s="39"/>
      <c r="Y186" s="39"/>
      <c r="Z186" s="39"/>
      <c r="AA186" s="39"/>
      <c r="AB186" s="39"/>
      <c r="AC186" s="39"/>
      <c r="AD186" s="39"/>
      <c r="AE186" s="39"/>
      <c r="AT186" s="18" t="s">
        <v>177</v>
      </c>
      <c r="AU186" s="18" t="s">
        <v>87</v>
      </c>
    </row>
    <row r="187" s="2" customFormat="1">
      <c r="A187" s="39"/>
      <c r="B187" s="40"/>
      <c r="C187" s="41"/>
      <c r="D187" s="232" t="s">
        <v>179</v>
      </c>
      <c r="E187" s="41"/>
      <c r="F187" s="236" t="s">
        <v>1638</v>
      </c>
      <c r="G187" s="41"/>
      <c r="H187" s="41"/>
      <c r="I187" s="137"/>
      <c r="J187" s="41"/>
      <c r="K187" s="41"/>
      <c r="L187" s="45"/>
      <c r="M187" s="234"/>
      <c r="N187" s="235"/>
      <c r="O187" s="85"/>
      <c r="P187" s="85"/>
      <c r="Q187" s="85"/>
      <c r="R187" s="85"/>
      <c r="S187" s="85"/>
      <c r="T187" s="86"/>
      <c r="U187" s="39"/>
      <c r="V187" s="39"/>
      <c r="W187" s="39"/>
      <c r="X187" s="39"/>
      <c r="Y187" s="39"/>
      <c r="Z187" s="39"/>
      <c r="AA187" s="39"/>
      <c r="AB187" s="39"/>
      <c r="AC187" s="39"/>
      <c r="AD187" s="39"/>
      <c r="AE187" s="39"/>
      <c r="AT187" s="18" t="s">
        <v>179</v>
      </c>
      <c r="AU187" s="18" t="s">
        <v>87</v>
      </c>
    </row>
    <row r="188" s="14" customFormat="1">
      <c r="A188" s="14"/>
      <c r="B188" s="247"/>
      <c r="C188" s="248"/>
      <c r="D188" s="232" t="s">
        <v>181</v>
      </c>
      <c r="E188" s="249" t="s">
        <v>40</v>
      </c>
      <c r="F188" s="250" t="s">
        <v>1639</v>
      </c>
      <c r="G188" s="248"/>
      <c r="H188" s="251">
        <v>0.95999999999999996</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181</v>
      </c>
      <c r="AU188" s="257" t="s">
        <v>87</v>
      </c>
      <c r="AV188" s="14" t="s">
        <v>87</v>
      </c>
      <c r="AW188" s="14" t="s">
        <v>38</v>
      </c>
      <c r="AX188" s="14" t="s">
        <v>77</v>
      </c>
      <c r="AY188" s="257" t="s">
        <v>167</v>
      </c>
    </row>
    <row r="189" s="15" customFormat="1">
      <c r="A189" s="15"/>
      <c r="B189" s="258"/>
      <c r="C189" s="259"/>
      <c r="D189" s="232" t="s">
        <v>181</v>
      </c>
      <c r="E189" s="260" t="s">
        <v>40</v>
      </c>
      <c r="F189" s="261" t="s">
        <v>184</v>
      </c>
      <c r="G189" s="259"/>
      <c r="H189" s="262">
        <v>0.95999999999999996</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181</v>
      </c>
      <c r="AU189" s="268" t="s">
        <v>87</v>
      </c>
      <c r="AV189" s="15" t="s">
        <v>175</v>
      </c>
      <c r="AW189" s="15" t="s">
        <v>38</v>
      </c>
      <c r="AX189" s="15" t="s">
        <v>85</v>
      </c>
      <c r="AY189" s="268" t="s">
        <v>167</v>
      </c>
    </row>
    <row r="190" s="2" customFormat="1" ht="16.5" customHeight="1">
      <c r="A190" s="39"/>
      <c r="B190" s="40"/>
      <c r="C190" s="269" t="s">
        <v>7</v>
      </c>
      <c r="D190" s="269" t="s">
        <v>297</v>
      </c>
      <c r="E190" s="270" t="s">
        <v>1640</v>
      </c>
      <c r="F190" s="271" t="s">
        <v>1641</v>
      </c>
      <c r="G190" s="272" t="s">
        <v>173</v>
      </c>
      <c r="H190" s="273">
        <v>0.95999999999999996</v>
      </c>
      <c r="I190" s="274"/>
      <c r="J190" s="275">
        <f>ROUND(I190*H190,2)</f>
        <v>0</v>
      </c>
      <c r="K190" s="271" t="s">
        <v>458</v>
      </c>
      <c r="L190" s="276"/>
      <c r="M190" s="277" t="s">
        <v>40</v>
      </c>
      <c r="N190" s="278" t="s">
        <v>48</v>
      </c>
      <c r="O190" s="85"/>
      <c r="P190" s="228">
        <f>O190*H190</f>
        <v>0</v>
      </c>
      <c r="Q190" s="228">
        <v>0.017999999999999999</v>
      </c>
      <c r="R190" s="228">
        <f>Q190*H190</f>
        <v>0.017279999999999997</v>
      </c>
      <c r="S190" s="228">
        <v>0</v>
      </c>
      <c r="T190" s="229">
        <f>S190*H190</f>
        <v>0</v>
      </c>
      <c r="U190" s="39"/>
      <c r="V190" s="39"/>
      <c r="W190" s="39"/>
      <c r="X190" s="39"/>
      <c r="Y190" s="39"/>
      <c r="Z190" s="39"/>
      <c r="AA190" s="39"/>
      <c r="AB190" s="39"/>
      <c r="AC190" s="39"/>
      <c r="AD190" s="39"/>
      <c r="AE190" s="39"/>
      <c r="AR190" s="230" t="s">
        <v>407</v>
      </c>
      <c r="AT190" s="230" t="s">
        <v>297</v>
      </c>
      <c r="AU190" s="230" t="s">
        <v>87</v>
      </c>
      <c r="AY190" s="18" t="s">
        <v>167</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301</v>
      </c>
      <c r="BM190" s="230" t="s">
        <v>1642</v>
      </c>
    </row>
    <row r="191" s="2" customFormat="1">
      <c r="A191" s="39"/>
      <c r="B191" s="40"/>
      <c r="C191" s="41"/>
      <c r="D191" s="232" t="s">
        <v>177</v>
      </c>
      <c r="E191" s="41"/>
      <c r="F191" s="233" t="s">
        <v>1641</v>
      </c>
      <c r="G191" s="41"/>
      <c r="H191" s="41"/>
      <c r="I191" s="137"/>
      <c r="J191" s="41"/>
      <c r="K191" s="41"/>
      <c r="L191" s="45"/>
      <c r="M191" s="234"/>
      <c r="N191" s="235"/>
      <c r="O191" s="85"/>
      <c r="P191" s="85"/>
      <c r="Q191" s="85"/>
      <c r="R191" s="85"/>
      <c r="S191" s="85"/>
      <c r="T191" s="86"/>
      <c r="U191" s="39"/>
      <c r="V191" s="39"/>
      <c r="W191" s="39"/>
      <c r="X191" s="39"/>
      <c r="Y191" s="39"/>
      <c r="Z191" s="39"/>
      <c r="AA191" s="39"/>
      <c r="AB191" s="39"/>
      <c r="AC191" s="39"/>
      <c r="AD191" s="39"/>
      <c r="AE191" s="39"/>
      <c r="AT191" s="18" t="s">
        <v>177</v>
      </c>
      <c r="AU191" s="18" t="s">
        <v>87</v>
      </c>
    </row>
    <row r="192" s="2" customFormat="1" ht="24" customHeight="1">
      <c r="A192" s="39"/>
      <c r="B192" s="40"/>
      <c r="C192" s="219" t="s">
        <v>333</v>
      </c>
      <c r="D192" s="219" t="s">
        <v>170</v>
      </c>
      <c r="E192" s="220" t="s">
        <v>1643</v>
      </c>
      <c r="F192" s="221" t="s">
        <v>1644</v>
      </c>
      <c r="G192" s="222" t="s">
        <v>1645</v>
      </c>
      <c r="H192" s="223">
        <v>68.757000000000005</v>
      </c>
      <c r="I192" s="224"/>
      <c r="J192" s="225">
        <f>ROUND(I192*H192,2)</f>
        <v>0</v>
      </c>
      <c r="K192" s="221" t="s">
        <v>458</v>
      </c>
      <c r="L192" s="45"/>
      <c r="M192" s="226" t="s">
        <v>40</v>
      </c>
      <c r="N192" s="227" t="s">
        <v>48</v>
      </c>
      <c r="O192" s="85"/>
      <c r="P192" s="228">
        <f>O192*H192</f>
        <v>0</v>
      </c>
      <c r="Q192" s="228">
        <v>6.0000000000000002E-05</v>
      </c>
      <c r="R192" s="228">
        <f>Q192*H192</f>
        <v>0.0041254200000000003</v>
      </c>
      <c r="S192" s="228">
        <v>0</v>
      </c>
      <c r="T192" s="229">
        <f>S192*H192</f>
        <v>0</v>
      </c>
      <c r="U192" s="39"/>
      <c r="V192" s="39"/>
      <c r="W192" s="39"/>
      <c r="X192" s="39"/>
      <c r="Y192" s="39"/>
      <c r="Z192" s="39"/>
      <c r="AA192" s="39"/>
      <c r="AB192" s="39"/>
      <c r="AC192" s="39"/>
      <c r="AD192" s="39"/>
      <c r="AE192" s="39"/>
      <c r="AR192" s="230" t="s">
        <v>301</v>
      </c>
      <c r="AT192" s="230" t="s">
        <v>170</v>
      </c>
      <c r="AU192" s="230" t="s">
        <v>87</v>
      </c>
      <c r="AY192" s="18" t="s">
        <v>167</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301</v>
      </c>
      <c r="BM192" s="230" t="s">
        <v>1646</v>
      </c>
    </row>
    <row r="193" s="2" customFormat="1">
      <c r="A193" s="39"/>
      <c r="B193" s="40"/>
      <c r="C193" s="41"/>
      <c r="D193" s="232" t="s">
        <v>177</v>
      </c>
      <c r="E193" s="41"/>
      <c r="F193" s="233" t="s">
        <v>1647</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177</v>
      </c>
      <c r="AU193" s="18" t="s">
        <v>87</v>
      </c>
    </row>
    <row r="194" s="2" customFormat="1">
      <c r="A194" s="39"/>
      <c r="B194" s="40"/>
      <c r="C194" s="41"/>
      <c r="D194" s="232" t="s">
        <v>179</v>
      </c>
      <c r="E194" s="41"/>
      <c r="F194" s="236" t="s">
        <v>1648</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179</v>
      </c>
      <c r="AU194" s="18" t="s">
        <v>87</v>
      </c>
    </row>
    <row r="195" s="13" customFormat="1">
      <c r="A195" s="13"/>
      <c r="B195" s="237"/>
      <c r="C195" s="238"/>
      <c r="D195" s="232" t="s">
        <v>181</v>
      </c>
      <c r="E195" s="239" t="s">
        <v>40</v>
      </c>
      <c r="F195" s="240" t="s">
        <v>1649</v>
      </c>
      <c r="G195" s="238"/>
      <c r="H195" s="239" t="s">
        <v>40</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181</v>
      </c>
      <c r="AU195" s="246" t="s">
        <v>87</v>
      </c>
      <c r="AV195" s="13" t="s">
        <v>85</v>
      </c>
      <c r="AW195" s="13" t="s">
        <v>38</v>
      </c>
      <c r="AX195" s="13" t="s">
        <v>77</v>
      </c>
      <c r="AY195" s="246" t="s">
        <v>167</v>
      </c>
    </row>
    <row r="196" s="14" customFormat="1">
      <c r="A196" s="14"/>
      <c r="B196" s="247"/>
      <c r="C196" s="248"/>
      <c r="D196" s="232" t="s">
        <v>181</v>
      </c>
      <c r="E196" s="249" t="s">
        <v>40</v>
      </c>
      <c r="F196" s="250" t="s">
        <v>1650</v>
      </c>
      <c r="G196" s="248"/>
      <c r="H196" s="251">
        <v>30.556999999999999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181</v>
      </c>
      <c r="AU196" s="257" t="s">
        <v>87</v>
      </c>
      <c r="AV196" s="14" t="s">
        <v>87</v>
      </c>
      <c r="AW196" s="14" t="s">
        <v>38</v>
      </c>
      <c r="AX196" s="14" t="s">
        <v>77</v>
      </c>
      <c r="AY196" s="257" t="s">
        <v>167</v>
      </c>
    </row>
    <row r="197" s="14" customFormat="1">
      <c r="A197" s="14"/>
      <c r="B197" s="247"/>
      <c r="C197" s="248"/>
      <c r="D197" s="232" t="s">
        <v>181</v>
      </c>
      <c r="E197" s="249" t="s">
        <v>40</v>
      </c>
      <c r="F197" s="250" t="s">
        <v>1651</v>
      </c>
      <c r="G197" s="248"/>
      <c r="H197" s="251">
        <v>9.5489999999999995</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3" customFormat="1">
      <c r="A198" s="13"/>
      <c r="B198" s="237"/>
      <c r="C198" s="238"/>
      <c r="D198" s="232" t="s">
        <v>181</v>
      </c>
      <c r="E198" s="239" t="s">
        <v>40</v>
      </c>
      <c r="F198" s="240" t="s">
        <v>1652</v>
      </c>
      <c r="G198" s="238"/>
      <c r="H198" s="239" t="s">
        <v>40</v>
      </c>
      <c r="I198" s="241"/>
      <c r="J198" s="238"/>
      <c r="K198" s="238"/>
      <c r="L198" s="242"/>
      <c r="M198" s="243"/>
      <c r="N198" s="244"/>
      <c r="O198" s="244"/>
      <c r="P198" s="244"/>
      <c r="Q198" s="244"/>
      <c r="R198" s="244"/>
      <c r="S198" s="244"/>
      <c r="T198" s="245"/>
      <c r="U198" s="13"/>
      <c r="V198" s="13"/>
      <c r="W198" s="13"/>
      <c r="X198" s="13"/>
      <c r="Y198" s="13"/>
      <c r="Z198" s="13"/>
      <c r="AA198" s="13"/>
      <c r="AB198" s="13"/>
      <c r="AC198" s="13"/>
      <c r="AD198" s="13"/>
      <c r="AE198" s="13"/>
      <c r="AT198" s="246" t="s">
        <v>181</v>
      </c>
      <c r="AU198" s="246" t="s">
        <v>87</v>
      </c>
      <c r="AV198" s="13" t="s">
        <v>85</v>
      </c>
      <c r="AW198" s="13" t="s">
        <v>38</v>
      </c>
      <c r="AX198" s="13" t="s">
        <v>77</v>
      </c>
      <c r="AY198" s="246" t="s">
        <v>167</v>
      </c>
    </row>
    <row r="199" s="14" customFormat="1">
      <c r="A199" s="14"/>
      <c r="B199" s="247"/>
      <c r="C199" s="248"/>
      <c r="D199" s="232" t="s">
        <v>181</v>
      </c>
      <c r="E199" s="249" t="s">
        <v>40</v>
      </c>
      <c r="F199" s="250" t="s">
        <v>1653</v>
      </c>
      <c r="G199" s="248"/>
      <c r="H199" s="251">
        <v>9.7710000000000008</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181</v>
      </c>
      <c r="AU199" s="257" t="s">
        <v>87</v>
      </c>
      <c r="AV199" s="14" t="s">
        <v>87</v>
      </c>
      <c r="AW199" s="14" t="s">
        <v>38</v>
      </c>
      <c r="AX199" s="14" t="s">
        <v>77</v>
      </c>
      <c r="AY199" s="257" t="s">
        <v>167</v>
      </c>
    </row>
    <row r="200" s="13" customFormat="1">
      <c r="A200" s="13"/>
      <c r="B200" s="237"/>
      <c r="C200" s="238"/>
      <c r="D200" s="232" t="s">
        <v>181</v>
      </c>
      <c r="E200" s="239" t="s">
        <v>40</v>
      </c>
      <c r="F200" s="240" t="s">
        <v>1654</v>
      </c>
      <c r="G200" s="238"/>
      <c r="H200" s="239" t="s">
        <v>40</v>
      </c>
      <c r="I200" s="241"/>
      <c r="J200" s="238"/>
      <c r="K200" s="238"/>
      <c r="L200" s="242"/>
      <c r="M200" s="243"/>
      <c r="N200" s="244"/>
      <c r="O200" s="244"/>
      <c r="P200" s="244"/>
      <c r="Q200" s="244"/>
      <c r="R200" s="244"/>
      <c r="S200" s="244"/>
      <c r="T200" s="245"/>
      <c r="U200" s="13"/>
      <c r="V200" s="13"/>
      <c r="W200" s="13"/>
      <c r="X200" s="13"/>
      <c r="Y200" s="13"/>
      <c r="Z200" s="13"/>
      <c r="AA200" s="13"/>
      <c r="AB200" s="13"/>
      <c r="AC200" s="13"/>
      <c r="AD200" s="13"/>
      <c r="AE200" s="13"/>
      <c r="AT200" s="246" t="s">
        <v>181</v>
      </c>
      <c r="AU200" s="246" t="s">
        <v>87</v>
      </c>
      <c r="AV200" s="13" t="s">
        <v>85</v>
      </c>
      <c r="AW200" s="13" t="s">
        <v>38</v>
      </c>
      <c r="AX200" s="13" t="s">
        <v>77</v>
      </c>
      <c r="AY200" s="246" t="s">
        <v>167</v>
      </c>
    </row>
    <row r="201" s="14" customFormat="1">
      <c r="A201" s="14"/>
      <c r="B201" s="247"/>
      <c r="C201" s="248"/>
      <c r="D201" s="232" t="s">
        <v>181</v>
      </c>
      <c r="E201" s="249" t="s">
        <v>40</v>
      </c>
      <c r="F201" s="250" t="s">
        <v>1655</v>
      </c>
      <c r="G201" s="248"/>
      <c r="H201" s="251">
        <v>18.879999999999999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181</v>
      </c>
      <c r="AU201" s="257" t="s">
        <v>87</v>
      </c>
      <c r="AV201" s="14" t="s">
        <v>87</v>
      </c>
      <c r="AW201" s="14" t="s">
        <v>38</v>
      </c>
      <c r="AX201" s="14" t="s">
        <v>77</v>
      </c>
      <c r="AY201" s="257" t="s">
        <v>167</v>
      </c>
    </row>
    <row r="202" s="15" customFormat="1">
      <c r="A202" s="15"/>
      <c r="B202" s="258"/>
      <c r="C202" s="259"/>
      <c r="D202" s="232" t="s">
        <v>181</v>
      </c>
      <c r="E202" s="260" t="s">
        <v>40</v>
      </c>
      <c r="F202" s="261" t="s">
        <v>184</v>
      </c>
      <c r="G202" s="259"/>
      <c r="H202" s="262">
        <v>68.756999999999991</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181</v>
      </c>
      <c r="AU202" s="268" t="s">
        <v>87</v>
      </c>
      <c r="AV202" s="15" t="s">
        <v>175</v>
      </c>
      <c r="AW202" s="15" t="s">
        <v>38</v>
      </c>
      <c r="AX202" s="15" t="s">
        <v>85</v>
      </c>
      <c r="AY202" s="268" t="s">
        <v>167</v>
      </c>
    </row>
    <row r="203" s="2" customFormat="1" ht="16.5" customHeight="1">
      <c r="A203" s="39"/>
      <c r="B203" s="40"/>
      <c r="C203" s="269" t="s">
        <v>339</v>
      </c>
      <c r="D203" s="269" t="s">
        <v>297</v>
      </c>
      <c r="E203" s="270" t="s">
        <v>1656</v>
      </c>
      <c r="F203" s="271" t="s">
        <v>1657</v>
      </c>
      <c r="G203" s="272" t="s">
        <v>398</v>
      </c>
      <c r="H203" s="273">
        <v>0.070000000000000007</v>
      </c>
      <c r="I203" s="274"/>
      <c r="J203" s="275">
        <f>ROUND(I203*H203,2)</f>
        <v>0</v>
      </c>
      <c r="K203" s="271" t="s">
        <v>458</v>
      </c>
      <c r="L203" s="276"/>
      <c r="M203" s="277" t="s">
        <v>40</v>
      </c>
      <c r="N203" s="278" t="s">
        <v>48</v>
      </c>
      <c r="O203" s="85"/>
      <c r="P203" s="228">
        <f>O203*H203</f>
        <v>0</v>
      </c>
      <c r="Q203" s="228">
        <v>1</v>
      </c>
      <c r="R203" s="228">
        <f>Q203*H203</f>
        <v>0.070000000000000007</v>
      </c>
      <c r="S203" s="228">
        <v>0</v>
      </c>
      <c r="T203" s="229">
        <f>S203*H203</f>
        <v>0</v>
      </c>
      <c r="U203" s="39"/>
      <c r="V203" s="39"/>
      <c r="W203" s="39"/>
      <c r="X203" s="39"/>
      <c r="Y203" s="39"/>
      <c r="Z203" s="39"/>
      <c r="AA203" s="39"/>
      <c r="AB203" s="39"/>
      <c r="AC203" s="39"/>
      <c r="AD203" s="39"/>
      <c r="AE203" s="39"/>
      <c r="AR203" s="230" t="s">
        <v>407</v>
      </c>
      <c r="AT203" s="230" t="s">
        <v>297</v>
      </c>
      <c r="AU203" s="230" t="s">
        <v>87</v>
      </c>
      <c r="AY203" s="18" t="s">
        <v>167</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301</v>
      </c>
      <c r="BM203" s="230" t="s">
        <v>1658</v>
      </c>
    </row>
    <row r="204" s="2" customFormat="1">
      <c r="A204" s="39"/>
      <c r="B204" s="40"/>
      <c r="C204" s="41"/>
      <c r="D204" s="232" t="s">
        <v>177</v>
      </c>
      <c r="E204" s="41"/>
      <c r="F204" s="233" t="s">
        <v>1657</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177</v>
      </c>
      <c r="AU204" s="18" t="s">
        <v>87</v>
      </c>
    </row>
    <row r="205" s="13" customFormat="1">
      <c r="A205" s="13"/>
      <c r="B205" s="237"/>
      <c r="C205" s="238"/>
      <c r="D205" s="232" t="s">
        <v>181</v>
      </c>
      <c r="E205" s="239" t="s">
        <v>40</v>
      </c>
      <c r="F205" s="240" t="s">
        <v>1649</v>
      </c>
      <c r="G205" s="238"/>
      <c r="H205" s="239" t="s">
        <v>40</v>
      </c>
      <c r="I205" s="241"/>
      <c r="J205" s="238"/>
      <c r="K205" s="238"/>
      <c r="L205" s="242"/>
      <c r="M205" s="243"/>
      <c r="N205" s="244"/>
      <c r="O205" s="244"/>
      <c r="P205" s="244"/>
      <c r="Q205" s="244"/>
      <c r="R205" s="244"/>
      <c r="S205" s="244"/>
      <c r="T205" s="245"/>
      <c r="U205" s="13"/>
      <c r="V205" s="13"/>
      <c r="W205" s="13"/>
      <c r="X205" s="13"/>
      <c r="Y205" s="13"/>
      <c r="Z205" s="13"/>
      <c r="AA205" s="13"/>
      <c r="AB205" s="13"/>
      <c r="AC205" s="13"/>
      <c r="AD205" s="13"/>
      <c r="AE205" s="13"/>
      <c r="AT205" s="246" t="s">
        <v>181</v>
      </c>
      <c r="AU205" s="246" t="s">
        <v>87</v>
      </c>
      <c r="AV205" s="13" t="s">
        <v>85</v>
      </c>
      <c r="AW205" s="13" t="s">
        <v>38</v>
      </c>
      <c r="AX205" s="13" t="s">
        <v>77</v>
      </c>
      <c r="AY205" s="246" t="s">
        <v>167</v>
      </c>
    </row>
    <row r="206" s="14" customFormat="1">
      <c r="A206" s="14"/>
      <c r="B206" s="247"/>
      <c r="C206" s="248"/>
      <c r="D206" s="232" t="s">
        <v>181</v>
      </c>
      <c r="E206" s="249" t="s">
        <v>40</v>
      </c>
      <c r="F206" s="250" t="s">
        <v>1659</v>
      </c>
      <c r="G206" s="248"/>
      <c r="H206" s="251">
        <v>0.031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181</v>
      </c>
      <c r="AU206" s="257" t="s">
        <v>87</v>
      </c>
      <c r="AV206" s="14" t="s">
        <v>87</v>
      </c>
      <c r="AW206" s="14" t="s">
        <v>38</v>
      </c>
      <c r="AX206" s="14" t="s">
        <v>77</v>
      </c>
      <c r="AY206" s="257" t="s">
        <v>167</v>
      </c>
    </row>
    <row r="207" s="14" customFormat="1">
      <c r="A207" s="14"/>
      <c r="B207" s="247"/>
      <c r="C207" s="248"/>
      <c r="D207" s="232" t="s">
        <v>181</v>
      </c>
      <c r="E207" s="249" t="s">
        <v>40</v>
      </c>
      <c r="F207" s="250" t="s">
        <v>1660</v>
      </c>
      <c r="G207" s="248"/>
      <c r="H207" s="251">
        <v>0.01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181</v>
      </c>
      <c r="AU207" s="257" t="s">
        <v>87</v>
      </c>
      <c r="AV207" s="14" t="s">
        <v>87</v>
      </c>
      <c r="AW207" s="14" t="s">
        <v>38</v>
      </c>
      <c r="AX207" s="14" t="s">
        <v>77</v>
      </c>
      <c r="AY207" s="257" t="s">
        <v>167</v>
      </c>
    </row>
    <row r="208" s="13" customFormat="1">
      <c r="A208" s="13"/>
      <c r="B208" s="237"/>
      <c r="C208" s="238"/>
      <c r="D208" s="232" t="s">
        <v>181</v>
      </c>
      <c r="E208" s="239" t="s">
        <v>40</v>
      </c>
      <c r="F208" s="240" t="s">
        <v>1652</v>
      </c>
      <c r="G208" s="238"/>
      <c r="H208" s="239" t="s">
        <v>40</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181</v>
      </c>
      <c r="AU208" s="246" t="s">
        <v>87</v>
      </c>
      <c r="AV208" s="13" t="s">
        <v>85</v>
      </c>
      <c r="AW208" s="13" t="s">
        <v>38</v>
      </c>
      <c r="AX208" s="13" t="s">
        <v>77</v>
      </c>
      <c r="AY208" s="246" t="s">
        <v>167</v>
      </c>
    </row>
    <row r="209" s="14" customFormat="1">
      <c r="A209" s="14"/>
      <c r="B209" s="247"/>
      <c r="C209" s="248"/>
      <c r="D209" s="232" t="s">
        <v>181</v>
      </c>
      <c r="E209" s="249" t="s">
        <v>40</v>
      </c>
      <c r="F209" s="250" t="s">
        <v>1661</v>
      </c>
      <c r="G209" s="248"/>
      <c r="H209" s="251">
        <v>0.01</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181</v>
      </c>
      <c r="AU209" s="257" t="s">
        <v>87</v>
      </c>
      <c r="AV209" s="14" t="s">
        <v>87</v>
      </c>
      <c r="AW209" s="14" t="s">
        <v>38</v>
      </c>
      <c r="AX209" s="14" t="s">
        <v>77</v>
      </c>
      <c r="AY209" s="257" t="s">
        <v>167</v>
      </c>
    </row>
    <row r="210" s="13" customFormat="1">
      <c r="A210" s="13"/>
      <c r="B210" s="237"/>
      <c r="C210" s="238"/>
      <c r="D210" s="232" t="s">
        <v>181</v>
      </c>
      <c r="E210" s="239" t="s">
        <v>40</v>
      </c>
      <c r="F210" s="240" t="s">
        <v>1654</v>
      </c>
      <c r="G210" s="238"/>
      <c r="H210" s="239" t="s">
        <v>40</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181</v>
      </c>
      <c r="AU210" s="246" t="s">
        <v>87</v>
      </c>
      <c r="AV210" s="13" t="s">
        <v>85</v>
      </c>
      <c r="AW210" s="13" t="s">
        <v>38</v>
      </c>
      <c r="AX210" s="13" t="s">
        <v>77</v>
      </c>
      <c r="AY210" s="246" t="s">
        <v>167</v>
      </c>
    </row>
    <row r="211" s="14" customFormat="1">
      <c r="A211" s="14"/>
      <c r="B211" s="247"/>
      <c r="C211" s="248"/>
      <c r="D211" s="232" t="s">
        <v>181</v>
      </c>
      <c r="E211" s="249" t="s">
        <v>40</v>
      </c>
      <c r="F211" s="250" t="s">
        <v>1662</v>
      </c>
      <c r="G211" s="248"/>
      <c r="H211" s="251">
        <v>0.019</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181</v>
      </c>
      <c r="AU211" s="257" t="s">
        <v>87</v>
      </c>
      <c r="AV211" s="14" t="s">
        <v>87</v>
      </c>
      <c r="AW211" s="14" t="s">
        <v>38</v>
      </c>
      <c r="AX211" s="14" t="s">
        <v>77</v>
      </c>
      <c r="AY211" s="257" t="s">
        <v>167</v>
      </c>
    </row>
    <row r="212" s="15" customFormat="1">
      <c r="A212" s="15"/>
      <c r="B212" s="258"/>
      <c r="C212" s="259"/>
      <c r="D212" s="232" t="s">
        <v>181</v>
      </c>
      <c r="E212" s="260" t="s">
        <v>40</v>
      </c>
      <c r="F212" s="261" t="s">
        <v>184</v>
      </c>
      <c r="G212" s="259"/>
      <c r="H212" s="262">
        <v>0.070000000000000007</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181</v>
      </c>
      <c r="AU212" s="268" t="s">
        <v>87</v>
      </c>
      <c r="AV212" s="15" t="s">
        <v>175</v>
      </c>
      <c r="AW212" s="15" t="s">
        <v>38</v>
      </c>
      <c r="AX212" s="15" t="s">
        <v>85</v>
      </c>
      <c r="AY212" s="268" t="s">
        <v>167</v>
      </c>
    </row>
    <row r="213" s="12" customFormat="1" ht="22.8" customHeight="1">
      <c r="A213" s="12"/>
      <c r="B213" s="203"/>
      <c r="C213" s="204"/>
      <c r="D213" s="205" t="s">
        <v>76</v>
      </c>
      <c r="E213" s="217" t="s">
        <v>1024</v>
      </c>
      <c r="F213" s="217" t="s">
        <v>1025</v>
      </c>
      <c r="G213" s="204"/>
      <c r="H213" s="204"/>
      <c r="I213" s="207"/>
      <c r="J213" s="218">
        <f>BK213</f>
        <v>0</v>
      </c>
      <c r="K213" s="204"/>
      <c r="L213" s="209"/>
      <c r="M213" s="210"/>
      <c r="N213" s="211"/>
      <c r="O213" s="211"/>
      <c r="P213" s="212">
        <f>SUM(P214:P277)</f>
        <v>0</v>
      </c>
      <c r="Q213" s="211"/>
      <c r="R213" s="212">
        <f>SUM(R214:R277)</f>
        <v>0.28250668000000001</v>
      </c>
      <c r="S213" s="211"/>
      <c r="T213" s="213">
        <f>SUM(T214:T277)</f>
        <v>0</v>
      </c>
      <c r="U213" s="12"/>
      <c r="V213" s="12"/>
      <c r="W213" s="12"/>
      <c r="X213" s="12"/>
      <c r="Y213" s="12"/>
      <c r="Z213" s="12"/>
      <c r="AA213" s="12"/>
      <c r="AB213" s="12"/>
      <c r="AC213" s="12"/>
      <c r="AD213" s="12"/>
      <c r="AE213" s="12"/>
      <c r="AR213" s="214" t="s">
        <v>87</v>
      </c>
      <c r="AT213" s="215" t="s">
        <v>76</v>
      </c>
      <c r="AU213" s="215" t="s">
        <v>85</v>
      </c>
      <c r="AY213" s="214" t="s">
        <v>167</v>
      </c>
      <c r="BK213" s="216">
        <f>SUM(BK214:BK277)</f>
        <v>0</v>
      </c>
    </row>
    <row r="214" s="2" customFormat="1" ht="16.5" customHeight="1">
      <c r="A214" s="39"/>
      <c r="B214" s="40"/>
      <c r="C214" s="219" t="s">
        <v>345</v>
      </c>
      <c r="D214" s="219" t="s">
        <v>170</v>
      </c>
      <c r="E214" s="220" t="s">
        <v>1663</v>
      </c>
      <c r="F214" s="221" t="s">
        <v>1045</v>
      </c>
      <c r="G214" s="222" t="s">
        <v>173</v>
      </c>
      <c r="H214" s="223">
        <v>3.528</v>
      </c>
      <c r="I214" s="224"/>
      <c r="J214" s="225">
        <f>ROUND(I214*H214,2)</f>
        <v>0</v>
      </c>
      <c r="K214" s="221" t="s">
        <v>458</v>
      </c>
      <c r="L214" s="45"/>
      <c r="M214" s="226" t="s">
        <v>40</v>
      </c>
      <c r="N214" s="227" t="s">
        <v>48</v>
      </c>
      <c r="O214" s="85"/>
      <c r="P214" s="228">
        <f>O214*H214</f>
        <v>0</v>
      </c>
      <c r="Q214" s="228">
        <v>0.00029999999999999997</v>
      </c>
      <c r="R214" s="228">
        <f>Q214*H214</f>
        <v>0.0010583999999999999</v>
      </c>
      <c r="S214" s="228">
        <v>0</v>
      </c>
      <c r="T214" s="229">
        <f>S214*H214</f>
        <v>0</v>
      </c>
      <c r="U214" s="39"/>
      <c r="V214" s="39"/>
      <c r="W214" s="39"/>
      <c r="X214" s="39"/>
      <c r="Y214" s="39"/>
      <c r="Z214" s="39"/>
      <c r="AA214" s="39"/>
      <c r="AB214" s="39"/>
      <c r="AC214" s="39"/>
      <c r="AD214" s="39"/>
      <c r="AE214" s="39"/>
      <c r="AR214" s="230" t="s">
        <v>301</v>
      </c>
      <c r="AT214" s="230" t="s">
        <v>170</v>
      </c>
      <c r="AU214" s="230" t="s">
        <v>87</v>
      </c>
      <c r="AY214" s="18" t="s">
        <v>167</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301</v>
      </c>
      <c r="BM214" s="230" t="s">
        <v>1664</v>
      </c>
    </row>
    <row r="215" s="2" customFormat="1">
      <c r="A215" s="39"/>
      <c r="B215" s="40"/>
      <c r="C215" s="41"/>
      <c r="D215" s="232" t="s">
        <v>177</v>
      </c>
      <c r="E215" s="41"/>
      <c r="F215" s="233" t="s">
        <v>1047</v>
      </c>
      <c r="G215" s="41"/>
      <c r="H215" s="41"/>
      <c r="I215" s="137"/>
      <c r="J215" s="41"/>
      <c r="K215" s="41"/>
      <c r="L215" s="45"/>
      <c r="M215" s="234"/>
      <c r="N215" s="235"/>
      <c r="O215" s="85"/>
      <c r="P215" s="85"/>
      <c r="Q215" s="85"/>
      <c r="R215" s="85"/>
      <c r="S215" s="85"/>
      <c r="T215" s="86"/>
      <c r="U215" s="39"/>
      <c r="V215" s="39"/>
      <c r="W215" s="39"/>
      <c r="X215" s="39"/>
      <c r="Y215" s="39"/>
      <c r="Z215" s="39"/>
      <c r="AA215" s="39"/>
      <c r="AB215" s="39"/>
      <c r="AC215" s="39"/>
      <c r="AD215" s="39"/>
      <c r="AE215" s="39"/>
      <c r="AT215" s="18" t="s">
        <v>177</v>
      </c>
      <c r="AU215" s="18" t="s">
        <v>87</v>
      </c>
    </row>
    <row r="216" s="2" customFormat="1">
      <c r="A216" s="39"/>
      <c r="B216" s="40"/>
      <c r="C216" s="41"/>
      <c r="D216" s="232" t="s">
        <v>179</v>
      </c>
      <c r="E216" s="41"/>
      <c r="F216" s="236" t="s">
        <v>1031</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179</v>
      </c>
      <c r="AU216" s="18" t="s">
        <v>87</v>
      </c>
    </row>
    <row r="217" s="14" customFormat="1">
      <c r="A217" s="14"/>
      <c r="B217" s="247"/>
      <c r="C217" s="248"/>
      <c r="D217" s="232" t="s">
        <v>181</v>
      </c>
      <c r="E217" s="249" t="s">
        <v>40</v>
      </c>
      <c r="F217" s="250" t="s">
        <v>1665</v>
      </c>
      <c r="G217" s="248"/>
      <c r="H217" s="251">
        <v>2.0579999999999998</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181</v>
      </c>
      <c r="AU217" s="257" t="s">
        <v>87</v>
      </c>
      <c r="AV217" s="14" t="s">
        <v>87</v>
      </c>
      <c r="AW217" s="14" t="s">
        <v>38</v>
      </c>
      <c r="AX217" s="14" t="s">
        <v>77</v>
      </c>
      <c r="AY217" s="257" t="s">
        <v>167</v>
      </c>
    </row>
    <row r="218" s="14" customFormat="1">
      <c r="A218" s="14"/>
      <c r="B218" s="247"/>
      <c r="C218" s="248"/>
      <c r="D218" s="232" t="s">
        <v>181</v>
      </c>
      <c r="E218" s="249" t="s">
        <v>40</v>
      </c>
      <c r="F218" s="250" t="s">
        <v>1609</v>
      </c>
      <c r="G218" s="248"/>
      <c r="H218" s="251">
        <v>1.47</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181</v>
      </c>
      <c r="AU218" s="257" t="s">
        <v>87</v>
      </c>
      <c r="AV218" s="14" t="s">
        <v>87</v>
      </c>
      <c r="AW218" s="14" t="s">
        <v>38</v>
      </c>
      <c r="AX218" s="14" t="s">
        <v>77</v>
      </c>
      <c r="AY218" s="257" t="s">
        <v>167</v>
      </c>
    </row>
    <row r="219" s="15" customFormat="1">
      <c r="A219" s="15"/>
      <c r="B219" s="258"/>
      <c r="C219" s="259"/>
      <c r="D219" s="232" t="s">
        <v>181</v>
      </c>
      <c r="E219" s="260" t="s">
        <v>40</v>
      </c>
      <c r="F219" s="261" t="s">
        <v>184</v>
      </c>
      <c r="G219" s="259"/>
      <c r="H219" s="262">
        <v>3.5279999999999996</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181</v>
      </c>
      <c r="AU219" s="268" t="s">
        <v>87</v>
      </c>
      <c r="AV219" s="15" t="s">
        <v>175</v>
      </c>
      <c r="AW219" s="15" t="s">
        <v>38</v>
      </c>
      <c r="AX219" s="15" t="s">
        <v>85</v>
      </c>
      <c r="AY219" s="268" t="s">
        <v>167</v>
      </c>
    </row>
    <row r="220" s="2" customFormat="1" ht="24" customHeight="1">
      <c r="A220" s="39"/>
      <c r="B220" s="40"/>
      <c r="C220" s="219" t="s">
        <v>351</v>
      </c>
      <c r="D220" s="219" t="s">
        <v>170</v>
      </c>
      <c r="E220" s="220" t="s">
        <v>1666</v>
      </c>
      <c r="F220" s="221" t="s">
        <v>1667</v>
      </c>
      <c r="G220" s="222" t="s">
        <v>173</v>
      </c>
      <c r="H220" s="223">
        <v>3.528</v>
      </c>
      <c r="I220" s="224"/>
      <c r="J220" s="225">
        <f>ROUND(I220*H220,2)</f>
        <v>0</v>
      </c>
      <c r="K220" s="221" t="s">
        <v>458</v>
      </c>
      <c r="L220" s="45"/>
      <c r="M220" s="226" t="s">
        <v>40</v>
      </c>
      <c r="N220" s="227" t="s">
        <v>48</v>
      </c>
      <c r="O220" s="85"/>
      <c r="P220" s="228">
        <f>O220*H220</f>
        <v>0</v>
      </c>
      <c r="Q220" s="228">
        <v>0.025499999999999998</v>
      </c>
      <c r="R220" s="228">
        <f>Q220*H220</f>
        <v>0.089963999999999988</v>
      </c>
      <c r="S220" s="228">
        <v>0</v>
      </c>
      <c r="T220" s="229">
        <f>S220*H220</f>
        <v>0</v>
      </c>
      <c r="U220" s="39"/>
      <c r="V220" s="39"/>
      <c r="W220" s="39"/>
      <c r="X220" s="39"/>
      <c r="Y220" s="39"/>
      <c r="Z220" s="39"/>
      <c r="AA220" s="39"/>
      <c r="AB220" s="39"/>
      <c r="AC220" s="39"/>
      <c r="AD220" s="39"/>
      <c r="AE220" s="39"/>
      <c r="AR220" s="230" t="s">
        <v>301</v>
      </c>
      <c r="AT220" s="230" t="s">
        <v>170</v>
      </c>
      <c r="AU220" s="230" t="s">
        <v>87</v>
      </c>
      <c r="AY220" s="18" t="s">
        <v>167</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301</v>
      </c>
      <c r="BM220" s="230" t="s">
        <v>1668</v>
      </c>
    </row>
    <row r="221" s="2" customFormat="1">
      <c r="A221" s="39"/>
      <c r="B221" s="40"/>
      <c r="C221" s="41"/>
      <c r="D221" s="232" t="s">
        <v>177</v>
      </c>
      <c r="E221" s="41"/>
      <c r="F221" s="233" t="s">
        <v>1669</v>
      </c>
      <c r="G221" s="41"/>
      <c r="H221" s="41"/>
      <c r="I221" s="137"/>
      <c r="J221" s="41"/>
      <c r="K221" s="41"/>
      <c r="L221" s="45"/>
      <c r="M221" s="234"/>
      <c r="N221" s="235"/>
      <c r="O221" s="85"/>
      <c r="P221" s="85"/>
      <c r="Q221" s="85"/>
      <c r="R221" s="85"/>
      <c r="S221" s="85"/>
      <c r="T221" s="86"/>
      <c r="U221" s="39"/>
      <c r="V221" s="39"/>
      <c r="W221" s="39"/>
      <c r="X221" s="39"/>
      <c r="Y221" s="39"/>
      <c r="Z221" s="39"/>
      <c r="AA221" s="39"/>
      <c r="AB221" s="39"/>
      <c r="AC221" s="39"/>
      <c r="AD221" s="39"/>
      <c r="AE221" s="39"/>
      <c r="AT221" s="18" t="s">
        <v>177</v>
      </c>
      <c r="AU221" s="18" t="s">
        <v>87</v>
      </c>
    </row>
    <row r="222" s="2" customFormat="1">
      <c r="A222" s="39"/>
      <c r="B222" s="40"/>
      <c r="C222" s="41"/>
      <c r="D222" s="232" t="s">
        <v>179</v>
      </c>
      <c r="E222" s="41"/>
      <c r="F222" s="236" t="s">
        <v>1031</v>
      </c>
      <c r="G222" s="41"/>
      <c r="H222" s="41"/>
      <c r="I222" s="137"/>
      <c r="J222" s="41"/>
      <c r="K222" s="41"/>
      <c r="L222" s="45"/>
      <c r="M222" s="234"/>
      <c r="N222" s="235"/>
      <c r="O222" s="85"/>
      <c r="P222" s="85"/>
      <c r="Q222" s="85"/>
      <c r="R222" s="85"/>
      <c r="S222" s="85"/>
      <c r="T222" s="86"/>
      <c r="U222" s="39"/>
      <c r="V222" s="39"/>
      <c r="W222" s="39"/>
      <c r="X222" s="39"/>
      <c r="Y222" s="39"/>
      <c r="Z222" s="39"/>
      <c r="AA222" s="39"/>
      <c r="AB222" s="39"/>
      <c r="AC222" s="39"/>
      <c r="AD222" s="39"/>
      <c r="AE222" s="39"/>
      <c r="AT222" s="18" t="s">
        <v>179</v>
      </c>
      <c r="AU222" s="18" t="s">
        <v>87</v>
      </c>
    </row>
    <row r="223" s="14" customFormat="1">
      <c r="A223" s="14"/>
      <c r="B223" s="247"/>
      <c r="C223" s="248"/>
      <c r="D223" s="232" t="s">
        <v>181</v>
      </c>
      <c r="E223" s="249" t="s">
        <v>40</v>
      </c>
      <c r="F223" s="250" t="s">
        <v>1665</v>
      </c>
      <c r="G223" s="248"/>
      <c r="H223" s="251">
        <v>2.0579999999999998</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181</v>
      </c>
      <c r="AU223" s="257" t="s">
        <v>87</v>
      </c>
      <c r="AV223" s="14" t="s">
        <v>87</v>
      </c>
      <c r="AW223" s="14" t="s">
        <v>38</v>
      </c>
      <c r="AX223" s="14" t="s">
        <v>77</v>
      </c>
      <c r="AY223" s="257" t="s">
        <v>167</v>
      </c>
    </row>
    <row r="224" s="14" customFormat="1">
      <c r="A224" s="14"/>
      <c r="B224" s="247"/>
      <c r="C224" s="248"/>
      <c r="D224" s="232" t="s">
        <v>181</v>
      </c>
      <c r="E224" s="249" t="s">
        <v>40</v>
      </c>
      <c r="F224" s="250" t="s">
        <v>1609</v>
      </c>
      <c r="G224" s="248"/>
      <c r="H224" s="251">
        <v>1.47</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181</v>
      </c>
      <c r="AU224" s="257" t="s">
        <v>87</v>
      </c>
      <c r="AV224" s="14" t="s">
        <v>87</v>
      </c>
      <c r="AW224" s="14" t="s">
        <v>38</v>
      </c>
      <c r="AX224" s="14" t="s">
        <v>77</v>
      </c>
      <c r="AY224" s="257" t="s">
        <v>167</v>
      </c>
    </row>
    <row r="225" s="15" customFormat="1">
      <c r="A225" s="15"/>
      <c r="B225" s="258"/>
      <c r="C225" s="259"/>
      <c r="D225" s="232" t="s">
        <v>181</v>
      </c>
      <c r="E225" s="260" t="s">
        <v>40</v>
      </c>
      <c r="F225" s="261" t="s">
        <v>184</v>
      </c>
      <c r="G225" s="259"/>
      <c r="H225" s="262">
        <v>3.5279999999999996</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181</v>
      </c>
      <c r="AU225" s="268" t="s">
        <v>87</v>
      </c>
      <c r="AV225" s="15" t="s">
        <v>175</v>
      </c>
      <c r="AW225" s="15" t="s">
        <v>38</v>
      </c>
      <c r="AX225" s="15" t="s">
        <v>85</v>
      </c>
      <c r="AY225" s="268" t="s">
        <v>167</v>
      </c>
    </row>
    <row r="226" s="2" customFormat="1" ht="16.5" customHeight="1">
      <c r="A226" s="39"/>
      <c r="B226" s="40"/>
      <c r="C226" s="219" t="s">
        <v>359</v>
      </c>
      <c r="D226" s="219" t="s">
        <v>170</v>
      </c>
      <c r="E226" s="220" t="s">
        <v>1670</v>
      </c>
      <c r="F226" s="221" t="s">
        <v>1671</v>
      </c>
      <c r="G226" s="222" t="s">
        <v>187</v>
      </c>
      <c r="H226" s="223">
        <v>9.8000000000000007</v>
      </c>
      <c r="I226" s="224"/>
      <c r="J226" s="225">
        <f>ROUND(I226*H226,2)</f>
        <v>0</v>
      </c>
      <c r="K226" s="221" t="s">
        <v>458</v>
      </c>
      <c r="L226" s="45"/>
      <c r="M226" s="226" t="s">
        <v>40</v>
      </c>
      <c r="N226" s="227" t="s">
        <v>48</v>
      </c>
      <c r="O226" s="85"/>
      <c r="P226" s="228">
        <f>O226*H226</f>
        <v>0</v>
      </c>
      <c r="Q226" s="228">
        <v>0.00034000000000000002</v>
      </c>
      <c r="R226" s="228">
        <f>Q226*H226</f>
        <v>0.0033320000000000003</v>
      </c>
      <c r="S226" s="228">
        <v>0</v>
      </c>
      <c r="T226" s="229">
        <f>S226*H226</f>
        <v>0</v>
      </c>
      <c r="U226" s="39"/>
      <c r="V226" s="39"/>
      <c r="W226" s="39"/>
      <c r="X226" s="39"/>
      <c r="Y226" s="39"/>
      <c r="Z226" s="39"/>
      <c r="AA226" s="39"/>
      <c r="AB226" s="39"/>
      <c r="AC226" s="39"/>
      <c r="AD226" s="39"/>
      <c r="AE226" s="39"/>
      <c r="AR226" s="230" t="s">
        <v>301</v>
      </c>
      <c r="AT226" s="230" t="s">
        <v>170</v>
      </c>
      <c r="AU226" s="230" t="s">
        <v>87</v>
      </c>
      <c r="AY226" s="18" t="s">
        <v>167</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301</v>
      </c>
      <c r="BM226" s="230" t="s">
        <v>1672</v>
      </c>
    </row>
    <row r="227" s="2" customFormat="1">
      <c r="A227" s="39"/>
      <c r="B227" s="40"/>
      <c r="C227" s="41"/>
      <c r="D227" s="232" t="s">
        <v>177</v>
      </c>
      <c r="E227" s="41"/>
      <c r="F227" s="233" t="s">
        <v>1673</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177</v>
      </c>
      <c r="AU227" s="18" t="s">
        <v>87</v>
      </c>
    </row>
    <row r="228" s="2" customFormat="1">
      <c r="A228" s="39"/>
      <c r="B228" s="40"/>
      <c r="C228" s="41"/>
      <c r="D228" s="232" t="s">
        <v>179</v>
      </c>
      <c r="E228" s="41"/>
      <c r="F228" s="236" t="s">
        <v>1031</v>
      </c>
      <c r="G228" s="41"/>
      <c r="H228" s="41"/>
      <c r="I228" s="137"/>
      <c r="J228" s="41"/>
      <c r="K228" s="41"/>
      <c r="L228" s="45"/>
      <c r="M228" s="234"/>
      <c r="N228" s="235"/>
      <c r="O228" s="85"/>
      <c r="P228" s="85"/>
      <c r="Q228" s="85"/>
      <c r="R228" s="85"/>
      <c r="S228" s="85"/>
      <c r="T228" s="86"/>
      <c r="U228" s="39"/>
      <c r="V228" s="39"/>
      <c r="W228" s="39"/>
      <c r="X228" s="39"/>
      <c r="Y228" s="39"/>
      <c r="Z228" s="39"/>
      <c r="AA228" s="39"/>
      <c r="AB228" s="39"/>
      <c r="AC228" s="39"/>
      <c r="AD228" s="39"/>
      <c r="AE228" s="39"/>
      <c r="AT228" s="18" t="s">
        <v>179</v>
      </c>
      <c r="AU228" s="18" t="s">
        <v>87</v>
      </c>
    </row>
    <row r="229" s="14" customFormat="1">
      <c r="A229" s="14"/>
      <c r="B229" s="247"/>
      <c r="C229" s="248"/>
      <c r="D229" s="232" t="s">
        <v>181</v>
      </c>
      <c r="E229" s="249" t="s">
        <v>40</v>
      </c>
      <c r="F229" s="250" t="s">
        <v>1674</v>
      </c>
      <c r="G229" s="248"/>
      <c r="H229" s="251">
        <v>9.8000000000000007</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181</v>
      </c>
      <c r="AU229" s="257" t="s">
        <v>87</v>
      </c>
      <c r="AV229" s="14" t="s">
        <v>87</v>
      </c>
      <c r="AW229" s="14" t="s">
        <v>38</v>
      </c>
      <c r="AX229" s="14" t="s">
        <v>77</v>
      </c>
      <c r="AY229" s="257" t="s">
        <v>167</v>
      </c>
    </row>
    <row r="230" s="15" customFormat="1">
      <c r="A230" s="15"/>
      <c r="B230" s="258"/>
      <c r="C230" s="259"/>
      <c r="D230" s="232" t="s">
        <v>181</v>
      </c>
      <c r="E230" s="260" t="s">
        <v>40</v>
      </c>
      <c r="F230" s="261" t="s">
        <v>184</v>
      </c>
      <c r="G230" s="259"/>
      <c r="H230" s="262">
        <v>9.8000000000000007</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181</v>
      </c>
      <c r="AU230" s="268" t="s">
        <v>87</v>
      </c>
      <c r="AV230" s="15" t="s">
        <v>175</v>
      </c>
      <c r="AW230" s="15" t="s">
        <v>38</v>
      </c>
      <c r="AX230" s="15" t="s">
        <v>85</v>
      </c>
      <c r="AY230" s="268" t="s">
        <v>167</v>
      </c>
    </row>
    <row r="231" s="2" customFormat="1" ht="24" customHeight="1">
      <c r="A231" s="39"/>
      <c r="B231" s="40"/>
      <c r="C231" s="269" t="s">
        <v>367</v>
      </c>
      <c r="D231" s="269" t="s">
        <v>297</v>
      </c>
      <c r="E231" s="270" t="s">
        <v>1675</v>
      </c>
      <c r="F231" s="271" t="s">
        <v>1676</v>
      </c>
      <c r="G231" s="272" t="s">
        <v>187</v>
      </c>
      <c r="H231" s="273">
        <v>10.779999999999999</v>
      </c>
      <c r="I231" s="274"/>
      <c r="J231" s="275">
        <f>ROUND(I231*H231,2)</f>
        <v>0</v>
      </c>
      <c r="K231" s="271" t="s">
        <v>458</v>
      </c>
      <c r="L231" s="276"/>
      <c r="M231" s="277" t="s">
        <v>40</v>
      </c>
      <c r="N231" s="278" t="s">
        <v>48</v>
      </c>
      <c r="O231" s="85"/>
      <c r="P231" s="228">
        <f>O231*H231</f>
        <v>0</v>
      </c>
      <c r="Q231" s="228">
        <v>3.0000000000000001E-05</v>
      </c>
      <c r="R231" s="228">
        <f>Q231*H231</f>
        <v>0.0003234</v>
      </c>
      <c r="S231" s="228">
        <v>0</v>
      </c>
      <c r="T231" s="229">
        <f>S231*H231</f>
        <v>0</v>
      </c>
      <c r="U231" s="39"/>
      <c r="V231" s="39"/>
      <c r="W231" s="39"/>
      <c r="X231" s="39"/>
      <c r="Y231" s="39"/>
      <c r="Z231" s="39"/>
      <c r="AA231" s="39"/>
      <c r="AB231" s="39"/>
      <c r="AC231" s="39"/>
      <c r="AD231" s="39"/>
      <c r="AE231" s="39"/>
      <c r="AR231" s="230" t="s">
        <v>407</v>
      </c>
      <c r="AT231" s="230" t="s">
        <v>297</v>
      </c>
      <c r="AU231" s="230" t="s">
        <v>87</v>
      </c>
      <c r="AY231" s="18" t="s">
        <v>167</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301</v>
      </c>
      <c r="BM231" s="230" t="s">
        <v>1677</v>
      </c>
    </row>
    <row r="232" s="2" customFormat="1">
      <c r="A232" s="39"/>
      <c r="B232" s="40"/>
      <c r="C232" s="41"/>
      <c r="D232" s="232" t="s">
        <v>177</v>
      </c>
      <c r="E232" s="41"/>
      <c r="F232" s="233" t="s">
        <v>1676</v>
      </c>
      <c r="G232" s="41"/>
      <c r="H232" s="41"/>
      <c r="I232" s="137"/>
      <c r="J232" s="41"/>
      <c r="K232" s="41"/>
      <c r="L232" s="45"/>
      <c r="M232" s="234"/>
      <c r="N232" s="235"/>
      <c r="O232" s="85"/>
      <c r="P232" s="85"/>
      <c r="Q232" s="85"/>
      <c r="R232" s="85"/>
      <c r="S232" s="85"/>
      <c r="T232" s="86"/>
      <c r="U232" s="39"/>
      <c r="V232" s="39"/>
      <c r="W232" s="39"/>
      <c r="X232" s="39"/>
      <c r="Y232" s="39"/>
      <c r="Z232" s="39"/>
      <c r="AA232" s="39"/>
      <c r="AB232" s="39"/>
      <c r="AC232" s="39"/>
      <c r="AD232" s="39"/>
      <c r="AE232" s="39"/>
      <c r="AT232" s="18" t="s">
        <v>177</v>
      </c>
      <c r="AU232" s="18" t="s">
        <v>87</v>
      </c>
    </row>
    <row r="233" s="14" customFormat="1">
      <c r="A233" s="14"/>
      <c r="B233" s="247"/>
      <c r="C233" s="248"/>
      <c r="D233" s="232" t="s">
        <v>181</v>
      </c>
      <c r="E233" s="248"/>
      <c r="F233" s="250" t="s">
        <v>1678</v>
      </c>
      <c r="G233" s="248"/>
      <c r="H233" s="251">
        <v>10.779999999999999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181</v>
      </c>
      <c r="AU233" s="257" t="s">
        <v>87</v>
      </c>
      <c r="AV233" s="14" t="s">
        <v>87</v>
      </c>
      <c r="AW233" s="14" t="s">
        <v>4</v>
      </c>
      <c r="AX233" s="14" t="s">
        <v>85</v>
      </c>
      <c r="AY233" s="257" t="s">
        <v>167</v>
      </c>
    </row>
    <row r="234" s="2" customFormat="1" ht="24" customHeight="1">
      <c r="A234" s="39"/>
      <c r="B234" s="40"/>
      <c r="C234" s="219" t="s">
        <v>377</v>
      </c>
      <c r="D234" s="219" t="s">
        <v>170</v>
      </c>
      <c r="E234" s="220" t="s">
        <v>1679</v>
      </c>
      <c r="F234" s="221" t="s">
        <v>1680</v>
      </c>
      <c r="G234" s="222" t="s">
        <v>187</v>
      </c>
      <c r="H234" s="223">
        <v>2.3199999999999998</v>
      </c>
      <c r="I234" s="224"/>
      <c r="J234" s="225">
        <f>ROUND(I234*H234,2)</f>
        <v>0</v>
      </c>
      <c r="K234" s="221" t="s">
        <v>458</v>
      </c>
      <c r="L234" s="45"/>
      <c r="M234" s="226" t="s">
        <v>40</v>
      </c>
      <c r="N234" s="227" t="s">
        <v>48</v>
      </c>
      <c r="O234" s="85"/>
      <c r="P234" s="228">
        <f>O234*H234</f>
        <v>0</v>
      </c>
      <c r="Q234" s="228">
        <v>0.00029999999999999997</v>
      </c>
      <c r="R234" s="228">
        <f>Q234*H234</f>
        <v>0.0006959999999999999</v>
      </c>
      <c r="S234" s="228">
        <v>0</v>
      </c>
      <c r="T234" s="229">
        <f>S234*H234</f>
        <v>0</v>
      </c>
      <c r="U234" s="39"/>
      <c r="V234" s="39"/>
      <c r="W234" s="39"/>
      <c r="X234" s="39"/>
      <c r="Y234" s="39"/>
      <c r="Z234" s="39"/>
      <c r="AA234" s="39"/>
      <c r="AB234" s="39"/>
      <c r="AC234" s="39"/>
      <c r="AD234" s="39"/>
      <c r="AE234" s="39"/>
      <c r="AR234" s="230" t="s">
        <v>301</v>
      </c>
      <c r="AT234" s="230" t="s">
        <v>170</v>
      </c>
      <c r="AU234" s="230" t="s">
        <v>87</v>
      </c>
      <c r="AY234" s="18" t="s">
        <v>167</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301</v>
      </c>
      <c r="BM234" s="230" t="s">
        <v>1681</v>
      </c>
    </row>
    <row r="235" s="2" customFormat="1">
      <c r="A235" s="39"/>
      <c r="B235" s="40"/>
      <c r="C235" s="41"/>
      <c r="D235" s="232" t="s">
        <v>177</v>
      </c>
      <c r="E235" s="41"/>
      <c r="F235" s="233" t="s">
        <v>1682</v>
      </c>
      <c r="G235" s="41"/>
      <c r="H235" s="41"/>
      <c r="I235" s="137"/>
      <c r="J235" s="41"/>
      <c r="K235" s="41"/>
      <c r="L235" s="45"/>
      <c r="M235" s="234"/>
      <c r="N235" s="235"/>
      <c r="O235" s="85"/>
      <c r="P235" s="85"/>
      <c r="Q235" s="85"/>
      <c r="R235" s="85"/>
      <c r="S235" s="85"/>
      <c r="T235" s="86"/>
      <c r="U235" s="39"/>
      <c r="V235" s="39"/>
      <c r="W235" s="39"/>
      <c r="X235" s="39"/>
      <c r="Y235" s="39"/>
      <c r="Z235" s="39"/>
      <c r="AA235" s="39"/>
      <c r="AB235" s="39"/>
      <c r="AC235" s="39"/>
      <c r="AD235" s="39"/>
      <c r="AE235" s="39"/>
      <c r="AT235" s="18" t="s">
        <v>177</v>
      </c>
      <c r="AU235" s="18" t="s">
        <v>87</v>
      </c>
    </row>
    <row r="236" s="14" customFormat="1">
      <c r="A236" s="14"/>
      <c r="B236" s="247"/>
      <c r="C236" s="248"/>
      <c r="D236" s="232" t="s">
        <v>181</v>
      </c>
      <c r="E236" s="249" t="s">
        <v>40</v>
      </c>
      <c r="F236" s="250" t="s">
        <v>1683</v>
      </c>
      <c r="G236" s="248"/>
      <c r="H236" s="251">
        <v>2.3199999999999998</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181</v>
      </c>
      <c r="AU236" s="257" t="s">
        <v>87</v>
      </c>
      <c r="AV236" s="14" t="s">
        <v>87</v>
      </c>
      <c r="AW236" s="14" t="s">
        <v>38</v>
      </c>
      <c r="AX236" s="14" t="s">
        <v>77</v>
      </c>
      <c r="AY236" s="257" t="s">
        <v>167</v>
      </c>
    </row>
    <row r="237" s="15" customFormat="1">
      <c r="A237" s="15"/>
      <c r="B237" s="258"/>
      <c r="C237" s="259"/>
      <c r="D237" s="232" t="s">
        <v>181</v>
      </c>
      <c r="E237" s="260" t="s">
        <v>40</v>
      </c>
      <c r="F237" s="261" t="s">
        <v>184</v>
      </c>
      <c r="G237" s="259"/>
      <c r="H237" s="262">
        <v>2.3199999999999998</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181</v>
      </c>
      <c r="AU237" s="268" t="s">
        <v>87</v>
      </c>
      <c r="AV237" s="15" t="s">
        <v>175</v>
      </c>
      <c r="AW237" s="15" t="s">
        <v>38</v>
      </c>
      <c r="AX237" s="15" t="s">
        <v>85</v>
      </c>
      <c r="AY237" s="268" t="s">
        <v>167</v>
      </c>
    </row>
    <row r="238" s="2" customFormat="1" ht="36" customHeight="1">
      <c r="A238" s="39"/>
      <c r="B238" s="40"/>
      <c r="C238" s="269" t="s">
        <v>386</v>
      </c>
      <c r="D238" s="269" t="s">
        <v>297</v>
      </c>
      <c r="E238" s="270" t="s">
        <v>1684</v>
      </c>
      <c r="F238" s="271" t="s">
        <v>1685</v>
      </c>
      <c r="G238" s="272" t="s">
        <v>173</v>
      </c>
      <c r="H238" s="273">
        <v>0.92800000000000005</v>
      </c>
      <c r="I238" s="274"/>
      <c r="J238" s="275">
        <f>ROUND(I238*H238,2)</f>
        <v>0</v>
      </c>
      <c r="K238" s="271" t="s">
        <v>458</v>
      </c>
      <c r="L238" s="276"/>
      <c r="M238" s="277" t="s">
        <v>40</v>
      </c>
      <c r="N238" s="278" t="s">
        <v>48</v>
      </c>
      <c r="O238" s="85"/>
      <c r="P238" s="228">
        <f>O238*H238</f>
        <v>0</v>
      </c>
      <c r="Q238" s="228">
        <v>0.025000000000000001</v>
      </c>
      <c r="R238" s="228">
        <f>Q238*H238</f>
        <v>0.023200000000000002</v>
      </c>
      <c r="S238" s="228">
        <v>0</v>
      </c>
      <c r="T238" s="229">
        <f>S238*H238</f>
        <v>0</v>
      </c>
      <c r="U238" s="39"/>
      <c r="V238" s="39"/>
      <c r="W238" s="39"/>
      <c r="X238" s="39"/>
      <c r="Y238" s="39"/>
      <c r="Z238" s="39"/>
      <c r="AA238" s="39"/>
      <c r="AB238" s="39"/>
      <c r="AC238" s="39"/>
      <c r="AD238" s="39"/>
      <c r="AE238" s="39"/>
      <c r="AR238" s="230" t="s">
        <v>407</v>
      </c>
      <c r="AT238" s="230" t="s">
        <v>297</v>
      </c>
      <c r="AU238" s="230" t="s">
        <v>87</v>
      </c>
      <c r="AY238" s="18" t="s">
        <v>167</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301</v>
      </c>
      <c r="BM238" s="230" t="s">
        <v>1686</v>
      </c>
    </row>
    <row r="239" s="2" customFormat="1">
      <c r="A239" s="39"/>
      <c r="B239" s="40"/>
      <c r="C239" s="41"/>
      <c r="D239" s="232" t="s">
        <v>177</v>
      </c>
      <c r="E239" s="41"/>
      <c r="F239" s="233" t="s">
        <v>1685</v>
      </c>
      <c r="G239" s="41"/>
      <c r="H239" s="41"/>
      <c r="I239" s="137"/>
      <c r="J239" s="41"/>
      <c r="K239" s="41"/>
      <c r="L239" s="45"/>
      <c r="M239" s="234"/>
      <c r="N239" s="235"/>
      <c r="O239" s="85"/>
      <c r="P239" s="85"/>
      <c r="Q239" s="85"/>
      <c r="R239" s="85"/>
      <c r="S239" s="85"/>
      <c r="T239" s="86"/>
      <c r="U239" s="39"/>
      <c r="V239" s="39"/>
      <c r="W239" s="39"/>
      <c r="X239" s="39"/>
      <c r="Y239" s="39"/>
      <c r="Z239" s="39"/>
      <c r="AA239" s="39"/>
      <c r="AB239" s="39"/>
      <c r="AC239" s="39"/>
      <c r="AD239" s="39"/>
      <c r="AE239" s="39"/>
      <c r="AT239" s="18" t="s">
        <v>177</v>
      </c>
      <c r="AU239" s="18" t="s">
        <v>87</v>
      </c>
    </row>
    <row r="240" s="14" customFormat="1">
      <c r="A240" s="14"/>
      <c r="B240" s="247"/>
      <c r="C240" s="248"/>
      <c r="D240" s="232" t="s">
        <v>181</v>
      </c>
      <c r="E240" s="248"/>
      <c r="F240" s="250" t="s">
        <v>1687</v>
      </c>
      <c r="G240" s="248"/>
      <c r="H240" s="251">
        <v>0.92800000000000005</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181</v>
      </c>
      <c r="AU240" s="257" t="s">
        <v>87</v>
      </c>
      <c r="AV240" s="14" t="s">
        <v>87</v>
      </c>
      <c r="AW240" s="14" t="s">
        <v>4</v>
      </c>
      <c r="AX240" s="14" t="s">
        <v>85</v>
      </c>
      <c r="AY240" s="257" t="s">
        <v>167</v>
      </c>
    </row>
    <row r="241" s="2" customFormat="1" ht="36" customHeight="1">
      <c r="A241" s="39"/>
      <c r="B241" s="40"/>
      <c r="C241" s="219" t="s">
        <v>395</v>
      </c>
      <c r="D241" s="219" t="s">
        <v>170</v>
      </c>
      <c r="E241" s="220" t="s">
        <v>1688</v>
      </c>
      <c r="F241" s="221" t="s">
        <v>1689</v>
      </c>
      <c r="G241" s="222" t="s">
        <v>173</v>
      </c>
      <c r="H241" s="223">
        <v>4.7359999999999998</v>
      </c>
      <c r="I241" s="224"/>
      <c r="J241" s="225">
        <f>ROUND(I241*H241,2)</f>
        <v>0</v>
      </c>
      <c r="K241" s="221" t="s">
        <v>458</v>
      </c>
      <c r="L241" s="45"/>
      <c r="M241" s="226" t="s">
        <v>40</v>
      </c>
      <c r="N241" s="227" t="s">
        <v>48</v>
      </c>
      <c r="O241" s="85"/>
      <c r="P241" s="228">
        <f>O241*H241</f>
        <v>0</v>
      </c>
      <c r="Q241" s="228">
        <v>0.0059800000000000001</v>
      </c>
      <c r="R241" s="228">
        <f>Q241*H241</f>
        <v>0.028321279999999997</v>
      </c>
      <c r="S241" s="228">
        <v>0</v>
      </c>
      <c r="T241" s="229">
        <f>S241*H241</f>
        <v>0</v>
      </c>
      <c r="U241" s="39"/>
      <c r="V241" s="39"/>
      <c r="W241" s="39"/>
      <c r="X241" s="39"/>
      <c r="Y241" s="39"/>
      <c r="Z241" s="39"/>
      <c r="AA241" s="39"/>
      <c r="AB241" s="39"/>
      <c r="AC241" s="39"/>
      <c r="AD241" s="39"/>
      <c r="AE241" s="39"/>
      <c r="AR241" s="230" t="s">
        <v>301</v>
      </c>
      <c r="AT241" s="230" t="s">
        <v>170</v>
      </c>
      <c r="AU241" s="230" t="s">
        <v>87</v>
      </c>
      <c r="AY241" s="18" t="s">
        <v>167</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301</v>
      </c>
      <c r="BM241" s="230" t="s">
        <v>1690</v>
      </c>
    </row>
    <row r="242" s="2" customFormat="1">
      <c r="A242" s="39"/>
      <c r="B242" s="40"/>
      <c r="C242" s="41"/>
      <c r="D242" s="232" t="s">
        <v>177</v>
      </c>
      <c r="E242" s="41"/>
      <c r="F242" s="233" t="s">
        <v>1691</v>
      </c>
      <c r="G242" s="41"/>
      <c r="H242" s="41"/>
      <c r="I242" s="137"/>
      <c r="J242" s="41"/>
      <c r="K242" s="41"/>
      <c r="L242" s="45"/>
      <c r="M242" s="234"/>
      <c r="N242" s="235"/>
      <c r="O242" s="85"/>
      <c r="P242" s="85"/>
      <c r="Q242" s="85"/>
      <c r="R242" s="85"/>
      <c r="S242" s="85"/>
      <c r="T242" s="86"/>
      <c r="U242" s="39"/>
      <c r="V242" s="39"/>
      <c r="W242" s="39"/>
      <c r="X242" s="39"/>
      <c r="Y242" s="39"/>
      <c r="Z242" s="39"/>
      <c r="AA242" s="39"/>
      <c r="AB242" s="39"/>
      <c r="AC242" s="39"/>
      <c r="AD242" s="39"/>
      <c r="AE242" s="39"/>
      <c r="AT242" s="18" t="s">
        <v>177</v>
      </c>
      <c r="AU242" s="18" t="s">
        <v>87</v>
      </c>
    </row>
    <row r="243" s="2" customFormat="1">
      <c r="A243" s="39"/>
      <c r="B243" s="40"/>
      <c r="C243" s="41"/>
      <c r="D243" s="232" t="s">
        <v>179</v>
      </c>
      <c r="E243" s="41"/>
      <c r="F243" s="236" t="s">
        <v>1037</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179</v>
      </c>
      <c r="AU243" s="18" t="s">
        <v>87</v>
      </c>
    </row>
    <row r="244" s="14" customFormat="1">
      <c r="A244" s="14"/>
      <c r="B244" s="247"/>
      <c r="C244" s="248"/>
      <c r="D244" s="232" t="s">
        <v>181</v>
      </c>
      <c r="E244" s="249" t="s">
        <v>40</v>
      </c>
      <c r="F244" s="250" t="s">
        <v>1665</v>
      </c>
      <c r="G244" s="248"/>
      <c r="H244" s="251">
        <v>2.0579999999999998</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181</v>
      </c>
      <c r="AU244" s="257" t="s">
        <v>87</v>
      </c>
      <c r="AV244" s="14" t="s">
        <v>87</v>
      </c>
      <c r="AW244" s="14" t="s">
        <v>38</v>
      </c>
      <c r="AX244" s="14" t="s">
        <v>77</v>
      </c>
      <c r="AY244" s="257" t="s">
        <v>167</v>
      </c>
    </row>
    <row r="245" s="14" customFormat="1">
      <c r="A245" s="14"/>
      <c r="B245" s="247"/>
      <c r="C245" s="248"/>
      <c r="D245" s="232" t="s">
        <v>181</v>
      </c>
      <c r="E245" s="249" t="s">
        <v>40</v>
      </c>
      <c r="F245" s="250" t="s">
        <v>1561</v>
      </c>
      <c r="G245" s="248"/>
      <c r="H245" s="251">
        <v>0.83299999999999996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181</v>
      </c>
      <c r="AU245" s="257" t="s">
        <v>87</v>
      </c>
      <c r="AV245" s="14" t="s">
        <v>87</v>
      </c>
      <c r="AW245" s="14" t="s">
        <v>38</v>
      </c>
      <c r="AX245" s="14" t="s">
        <v>77</v>
      </c>
      <c r="AY245" s="257" t="s">
        <v>167</v>
      </c>
    </row>
    <row r="246" s="14" customFormat="1">
      <c r="A246" s="14"/>
      <c r="B246" s="247"/>
      <c r="C246" s="248"/>
      <c r="D246" s="232" t="s">
        <v>181</v>
      </c>
      <c r="E246" s="249" t="s">
        <v>40</v>
      </c>
      <c r="F246" s="250" t="s">
        <v>1609</v>
      </c>
      <c r="G246" s="248"/>
      <c r="H246" s="251">
        <v>1.47</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181</v>
      </c>
      <c r="AU246" s="257" t="s">
        <v>87</v>
      </c>
      <c r="AV246" s="14" t="s">
        <v>87</v>
      </c>
      <c r="AW246" s="14" t="s">
        <v>38</v>
      </c>
      <c r="AX246" s="14" t="s">
        <v>77</v>
      </c>
      <c r="AY246" s="257" t="s">
        <v>167</v>
      </c>
    </row>
    <row r="247" s="14" customFormat="1">
      <c r="A247" s="14"/>
      <c r="B247" s="247"/>
      <c r="C247" s="248"/>
      <c r="D247" s="232" t="s">
        <v>181</v>
      </c>
      <c r="E247" s="249" t="s">
        <v>40</v>
      </c>
      <c r="F247" s="250" t="s">
        <v>1692</v>
      </c>
      <c r="G247" s="248"/>
      <c r="H247" s="251">
        <v>0.375</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181</v>
      </c>
      <c r="AU247" s="257" t="s">
        <v>87</v>
      </c>
      <c r="AV247" s="14" t="s">
        <v>87</v>
      </c>
      <c r="AW247" s="14" t="s">
        <v>38</v>
      </c>
      <c r="AX247" s="14" t="s">
        <v>77</v>
      </c>
      <c r="AY247" s="257" t="s">
        <v>167</v>
      </c>
    </row>
    <row r="248" s="15" customFormat="1">
      <c r="A248" s="15"/>
      <c r="B248" s="258"/>
      <c r="C248" s="259"/>
      <c r="D248" s="232" t="s">
        <v>181</v>
      </c>
      <c r="E248" s="260" t="s">
        <v>40</v>
      </c>
      <c r="F248" s="261" t="s">
        <v>184</v>
      </c>
      <c r="G248" s="259"/>
      <c r="H248" s="262">
        <v>4.7359999999999998</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181</v>
      </c>
      <c r="AU248" s="268" t="s">
        <v>87</v>
      </c>
      <c r="AV248" s="15" t="s">
        <v>175</v>
      </c>
      <c r="AW248" s="15" t="s">
        <v>38</v>
      </c>
      <c r="AX248" s="15" t="s">
        <v>85</v>
      </c>
      <c r="AY248" s="268" t="s">
        <v>167</v>
      </c>
    </row>
    <row r="249" s="2" customFormat="1" ht="36" customHeight="1">
      <c r="A249" s="39"/>
      <c r="B249" s="40"/>
      <c r="C249" s="269" t="s">
        <v>402</v>
      </c>
      <c r="D249" s="269" t="s">
        <v>297</v>
      </c>
      <c r="E249" s="270" t="s">
        <v>1684</v>
      </c>
      <c r="F249" s="271" t="s">
        <v>1685</v>
      </c>
      <c r="G249" s="272" t="s">
        <v>173</v>
      </c>
      <c r="H249" s="273">
        <v>5.21</v>
      </c>
      <c r="I249" s="274"/>
      <c r="J249" s="275">
        <f>ROUND(I249*H249,2)</f>
        <v>0</v>
      </c>
      <c r="K249" s="271" t="s">
        <v>458</v>
      </c>
      <c r="L249" s="276"/>
      <c r="M249" s="277" t="s">
        <v>40</v>
      </c>
      <c r="N249" s="278" t="s">
        <v>48</v>
      </c>
      <c r="O249" s="85"/>
      <c r="P249" s="228">
        <f>O249*H249</f>
        <v>0</v>
      </c>
      <c r="Q249" s="228">
        <v>0.025000000000000001</v>
      </c>
      <c r="R249" s="228">
        <f>Q249*H249</f>
        <v>0.13025000000000001</v>
      </c>
      <c r="S249" s="228">
        <v>0</v>
      </c>
      <c r="T249" s="229">
        <f>S249*H249</f>
        <v>0</v>
      </c>
      <c r="U249" s="39"/>
      <c r="V249" s="39"/>
      <c r="W249" s="39"/>
      <c r="X249" s="39"/>
      <c r="Y249" s="39"/>
      <c r="Z249" s="39"/>
      <c r="AA249" s="39"/>
      <c r="AB249" s="39"/>
      <c r="AC249" s="39"/>
      <c r="AD249" s="39"/>
      <c r="AE249" s="39"/>
      <c r="AR249" s="230" t="s">
        <v>407</v>
      </c>
      <c r="AT249" s="230" t="s">
        <v>297</v>
      </c>
      <c r="AU249" s="230" t="s">
        <v>87</v>
      </c>
      <c r="AY249" s="18" t="s">
        <v>167</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301</v>
      </c>
      <c r="BM249" s="230" t="s">
        <v>1693</v>
      </c>
    </row>
    <row r="250" s="2" customFormat="1">
      <c r="A250" s="39"/>
      <c r="B250" s="40"/>
      <c r="C250" s="41"/>
      <c r="D250" s="232" t="s">
        <v>177</v>
      </c>
      <c r="E250" s="41"/>
      <c r="F250" s="233" t="s">
        <v>1685</v>
      </c>
      <c r="G250" s="41"/>
      <c r="H250" s="41"/>
      <c r="I250" s="137"/>
      <c r="J250" s="41"/>
      <c r="K250" s="41"/>
      <c r="L250" s="45"/>
      <c r="M250" s="234"/>
      <c r="N250" s="235"/>
      <c r="O250" s="85"/>
      <c r="P250" s="85"/>
      <c r="Q250" s="85"/>
      <c r="R250" s="85"/>
      <c r="S250" s="85"/>
      <c r="T250" s="86"/>
      <c r="U250" s="39"/>
      <c r="V250" s="39"/>
      <c r="W250" s="39"/>
      <c r="X250" s="39"/>
      <c r="Y250" s="39"/>
      <c r="Z250" s="39"/>
      <c r="AA250" s="39"/>
      <c r="AB250" s="39"/>
      <c r="AC250" s="39"/>
      <c r="AD250" s="39"/>
      <c r="AE250" s="39"/>
      <c r="AT250" s="18" t="s">
        <v>177</v>
      </c>
      <c r="AU250" s="18" t="s">
        <v>87</v>
      </c>
    </row>
    <row r="251" s="14" customFormat="1">
      <c r="A251" s="14"/>
      <c r="B251" s="247"/>
      <c r="C251" s="248"/>
      <c r="D251" s="232" t="s">
        <v>181</v>
      </c>
      <c r="E251" s="248"/>
      <c r="F251" s="250" t="s">
        <v>1694</v>
      </c>
      <c r="G251" s="248"/>
      <c r="H251" s="251">
        <v>5.21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181</v>
      </c>
      <c r="AU251" s="257" t="s">
        <v>87</v>
      </c>
      <c r="AV251" s="14" t="s">
        <v>87</v>
      </c>
      <c r="AW251" s="14" t="s">
        <v>4</v>
      </c>
      <c r="AX251" s="14" t="s">
        <v>85</v>
      </c>
      <c r="AY251" s="257" t="s">
        <v>167</v>
      </c>
    </row>
    <row r="252" s="2" customFormat="1" ht="24" customHeight="1">
      <c r="A252" s="39"/>
      <c r="B252" s="40"/>
      <c r="C252" s="219" t="s">
        <v>407</v>
      </c>
      <c r="D252" s="219" t="s">
        <v>170</v>
      </c>
      <c r="E252" s="220" t="s">
        <v>1695</v>
      </c>
      <c r="F252" s="221" t="s">
        <v>1696</v>
      </c>
      <c r="G252" s="222" t="s">
        <v>173</v>
      </c>
      <c r="H252" s="223">
        <v>4.7359999999999998</v>
      </c>
      <c r="I252" s="224"/>
      <c r="J252" s="225">
        <f>ROUND(I252*H252,2)</f>
        <v>0</v>
      </c>
      <c r="K252" s="221" t="s">
        <v>458</v>
      </c>
      <c r="L252" s="45"/>
      <c r="M252" s="226" t="s">
        <v>40</v>
      </c>
      <c r="N252" s="227" t="s">
        <v>48</v>
      </c>
      <c r="O252" s="85"/>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301</v>
      </c>
      <c r="AT252" s="230" t="s">
        <v>170</v>
      </c>
      <c r="AU252" s="230" t="s">
        <v>87</v>
      </c>
      <c r="AY252" s="18" t="s">
        <v>167</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301</v>
      </c>
      <c r="BM252" s="230" t="s">
        <v>1697</v>
      </c>
    </row>
    <row r="253" s="2" customFormat="1">
      <c r="A253" s="39"/>
      <c r="B253" s="40"/>
      <c r="C253" s="41"/>
      <c r="D253" s="232" t="s">
        <v>177</v>
      </c>
      <c r="E253" s="41"/>
      <c r="F253" s="233" t="s">
        <v>1698</v>
      </c>
      <c r="G253" s="41"/>
      <c r="H253" s="41"/>
      <c r="I253" s="137"/>
      <c r="J253" s="41"/>
      <c r="K253" s="41"/>
      <c r="L253" s="45"/>
      <c r="M253" s="234"/>
      <c r="N253" s="235"/>
      <c r="O253" s="85"/>
      <c r="P253" s="85"/>
      <c r="Q253" s="85"/>
      <c r="R253" s="85"/>
      <c r="S253" s="85"/>
      <c r="T253" s="86"/>
      <c r="U253" s="39"/>
      <c r="V253" s="39"/>
      <c r="W253" s="39"/>
      <c r="X253" s="39"/>
      <c r="Y253" s="39"/>
      <c r="Z253" s="39"/>
      <c r="AA253" s="39"/>
      <c r="AB253" s="39"/>
      <c r="AC253" s="39"/>
      <c r="AD253" s="39"/>
      <c r="AE253" s="39"/>
      <c r="AT253" s="18" t="s">
        <v>177</v>
      </c>
      <c r="AU253" s="18" t="s">
        <v>87</v>
      </c>
    </row>
    <row r="254" s="2" customFormat="1">
      <c r="A254" s="39"/>
      <c r="B254" s="40"/>
      <c r="C254" s="41"/>
      <c r="D254" s="232" t="s">
        <v>179</v>
      </c>
      <c r="E254" s="41"/>
      <c r="F254" s="236" t="s">
        <v>1037</v>
      </c>
      <c r="G254" s="41"/>
      <c r="H254" s="41"/>
      <c r="I254" s="137"/>
      <c r="J254" s="41"/>
      <c r="K254" s="41"/>
      <c r="L254" s="45"/>
      <c r="M254" s="234"/>
      <c r="N254" s="235"/>
      <c r="O254" s="85"/>
      <c r="P254" s="85"/>
      <c r="Q254" s="85"/>
      <c r="R254" s="85"/>
      <c r="S254" s="85"/>
      <c r="T254" s="86"/>
      <c r="U254" s="39"/>
      <c r="V254" s="39"/>
      <c r="W254" s="39"/>
      <c r="X254" s="39"/>
      <c r="Y254" s="39"/>
      <c r="Z254" s="39"/>
      <c r="AA254" s="39"/>
      <c r="AB254" s="39"/>
      <c r="AC254" s="39"/>
      <c r="AD254" s="39"/>
      <c r="AE254" s="39"/>
      <c r="AT254" s="18" t="s">
        <v>179</v>
      </c>
      <c r="AU254" s="18" t="s">
        <v>87</v>
      </c>
    </row>
    <row r="255" s="2" customFormat="1" ht="24" customHeight="1">
      <c r="A255" s="39"/>
      <c r="B255" s="40"/>
      <c r="C255" s="219" t="s">
        <v>413</v>
      </c>
      <c r="D255" s="219" t="s">
        <v>170</v>
      </c>
      <c r="E255" s="220" t="s">
        <v>1699</v>
      </c>
      <c r="F255" s="221" t="s">
        <v>1700</v>
      </c>
      <c r="G255" s="222" t="s">
        <v>173</v>
      </c>
      <c r="H255" s="223">
        <v>3.528</v>
      </c>
      <c r="I255" s="224"/>
      <c r="J255" s="225">
        <f>ROUND(I255*H255,2)</f>
        <v>0</v>
      </c>
      <c r="K255" s="221" t="s">
        <v>458</v>
      </c>
      <c r="L255" s="45"/>
      <c r="M255" s="226" t="s">
        <v>40</v>
      </c>
      <c r="N255" s="227" t="s">
        <v>48</v>
      </c>
      <c r="O255" s="85"/>
      <c r="P255" s="228">
        <f>O255*H255</f>
        <v>0</v>
      </c>
      <c r="Q255" s="228">
        <v>0.0015</v>
      </c>
      <c r="R255" s="228">
        <f>Q255*H255</f>
        <v>0.0052919999999999998</v>
      </c>
      <c r="S255" s="228">
        <v>0</v>
      </c>
      <c r="T255" s="229">
        <f>S255*H255</f>
        <v>0</v>
      </c>
      <c r="U255" s="39"/>
      <c r="V255" s="39"/>
      <c r="W255" s="39"/>
      <c r="X255" s="39"/>
      <c r="Y255" s="39"/>
      <c r="Z255" s="39"/>
      <c r="AA255" s="39"/>
      <c r="AB255" s="39"/>
      <c r="AC255" s="39"/>
      <c r="AD255" s="39"/>
      <c r="AE255" s="39"/>
      <c r="AR255" s="230" t="s">
        <v>301</v>
      </c>
      <c r="AT255" s="230" t="s">
        <v>170</v>
      </c>
      <c r="AU255" s="230" t="s">
        <v>87</v>
      </c>
      <c r="AY255" s="18" t="s">
        <v>167</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301</v>
      </c>
      <c r="BM255" s="230" t="s">
        <v>1701</v>
      </c>
    </row>
    <row r="256" s="2" customFormat="1">
      <c r="A256" s="39"/>
      <c r="B256" s="40"/>
      <c r="C256" s="41"/>
      <c r="D256" s="232" t="s">
        <v>177</v>
      </c>
      <c r="E256" s="41"/>
      <c r="F256" s="233" t="s">
        <v>1702</v>
      </c>
      <c r="G256" s="41"/>
      <c r="H256" s="41"/>
      <c r="I256" s="137"/>
      <c r="J256" s="41"/>
      <c r="K256" s="41"/>
      <c r="L256" s="45"/>
      <c r="M256" s="234"/>
      <c r="N256" s="235"/>
      <c r="O256" s="85"/>
      <c r="P256" s="85"/>
      <c r="Q256" s="85"/>
      <c r="R256" s="85"/>
      <c r="S256" s="85"/>
      <c r="T256" s="86"/>
      <c r="U256" s="39"/>
      <c r="V256" s="39"/>
      <c r="W256" s="39"/>
      <c r="X256" s="39"/>
      <c r="Y256" s="39"/>
      <c r="Z256" s="39"/>
      <c r="AA256" s="39"/>
      <c r="AB256" s="39"/>
      <c r="AC256" s="39"/>
      <c r="AD256" s="39"/>
      <c r="AE256" s="39"/>
      <c r="AT256" s="18" t="s">
        <v>177</v>
      </c>
      <c r="AU256" s="18" t="s">
        <v>87</v>
      </c>
    </row>
    <row r="257" s="2" customFormat="1">
      <c r="A257" s="39"/>
      <c r="B257" s="40"/>
      <c r="C257" s="41"/>
      <c r="D257" s="232" t="s">
        <v>179</v>
      </c>
      <c r="E257" s="41"/>
      <c r="F257" s="236" t="s">
        <v>1067</v>
      </c>
      <c r="G257" s="41"/>
      <c r="H257" s="41"/>
      <c r="I257" s="137"/>
      <c r="J257" s="41"/>
      <c r="K257" s="41"/>
      <c r="L257" s="45"/>
      <c r="M257" s="234"/>
      <c r="N257" s="235"/>
      <c r="O257" s="85"/>
      <c r="P257" s="85"/>
      <c r="Q257" s="85"/>
      <c r="R257" s="85"/>
      <c r="S257" s="85"/>
      <c r="T257" s="86"/>
      <c r="U257" s="39"/>
      <c r="V257" s="39"/>
      <c r="W257" s="39"/>
      <c r="X257" s="39"/>
      <c r="Y257" s="39"/>
      <c r="Z257" s="39"/>
      <c r="AA257" s="39"/>
      <c r="AB257" s="39"/>
      <c r="AC257" s="39"/>
      <c r="AD257" s="39"/>
      <c r="AE257" s="39"/>
      <c r="AT257" s="18" t="s">
        <v>179</v>
      </c>
      <c r="AU257" s="18" t="s">
        <v>87</v>
      </c>
    </row>
    <row r="258" s="14" customFormat="1">
      <c r="A258" s="14"/>
      <c r="B258" s="247"/>
      <c r="C258" s="248"/>
      <c r="D258" s="232" t="s">
        <v>181</v>
      </c>
      <c r="E258" s="249" t="s">
        <v>40</v>
      </c>
      <c r="F258" s="250" t="s">
        <v>1665</v>
      </c>
      <c r="G258" s="248"/>
      <c r="H258" s="251">
        <v>2.0579999999999998</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181</v>
      </c>
      <c r="AU258" s="257" t="s">
        <v>87</v>
      </c>
      <c r="AV258" s="14" t="s">
        <v>87</v>
      </c>
      <c r="AW258" s="14" t="s">
        <v>38</v>
      </c>
      <c r="AX258" s="14" t="s">
        <v>77</v>
      </c>
      <c r="AY258" s="257" t="s">
        <v>167</v>
      </c>
    </row>
    <row r="259" s="14" customFormat="1">
      <c r="A259" s="14"/>
      <c r="B259" s="247"/>
      <c r="C259" s="248"/>
      <c r="D259" s="232" t="s">
        <v>181</v>
      </c>
      <c r="E259" s="249" t="s">
        <v>40</v>
      </c>
      <c r="F259" s="250" t="s">
        <v>1609</v>
      </c>
      <c r="G259" s="248"/>
      <c r="H259" s="251">
        <v>1.47</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181</v>
      </c>
      <c r="AU259" s="257" t="s">
        <v>87</v>
      </c>
      <c r="AV259" s="14" t="s">
        <v>87</v>
      </c>
      <c r="AW259" s="14" t="s">
        <v>38</v>
      </c>
      <c r="AX259" s="14" t="s">
        <v>77</v>
      </c>
      <c r="AY259" s="257" t="s">
        <v>167</v>
      </c>
    </row>
    <row r="260" s="15" customFormat="1">
      <c r="A260" s="15"/>
      <c r="B260" s="258"/>
      <c r="C260" s="259"/>
      <c r="D260" s="232" t="s">
        <v>181</v>
      </c>
      <c r="E260" s="260" t="s">
        <v>40</v>
      </c>
      <c r="F260" s="261" t="s">
        <v>184</v>
      </c>
      <c r="G260" s="259"/>
      <c r="H260" s="262">
        <v>3.5279999999999996</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181</v>
      </c>
      <c r="AU260" s="268" t="s">
        <v>87</v>
      </c>
      <c r="AV260" s="15" t="s">
        <v>175</v>
      </c>
      <c r="AW260" s="15" t="s">
        <v>38</v>
      </c>
      <c r="AX260" s="15" t="s">
        <v>85</v>
      </c>
      <c r="AY260" s="268" t="s">
        <v>167</v>
      </c>
    </row>
    <row r="261" s="2" customFormat="1" ht="16.5" customHeight="1">
      <c r="A261" s="39"/>
      <c r="B261" s="40"/>
      <c r="C261" s="219" t="s">
        <v>419</v>
      </c>
      <c r="D261" s="219" t="s">
        <v>170</v>
      </c>
      <c r="E261" s="220" t="s">
        <v>1049</v>
      </c>
      <c r="F261" s="221" t="s">
        <v>1050</v>
      </c>
      <c r="G261" s="222" t="s">
        <v>187</v>
      </c>
      <c r="H261" s="223">
        <v>2.3199999999999998</v>
      </c>
      <c r="I261" s="224"/>
      <c r="J261" s="225">
        <f>ROUND(I261*H261,2)</f>
        <v>0</v>
      </c>
      <c r="K261" s="221" t="s">
        <v>458</v>
      </c>
      <c r="L261" s="45"/>
      <c r="M261" s="226" t="s">
        <v>40</v>
      </c>
      <c r="N261" s="227" t="s">
        <v>48</v>
      </c>
      <c r="O261" s="85"/>
      <c r="P261" s="228">
        <f>O261*H261</f>
        <v>0</v>
      </c>
      <c r="Q261" s="228">
        <v>3.0000000000000001E-05</v>
      </c>
      <c r="R261" s="228">
        <f>Q261*H261</f>
        <v>6.9599999999999998E-05</v>
      </c>
      <c r="S261" s="228">
        <v>0</v>
      </c>
      <c r="T261" s="229">
        <f>S261*H261</f>
        <v>0</v>
      </c>
      <c r="U261" s="39"/>
      <c r="V261" s="39"/>
      <c r="W261" s="39"/>
      <c r="X261" s="39"/>
      <c r="Y261" s="39"/>
      <c r="Z261" s="39"/>
      <c r="AA261" s="39"/>
      <c r="AB261" s="39"/>
      <c r="AC261" s="39"/>
      <c r="AD261" s="39"/>
      <c r="AE261" s="39"/>
      <c r="AR261" s="230" t="s">
        <v>301</v>
      </c>
      <c r="AT261" s="230" t="s">
        <v>170</v>
      </c>
      <c r="AU261" s="230" t="s">
        <v>87</v>
      </c>
      <c r="AY261" s="18" t="s">
        <v>167</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301</v>
      </c>
      <c r="BM261" s="230" t="s">
        <v>1703</v>
      </c>
    </row>
    <row r="262" s="2" customFormat="1">
      <c r="A262" s="39"/>
      <c r="B262" s="40"/>
      <c r="C262" s="41"/>
      <c r="D262" s="232" t="s">
        <v>177</v>
      </c>
      <c r="E262" s="41"/>
      <c r="F262" s="233" t="s">
        <v>1052</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177</v>
      </c>
      <c r="AU262" s="18" t="s">
        <v>87</v>
      </c>
    </row>
    <row r="263" s="2" customFormat="1">
      <c r="A263" s="39"/>
      <c r="B263" s="40"/>
      <c r="C263" s="41"/>
      <c r="D263" s="232" t="s">
        <v>179</v>
      </c>
      <c r="E263" s="41"/>
      <c r="F263" s="236" t="s">
        <v>1704</v>
      </c>
      <c r="G263" s="41"/>
      <c r="H263" s="41"/>
      <c r="I263" s="137"/>
      <c r="J263" s="41"/>
      <c r="K263" s="41"/>
      <c r="L263" s="45"/>
      <c r="M263" s="234"/>
      <c r="N263" s="235"/>
      <c r="O263" s="85"/>
      <c r="P263" s="85"/>
      <c r="Q263" s="85"/>
      <c r="R263" s="85"/>
      <c r="S263" s="85"/>
      <c r="T263" s="86"/>
      <c r="U263" s="39"/>
      <c r="V263" s="39"/>
      <c r="W263" s="39"/>
      <c r="X263" s="39"/>
      <c r="Y263" s="39"/>
      <c r="Z263" s="39"/>
      <c r="AA263" s="39"/>
      <c r="AB263" s="39"/>
      <c r="AC263" s="39"/>
      <c r="AD263" s="39"/>
      <c r="AE263" s="39"/>
      <c r="AT263" s="18" t="s">
        <v>179</v>
      </c>
      <c r="AU263" s="18" t="s">
        <v>87</v>
      </c>
    </row>
    <row r="264" s="2" customFormat="1" ht="16.5" customHeight="1">
      <c r="A264" s="39"/>
      <c r="B264" s="40"/>
      <c r="C264" s="219" t="s">
        <v>427</v>
      </c>
      <c r="D264" s="219" t="s">
        <v>170</v>
      </c>
      <c r="E264" s="220" t="s">
        <v>1058</v>
      </c>
      <c r="F264" s="221" t="s">
        <v>1059</v>
      </c>
      <c r="G264" s="222" t="s">
        <v>173</v>
      </c>
      <c r="H264" s="223">
        <v>4.7359999999999998</v>
      </c>
      <c r="I264" s="224"/>
      <c r="J264" s="225">
        <f>ROUND(I264*H264,2)</f>
        <v>0</v>
      </c>
      <c r="K264" s="221" t="s">
        <v>458</v>
      </c>
      <c r="L264" s="45"/>
      <c r="M264" s="226" t="s">
        <v>40</v>
      </c>
      <c r="N264" s="227" t="s">
        <v>48</v>
      </c>
      <c r="O264" s="85"/>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301</v>
      </c>
      <c r="AT264" s="230" t="s">
        <v>170</v>
      </c>
      <c r="AU264" s="230" t="s">
        <v>87</v>
      </c>
      <c r="AY264" s="18" t="s">
        <v>167</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301</v>
      </c>
      <c r="BM264" s="230" t="s">
        <v>1705</v>
      </c>
    </row>
    <row r="265" s="2" customFormat="1">
      <c r="A265" s="39"/>
      <c r="B265" s="40"/>
      <c r="C265" s="41"/>
      <c r="D265" s="232" t="s">
        <v>177</v>
      </c>
      <c r="E265" s="41"/>
      <c r="F265" s="233" t="s">
        <v>1061</v>
      </c>
      <c r="G265" s="41"/>
      <c r="H265" s="41"/>
      <c r="I265" s="137"/>
      <c r="J265" s="41"/>
      <c r="K265" s="41"/>
      <c r="L265" s="45"/>
      <c r="M265" s="234"/>
      <c r="N265" s="235"/>
      <c r="O265" s="85"/>
      <c r="P265" s="85"/>
      <c r="Q265" s="85"/>
      <c r="R265" s="85"/>
      <c r="S265" s="85"/>
      <c r="T265" s="86"/>
      <c r="U265" s="39"/>
      <c r="V265" s="39"/>
      <c r="W265" s="39"/>
      <c r="X265" s="39"/>
      <c r="Y265" s="39"/>
      <c r="Z265" s="39"/>
      <c r="AA265" s="39"/>
      <c r="AB265" s="39"/>
      <c r="AC265" s="39"/>
      <c r="AD265" s="39"/>
      <c r="AE265" s="39"/>
      <c r="AT265" s="18" t="s">
        <v>177</v>
      </c>
      <c r="AU265" s="18" t="s">
        <v>87</v>
      </c>
    </row>
    <row r="266" s="2" customFormat="1">
      <c r="A266" s="39"/>
      <c r="B266" s="40"/>
      <c r="C266" s="41"/>
      <c r="D266" s="232" t="s">
        <v>179</v>
      </c>
      <c r="E266" s="41"/>
      <c r="F266" s="236" t="s">
        <v>1704</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179</v>
      </c>
      <c r="AU266" s="18" t="s">
        <v>87</v>
      </c>
    </row>
    <row r="267" s="14" customFormat="1">
      <c r="A267" s="14"/>
      <c r="B267" s="247"/>
      <c r="C267" s="248"/>
      <c r="D267" s="232" t="s">
        <v>181</v>
      </c>
      <c r="E267" s="249" t="s">
        <v>40</v>
      </c>
      <c r="F267" s="250" t="s">
        <v>1665</v>
      </c>
      <c r="G267" s="248"/>
      <c r="H267" s="251">
        <v>2.0579999999999998</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181</v>
      </c>
      <c r="AU267" s="257" t="s">
        <v>87</v>
      </c>
      <c r="AV267" s="14" t="s">
        <v>87</v>
      </c>
      <c r="AW267" s="14" t="s">
        <v>38</v>
      </c>
      <c r="AX267" s="14" t="s">
        <v>77</v>
      </c>
      <c r="AY267" s="257" t="s">
        <v>167</v>
      </c>
    </row>
    <row r="268" s="14" customFormat="1">
      <c r="A268" s="14"/>
      <c r="B268" s="247"/>
      <c r="C268" s="248"/>
      <c r="D268" s="232" t="s">
        <v>181</v>
      </c>
      <c r="E268" s="249" t="s">
        <v>40</v>
      </c>
      <c r="F268" s="250" t="s">
        <v>1561</v>
      </c>
      <c r="G268" s="248"/>
      <c r="H268" s="251">
        <v>0.83299999999999996</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181</v>
      </c>
      <c r="AU268" s="257" t="s">
        <v>87</v>
      </c>
      <c r="AV268" s="14" t="s">
        <v>87</v>
      </c>
      <c r="AW268" s="14" t="s">
        <v>38</v>
      </c>
      <c r="AX268" s="14" t="s">
        <v>77</v>
      </c>
      <c r="AY268" s="257" t="s">
        <v>167</v>
      </c>
    </row>
    <row r="269" s="14" customFormat="1">
      <c r="A269" s="14"/>
      <c r="B269" s="247"/>
      <c r="C269" s="248"/>
      <c r="D269" s="232" t="s">
        <v>181</v>
      </c>
      <c r="E269" s="249" t="s">
        <v>40</v>
      </c>
      <c r="F269" s="250" t="s">
        <v>1609</v>
      </c>
      <c r="G269" s="248"/>
      <c r="H269" s="251">
        <v>1.47</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181</v>
      </c>
      <c r="AU269" s="257" t="s">
        <v>87</v>
      </c>
      <c r="AV269" s="14" t="s">
        <v>87</v>
      </c>
      <c r="AW269" s="14" t="s">
        <v>38</v>
      </c>
      <c r="AX269" s="14" t="s">
        <v>77</v>
      </c>
      <c r="AY269" s="257" t="s">
        <v>167</v>
      </c>
    </row>
    <row r="270" s="14" customFormat="1">
      <c r="A270" s="14"/>
      <c r="B270" s="247"/>
      <c r="C270" s="248"/>
      <c r="D270" s="232" t="s">
        <v>181</v>
      </c>
      <c r="E270" s="249" t="s">
        <v>40</v>
      </c>
      <c r="F270" s="250" t="s">
        <v>1692</v>
      </c>
      <c r="G270" s="248"/>
      <c r="H270" s="251">
        <v>0.375</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181</v>
      </c>
      <c r="AU270" s="257" t="s">
        <v>87</v>
      </c>
      <c r="AV270" s="14" t="s">
        <v>87</v>
      </c>
      <c r="AW270" s="14" t="s">
        <v>38</v>
      </c>
      <c r="AX270" s="14" t="s">
        <v>77</v>
      </c>
      <c r="AY270" s="257" t="s">
        <v>167</v>
      </c>
    </row>
    <row r="271" s="15" customFormat="1">
      <c r="A271" s="15"/>
      <c r="B271" s="258"/>
      <c r="C271" s="259"/>
      <c r="D271" s="232" t="s">
        <v>181</v>
      </c>
      <c r="E271" s="260" t="s">
        <v>40</v>
      </c>
      <c r="F271" s="261" t="s">
        <v>184</v>
      </c>
      <c r="G271" s="259"/>
      <c r="H271" s="262">
        <v>4.7359999999999998</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181</v>
      </c>
      <c r="AU271" s="268" t="s">
        <v>87</v>
      </c>
      <c r="AV271" s="15" t="s">
        <v>175</v>
      </c>
      <c r="AW271" s="15" t="s">
        <v>38</v>
      </c>
      <c r="AX271" s="15" t="s">
        <v>85</v>
      </c>
      <c r="AY271" s="268" t="s">
        <v>167</v>
      </c>
    </row>
    <row r="272" s="2" customFormat="1" ht="24" customHeight="1">
      <c r="A272" s="39"/>
      <c r="B272" s="40"/>
      <c r="C272" s="219" t="s">
        <v>433</v>
      </c>
      <c r="D272" s="219" t="s">
        <v>170</v>
      </c>
      <c r="E272" s="220" t="s">
        <v>1706</v>
      </c>
      <c r="F272" s="221" t="s">
        <v>1707</v>
      </c>
      <c r="G272" s="222" t="s">
        <v>398</v>
      </c>
      <c r="H272" s="223">
        <v>0.28299999999999997</v>
      </c>
      <c r="I272" s="224"/>
      <c r="J272" s="225">
        <f>ROUND(I272*H272,2)</f>
        <v>0</v>
      </c>
      <c r="K272" s="221" t="s">
        <v>458</v>
      </c>
      <c r="L272" s="45"/>
      <c r="M272" s="226" t="s">
        <v>40</v>
      </c>
      <c r="N272" s="227" t="s">
        <v>48</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301</v>
      </c>
      <c r="AT272" s="230" t="s">
        <v>170</v>
      </c>
      <c r="AU272" s="230" t="s">
        <v>87</v>
      </c>
      <c r="AY272" s="18" t="s">
        <v>167</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301</v>
      </c>
      <c r="BM272" s="230" t="s">
        <v>1708</v>
      </c>
    </row>
    <row r="273" s="2" customFormat="1">
      <c r="A273" s="39"/>
      <c r="B273" s="40"/>
      <c r="C273" s="41"/>
      <c r="D273" s="232" t="s">
        <v>177</v>
      </c>
      <c r="E273" s="41"/>
      <c r="F273" s="233" t="s">
        <v>1709</v>
      </c>
      <c r="G273" s="41"/>
      <c r="H273" s="41"/>
      <c r="I273" s="137"/>
      <c r="J273" s="41"/>
      <c r="K273" s="41"/>
      <c r="L273" s="45"/>
      <c r="M273" s="234"/>
      <c r="N273" s="235"/>
      <c r="O273" s="85"/>
      <c r="P273" s="85"/>
      <c r="Q273" s="85"/>
      <c r="R273" s="85"/>
      <c r="S273" s="85"/>
      <c r="T273" s="86"/>
      <c r="U273" s="39"/>
      <c r="V273" s="39"/>
      <c r="W273" s="39"/>
      <c r="X273" s="39"/>
      <c r="Y273" s="39"/>
      <c r="Z273" s="39"/>
      <c r="AA273" s="39"/>
      <c r="AB273" s="39"/>
      <c r="AC273" s="39"/>
      <c r="AD273" s="39"/>
      <c r="AE273" s="39"/>
      <c r="AT273" s="18" t="s">
        <v>177</v>
      </c>
      <c r="AU273" s="18" t="s">
        <v>87</v>
      </c>
    </row>
    <row r="274" s="2" customFormat="1">
      <c r="A274" s="39"/>
      <c r="B274" s="40"/>
      <c r="C274" s="41"/>
      <c r="D274" s="232" t="s">
        <v>179</v>
      </c>
      <c r="E274" s="41"/>
      <c r="F274" s="236" t="s">
        <v>452</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179</v>
      </c>
      <c r="AU274" s="18" t="s">
        <v>87</v>
      </c>
    </row>
    <row r="275" s="2" customFormat="1" ht="24" customHeight="1">
      <c r="A275" s="39"/>
      <c r="B275" s="40"/>
      <c r="C275" s="219" t="s">
        <v>442</v>
      </c>
      <c r="D275" s="219" t="s">
        <v>170</v>
      </c>
      <c r="E275" s="220" t="s">
        <v>1710</v>
      </c>
      <c r="F275" s="221" t="s">
        <v>1711</v>
      </c>
      <c r="G275" s="222" t="s">
        <v>398</v>
      </c>
      <c r="H275" s="223">
        <v>0.28299999999999997</v>
      </c>
      <c r="I275" s="224"/>
      <c r="J275" s="225">
        <f>ROUND(I275*H275,2)</f>
        <v>0</v>
      </c>
      <c r="K275" s="221" t="s">
        <v>458</v>
      </c>
      <c r="L275" s="45"/>
      <c r="M275" s="226" t="s">
        <v>40</v>
      </c>
      <c r="N275" s="227" t="s">
        <v>48</v>
      </c>
      <c r="O275" s="85"/>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301</v>
      </c>
      <c r="AT275" s="230" t="s">
        <v>170</v>
      </c>
      <c r="AU275" s="230" t="s">
        <v>87</v>
      </c>
      <c r="AY275" s="18" t="s">
        <v>167</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301</v>
      </c>
      <c r="BM275" s="230" t="s">
        <v>1712</v>
      </c>
    </row>
    <row r="276" s="2" customFormat="1">
      <c r="A276" s="39"/>
      <c r="B276" s="40"/>
      <c r="C276" s="41"/>
      <c r="D276" s="232" t="s">
        <v>177</v>
      </c>
      <c r="E276" s="41"/>
      <c r="F276" s="233" t="s">
        <v>1713</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177</v>
      </c>
      <c r="AU276" s="18" t="s">
        <v>87</v>
      </c>
    </row>
    <row r="277" s="2" customFormat="1">
      <c r="A277" s="39"/>
      <c r="B277" s="40"/>
      <c r="C277" s="41"/>
      <c r="D277" s="232" t="s">
        <v>179</v>
      </c>
      <c r="E277" s="41"/>
      <c r="F277" s="236" t="s">
        <v>452</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179</v>
      </c>
      <c r="AU277" s="18" t="s">
        <v>87</v>
      </c>
    </row>
    <row r="278" s="12" customFormat="1" ht="22.8" customHeight="1">
      <c r="A278" s="12"/>
      <c r="B278" s="203"/>
      <c r="C278" s="204"/>
      <c r="D278" s="205" t="s">
        <v>76</v>
      </c>
      <c r="E278" s="217" t="s">
        <v>1714</v>
      </c>
      <c r="F278" s="217" t="s">
        <v>1715</v>
      </c>
      <c r="G278" s="204"/>
      <c r="H278" s="204"/>
      <c r="I278" s="207"/>
      <c r="J278" s="218">
        <f>BK278</f>
        <v>0</v>
      </c>
      <c r="K278" s="204"/>
      <c r="L278" s="209"/>
      <c r="M278" s="210"/>
      <c r="N278" s="211"/>
      <c r="O278" s="211"/>
      <c r="P278" s="212">
        <f>SUM(P279:P288)</f>
        <v>0</v>
      </c>
      <c r="Q278" s="211"/>
      <c r="R278" s="212">
        <f>SUM(R279:R288)</f>
        <v>0.0218064</v>
      </c>
      <c r="S278" s="211"/>
      <c r="T278" s="213">
        <f>SUM(T279:T288)</f>
        <v>0</v>
      </c>
      <c r="U278" s="12"/>
      <c r="V278" s="12"/>
      <c r="W278" s="12"/>
      <c r="X278" s="12"/>
      <c r="Y278" s="12"/>
      <c r="Z278" s="12"/>
      <c r="AA278" s="12"/>
      <c r="AB278" s="12"/>
      <c r="AC278" s="12"/>
      <c r="AD278" s="12"/>
      <c r="AE278" s="12"/>
      <c r="AR278" s="214" t="s">
        <v>87</v>
      </c>
      <c r="AT278" s="215" t="s">
        <v>76</v>
      </c>
      <c r="AU278" s="215" t="s">
        <v>85</v>
      </c>
      <c r="AY278" s="214" t="s">
        <v>167</v>
      </c>
      <c r="BK278" s="216">
        <f>SUM(BK279:BK288)</f>
        <v>0</v>
      </c>
    </row>
    <row r="279" s="2" customFormat="1" ht="24" customHeight="1">
      <c r="A279" s="39"/>
      <c r="B279" s="40"/>
      <c r="C279" s="219" t="s">
        <v>447</v>
      </c>
      <c r="D279" s="219" t="s">
        <v>170</v>
      </c>
      <c r="E279" s="220" t="s">
        <v>1716</v>
      </c>
      <c r="F279" s="221" t="s">
        <v>1717</v>
      </c>
      <c r="G279" s="222" t="s">
        <v>173</v>
      </c>
      <c r="H279" s="223">
        <v>16.52</v>
      </c>
      <c r="I279" s="224"/>
      <c r="J279" s="225">
        <f>ROUND(I279*H279,2)</f>
        <v>0</v>
      </c>
      <c r="K279" s="221" t="s">
        <v>458</v>
      </c>
      <c r="L279" s="45"/>
      <c r="M279" s="226" t="s">
        <v>40</v>
      </c>
      <c r="N279" s="227" t="s">
        <v>48</v>
      </c>
      <c r="O279" s="85"/>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301</v>
      </c>
      <c r="AT279" s="230" t="s">
        <v>170</v>
      </c>
      <c r="AU279" s="230" t="s">
        <v>87</v>
      </c>
      <c r="AY279" s="18" t="s">
        <v>167</v>
      </c>
      <c r="BE279" s="231">
        <f>IF(N279="základní",J279,0)</f>
        <v>0</v>
      </c>
      <c r="BF279" s="231">
        <f>IF(N279="snížená",J279,0)</f>
        <v>0</v>
      </c>
      <c r="BG279" s="231">
        <f>IF(N279="zákl. přenesená",J279,0)</f>
        <v>0</v>
      </c>
      <c r="BH279" s="231">
        <f>IF(N279="sníž. přenesená",J279,0)</f>
        <v>0</v>
      </c>
      <c r="BI279" s="231">
        <f>IF(N279="nulová",J279,0)</f>
        <v>0</v>
      </c>
      <c r="BJ279" s="18" t="s">
        <v>85</v>
      </c>
      <c r="BK279" s="231">
        <f>ROUND(I279*H279,2)</f>
        <v>0</v>
      </c>
      <c r="BL279" s="18" t="s">
        <v>301</v>
      </c>
      <c r="BM279" s="230" t="s">
        <v>1718</v>
      </c>
    </row>
    <row r="280" s="2" customFormat="1">
      <c r="A280" s="39"/>
      <c r="B280" s="40"/>
      <c r="C280" s="41"/>
      <c r="D280" s="232" t="s">
        <v>177</v>
      </c>
      <c r="E280" s="41"/>
      <c r="F280" s="233" t="s">
        <v>1719</v>
      </c>
      <c r="G280" s="41"/>
      <c r="H280" s="41"/>
      <c r="I280" s="137"/>
      <c r="J280" s="41"/>
      <c r="K280" s="41"/>
      <c r="L280" s="45"/>
      <c r="M280" s="234"/>
      <c r="N280" s="235"/>
      <c r="O280" s="85"/>
      <c r="P280" s="85"/>
      <c r="Q280" s="85"/>
      <c r="R280" s="85"/>
      <c r="S280" s="85"/>
      <c r="T280" s="86"/>
      <c r="U280" s="39"/>
      <c r="V280" s="39"/>
      <c r="W280" s="39"/>
      <c r="X280" s="39"/>
      <c r="Y280" s="39"/>
      <c r="Z280" s="39"/>
      <c r="AA280" s="39"/>
      <c r="AB280" s="39"/>
      <c r="AC280" s="39"/>
      <c r="AD280" s="39"/>
      <c r="AE280" s="39"/>
      <c r="AT280" s="18" t="s">
        <v>177</v>
      </c>
      <c r="AU280" s="18" t="s">
        <v>87</v>
      </c>
    </row>
    <row r="281" s="2" customFormat="1">
      <c r="A281" s="39"/>
      <c r="B281" s="40"/>
      <c r="C281" s="41"/>
      <c r="D281" s="232" t="s">
        <v>179</v>
      </c>
      <c r="E281" s="41"/>
      <c r="F281" s="236" t="s">
        <v>1720</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179</v>
      </c>
      <c r="AU281" s="18" t="s">
        <v>87</v>
      </c>
    </row>
    <row r="282" s="14" customFormat="1">
      <c r="A282" s="14"/>
      <c r="B282" s="247"/>
      <c r="C282" s="248"/>
      <c r="D282" s="232" t="s">
        <v>181</v>
      </c>
      <c r="E282" s="249" t="s">
        <v>40</v>
      </c>
      <c r="F282" s="250" t="s">
        <v>1721</v>
      </c>
      <c r="G282" s="248"/>
      <c r="H282" s="251">
        <v>9.5999999999999996</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181</v>
      </c>
      <c r="AU282" s="257" t="s">
        <v>87</v>
      </c>
      <c r="AV282" s="14" t="s">
        <v>87</v>
      </c>
      <c r="AW282" s="14" t="s">
        <v>38</v>
      </c>
      <c r="AX282" s="14" t="s">
        <v>77</v>
      </c>
      <c r="AY282" s="257" t="s">
        <v>167</v>
      </c>
    </row>
    <row r="283" s="14" customFormat="1">
      <c r="A283" s="14"/>
      <c r="B283" s="247"/>
      <c r="C283" s="248"/>
      <c r="D283" s="232" t="s">
        <v>181</v>
      </c>
      <c r="E283" s="249" t="s">
        <v>40</v>
      </c>
      <c r="F283" s="250" t="s">
        <v>1722</v>
      </c>
      <c r="G283" s="248"/>
      <c r="H283" s="251">
        <v>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181</v>
      </c>
      <c r="AU283" s="257" t="s">
        <v>87</v>
      </c>
      <c r="AV283" s="14" t="s">
        <v>87</v>
      </c>
      <c r="AW283" s="14" t="s">
        <v>38</v>
      </c>
      <c r="AX283" s="14" t="s">
        <v>77</v>
      </c>
      <c r="AY283" s="257" t="s">
        <v>167</v>
      </c>
    </row>
    <row r="284" s="14" customFormat="1">
      <c r="A284" s="14"/>
      <c r="B284" s="247"/>
      <c r="C284" s="248"/>
      <c r="D284" s="232" t="s">
        <v>181</v>
      </c>
      <c r="E284" s="249" t="s">
        <v>40</v>
      </c>
      <c r="F284" s="250" t="s">
        <v>1723</v>
      </c>
      <c r="G284" s="248"/>
      <c r="H284" s="251">
        <v>3.6000000000000001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181</v>
      </c>
      <c r="AU284" s="257" t="s">
        <v>87</v>
      </c>
      <c r="AV284" s="14" t="s">
        <v>87</v>
      </c>
      <c r="AW284" s="14" t="s">
        <v>38</v>
      </c>
      <c r="AX284" s="14" t="s">
        <v>77</v>
      </c>
      <c r="AY284" s="257" t="s">
        <v>167</v>
      </c>
    </row>
    <row r="285" s="14" customFormat="1">
      <c r="A285" s="14"/>
      <c r="B285" s="247"/>
      <c r="C285" s="248"/>
      <c r="D285" s="232" t="s">
        <v>181</v>
      </c>
      <c r="E285" s="249" t="s">
        <v>40</v>
      </c>
      <c r="F285" s="250" t="s">
        <v>1724</v>
      </c>
      <c r="G285" s="248"/>
      <c r="H285" s="251">
        <v>0.32000000000000001</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181</v>
      </c>
      <c r="AU285" s="257" t="s">
        <v>87</v>
      </c>
      <c r="AV285" s="14" t="s">
        <v>87</v>
      </c>
      <c r="AW285" s="14" t="s">
        <v>38</v>
      </c>
      <c r="AX285" s="14" t="s">
        <v>77</v>
      </c>
      <c r="AY285" s="257" t="s">
        <v>167</v>
      </c>
    </row>
    <row r="286" s="15" customFormat="1">
      <c r="A286" s="15"/>
      <c r="B286" s="258"/>
      <c r="C286" s="259"/>
      <c r="D286" s="232" t="s">
        <v>181</v>
      </c>
      <c r="E286" s="260" t="s">
        <v>40</v>
      </c>
      <c r="F286" s="261" t="s">
        <v>184</v>
      </c>
      <c r="G286" s="259"/>
      <c r="H286" s="262">
        <v>16.52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181</v>
      </c>
      <c r="AU286" s="268" t="s">
        <v>87</v>
      </c>
      <c r="AV286" s="15" t="s">
        <v>175</v>
      </c>
      <c r="AW286" s="15" t="s">
        <v>38</v>
      </c>
      <c r="AX286" s="15" t="s">
        <v>85</v>
      </c>
      <c r="AY286" s="268" t="s">
        <v>167</v>
      </c>
    </row>
    <row r="287" s="2" customFormat="1" ht="24" customHeight="1">
      <c r="A287" s="39"/>
      <c r="B287" s="40"/>
      <c r="C287" s="219" t="s">
        <v>455</v>
      </c>
      <c r="D287" s="219" t="s">
        <v>170</v>
      </c>
      <c r="E287" s="220" t="s">
        <v>1725</v>
      </c>
      <c r="F287" s="221" t="s">
        <v>1726</v>
      </c>
      <c r="G287" s="222" t="s">
        <v>173</v>
      </c>
      <c r="H287" s="223">
        <v>16.52</v>
      </c>
      <c r="I287" s="224"/>
      <c r="J287" s="225">
        <f>ROUND(I287*H287,2)</f>
        <v>0</v>
      </c>
      <c r="K287" s="221" t="s">
        <v>458</v>
      </c>
      <c r="L287" s="45"/>
      <c r="M287" s="226" t="s">
        <v>40</v>
      </c>
      <c r="N287" s="227" t="s">
        <v>48</v>
      </c>
      <c r="O287" s="85"/>
      <c r="P287" s="228">
        <f>O287*H287</f>
        <v>0</v>
      </c>
      <c r="Q287" s="228">
        <v>0.00132</v>
      </c>
      <c r="R287" s="228">
        <f>Q287*H287</f>
        <v>0.0218064</v>
      </c>
      <c r="S287" s="228">
        <v>0</v>
      </c>
      <c r="T287" s="229">
        <f>S287*H287</f>
        <v>0</v>
      </c>
      <c r="U287" s="39"/>
      <c r="V287" s="39"/>
      <c r="W287" s="39"/>
      <c r="X287" s="39"/>
      <c r="Y287" s="39"/>
      <c r="Z287" s="39"/>
      <c r="AA287" s="39"/>
      <c r="AB287" s="39"/>
      <c r="AC287" s="39"/>
      <c r="AD287" s="39"/>
      <c r="AE287" s="39"/>
      <c r="AR287" s="230" t="s">
        <v>301</v>
      </c>
      <c r="AT287" s="230" t="s">
        <v>170</v>
      </c>
      <c r="AU287" s="230" t="s">
        <v>87</v>
      </c>
      <c r="AY287" s="18" t="s">
        <v>167</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301</v>
      </c>
      <c r="BM287" s="230" t="s">
        <v>1727</v>
      </c>
    </row>
    <row r="288" s="2" customFormat="1">
      <c r="A288" s="39"/>
      <c r="B288" s="40"/>
      <c r="C288" s="41"/>
      <c r="D288" s="232" t="s">
        <v>177</v>
      </c>
      <c r="E288" s="41"/>
      <c r="F288" s="233" t="s">
        <v>1728</v>
      </c>
      <c r="G288" s="41"/>
      <c r="H288" s="41"/>
      <c r="I288" s="137"/>
      <c r="J288" s="41"/>
      <c r="K288" s="41"/>
      <c r="L288" s="45"/>
      <c r="M288" s="282"/>
      <c r="N288" s="283"/>
      <c r="O288" s="284"/>
      <c r="P288" s="284"/>
      <c r="Q288" s="284"/>
      <c r="R288" s="284"/>
      <c r="S288" s="284"/>
      <c r="T288" s="285"/>
      <c r="U288" s="39"/>
      <c r="V288" s="39"/>
      <c r="W288" s="39"/>
      <c r="X288" s="39"/>
      <c r="Y288" s="39"/>
      <c r="Z288" s="39"/>
      <c r="AA288" s="39"/>
      <c r="AB288" s="39"/>
      <c r="AC288" s="39"/>
      <c r="AD288" s="39"/>
      <c r="AE288" s="39"/>
      <c r="AT288" s="18" t="s">
        <v>177</v>
      </c>
      <c r="AU288" s="18" t="s">
        <v>87</v>
      </c>
    </row>
    <row r="289" s="2" customFormat="1" ht="6.96" customHeight="1">
      <c r="A289" s="39"/>
      <c r="B289" s="60"/>
      <c r="C289" s="61"/>
      <c r="D289" s="61"/>
      <c r="E289" s="61"/>
      <c r="F289" s="61"/>
      <c r="G289" s="61"/>
      <c r="H289" s="61"/>
      <c r="I289" s="167"/>
      <c r="J289" s="61"/>
      <c r="K289" s="61"/>
      <c r="L289" s="45"/>
      <c r="M289" s="39"/>
      <c r="O289" s="39"/>
      <c r="P289" s="39"/>
      <c r="Q289" s="39"/>
      <c r="R289" s="39"/>
      <c r="S289" s="39"/>
      <c r="T289" s="39"/>
      <c r="U289" s="39"/>
      <c r="V289" s="39"/>
      <c r="W289" s="39"/>
      <c r="X289" s="39"/>
      <c r="Y289" s="39"/>
      <c r="Z289" s="39"/>
      <c r="AA289" s="39"/>
      <c r="AB289" s="39"/>
      <c r="AC289" s="39"/>
      <c r="AD289" s="39"/>
      <c r="AE289" s="39"/>
    </row>
  </sheetData>
  <sheetProtection sheet="1" autoFilter="0" formatColumns="0" formatRows="0" objects="1" scenarios="1" spinCount="100000" saltValue="itOocdfEf1/+PUZUXnTfgSajFenhS38q1n0kbXUo6qdJJ7wNWs3Tf+VNryilPyG7JQoOCMKcQHFQwuhFzIjITA==" hashValue="8OjWz+rZB7rmVLp808BTNHEYYBLuR13uZww0WOMCZT7AgGmgxWvBKyizqmUIFgXrdnyUq6DRSVz/sRigFkanKQ==" algorithmName="SHA-512" password="CC35"/>
  <autoFilter ref="C88:K288"/>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114</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1729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ROUND(J86,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ROUND((SUM(BE86:BE216)),  2)</f>
        <v>0</v>
      </c>
      <c r="G33" s="39"/>
      <c r="H33" s="39"/>
      <c r="I33" s="156">
        <v>0.20999999999999999</v>
      </c>
      <c r="J33" s="155">
        <f>ROUND(((SUM(BE86:BE216))*I33),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ROUND((SUM(BF86:BF216)),  2)</f>
        <v>0</v>
      </c>
      <c r="G34" s="39"/>
      <c r="H34" s="39"/>
      <c r="I34" s="156">
        <v>0.14999999999999999</v>
      </c>
      <c r="J34" s="155">
        <f>ROUND(((SUM(BF86:BF216))*I34),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ROUND((SUM(BG86:BG216)),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ROUND((SUM(BH86:BH216)),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ROUND((SUM(BI86:BI216)),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010 - Výměna sklepních oken</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J86</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125</v>
      </c>
      <c r="E60" s="180"/>
      <c r="F60" s="180"/>
      <c r="G60" s="180"/>
      <c r="H60" s="180"/>
      <c r="I60" s="181"/>
      <c r="J60" s="182">
        <f>J87</f>
        <v>0</v>
      </c>
      <c r="K60" s="178"/>
      <c r="L60" s="183"/>
      <c r="S60" s="9"/>
      <c r="T60" s="9"/>
      <c r="U60" s="9"/>
      <c r="V60" s="9"/>
      <c r="W60" s="9"/>
      <c r="X60" s="9"/>
      <c r="Y60" s="9"/>
      <c r="Z60" s="9"/>
      <c r="AA60" s="9"/>
      <c r="AB60" s="9"/>
      <c r="AC60" s="9"/>
      <c r="AD60" s="9"/>
      <c r="AE60" s="9"/>
    </row>
    <row r="61" s="10" customFormat="1" ht="19.92" customHeight="1">
      <c r="A61" s="10"/>
      <c r="B61" s="184"/>
      <c r="C61" s="185"/>
      <c r="D61" s="186" t="s">
        <v>127</v>
      </c>
      <c r="E61" s="187"/>
      <c r="F61" s="187"/>
      <c r="G61" s="187"/>
      <c r="H61" s="187"/>
      <c r="I61" s="188"/>
      <c r="J61" s="189">
        <f>J88</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128</v>
      </c>
      <c r="E62" s="187"/>
      <c r="F62" s="187"/>
      <c r="G62" s="187"/>
      <c r="H62" s="187"/>
      <c r="I62" s="188"/>
      <c r="J62" s="189">
        <f>J153</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129</v>
      </c>
      <c r="E63" s="187"/>
      <c r="F63" s="187"/>
      <c r="G63" s="187"/>
      <c r="H63" s="187"/>
      <c r="I63" s="188"/>
      <c r="J63" s="189">
        <f>J174</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130</v>
      </c>
      <c r="E64" s="187"/>
      <c r="F64" s="187"/>
      <c r="G64" s="187"/>
      <c r="H64" s="187"/>
      <c r="I64" s="188"/>
      <c r="J64" s="189">
        <f>J185</f>
        <v>0</v>
      </c>
      <c r="K64" s="185"/>
      <c r="L64" s="190"/>
      <c r="S64" s="10"/>
      <c r="T64" s="10"/>
      <c r="U64" s="10"/>
      <c r="V64" s="10"/>
      <c r="W64" s="10"/>
      <c r="X64" s="10"/>
      <c r="Y64" s="10"/>
      <c r="Z64" s="10"/>
      <c r="AA64" s="10"/>
      <c r="AB64" s="10"/>
      <c r="AC64" s="10"/>
      <c r="AD64" s="10"/>
      <c r="AE64" s="10"/>
    </row>
    <row r="65" s="9" customFormat="1" ht="24.96" customHeight="1">
      <c r="A65" s="9"/>
      <c r="B65" s="177"/>
      <c r="C65" s="178"/>
      <c r="D65" s="179" t="s">
        <v>131</v>
      </c>
      <c r="E65" s="180"/>
      <c r="F65" s="180"/>
      <c r="G65" s="180"/>
      <c r="H65" s="180"/>
      <c r="I65" s="181"/>
      <c r="J65" s="182">
        <f>J189</f>
        <v>0</v>
      </c>
      <c r="K65" s="178"/>
      <c r="L65" s="183"/>
      <c r="S65" s="9"/>
      <c r="T65" s="9"/>
      <c r="U65" s="9"/>
      <c r="V65" s="9"/>
      <c r="W65" s="9"/>
      <c r="X65" s="9"/>
      <c r="Y65" s="9"/>
      <c r="Z65" s="9"/>
      <c r="AA65" s="9"/>
      <c r="AB65" s="9"/>
      <c r="AC65" s="9"/>
      <c r="AD65" s="9"/>
      <c r="AE65" s="9"/>
    </row>
    <row r="66" s="10" customFormat="1" ht="19.92" customHeight="1">
      <c r="A66" s="10"/>
      <c r="B66" s="184"/>
      <c r="C66" s="185"/>
      <c r="D66" s="186" t="s">
        <v>143</v>
      </c>
      <c r="E66" s="187"/>
      <c r="F66" s="187"/>
      <c r="G66" s="187"/>
      <c r="H66" s="187"/>
      <c r="I66" s="188"/>
      <c r="J66" s="189">
        <f>J190</f>
        <v>0</v>
      </c>
      <c r="K66" s="185"/>
      <c r="L66" s="190"/>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67"/>
      <c r="J68" s="61"/>
      <c r="K68" s="61"/>
      <c r="L68" s="13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0"/>
      <c r="J72" s="63"/>
      <c r="K72" s="63"/>
      <c r="L72" s="138"/>
      <c r="S72" s="39"/>
      <c r="T72" s="39"/>
      <c r="U72" s="39"/>
      <c r="V72" s="39"/>
      <c r="W72" s="39"/>
      <c r="X72" s="39"/>
      <c r="Y72" s="39"/>
      <c r="Z72" s="39"/>
      <c r="AA72" s="39"/>
      <c r="AB72" s="39"/>
      <c r="AC72" s="39"/>
      <c r="AD72" s="39"/>
      <c r="AE72" s="39"/>
    </row>
    <row r="73" s="2" customFormat="1" ht="24.96" customHeight="1">
      <c r="A73" s="39"/>
      <c r="B73" s="40"/>
      <c r="C73" s="24" t="s">
        <v>152</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171" t="str">
        <f>E7</f>
        <v>Rekonstrukce ubytovny Rokycanské nemocnice</v>
      </c>
      <c r="F76" s="33"/>
      <c r="G76" s="33"/>
      <c r="H76" s="33"/>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119</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70" t="str">
        <f>E9</f>
        <v>010 - Výměna sklepních oken</v>
      </c>
      <c r="F78" s="41"/>
      <c r="G78" s="41"/>
      <c r="H78" s="41"/>
      <c r="I78" s="137"/>
      <c r="J78" s="41"/>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22</v>
      </c>
      <c r="D80" s="41"/>
      <c r="E80" s="41"/>
      <c r="F80" s="28" t="str">
        <f>F12</f>
        <v>Rokycany</v>
      </c>
      <c r="G80" s="41"/>
      <c r="H80" s="41"/>
      <c r="I80" s="141" t="s">
        <v>24</v>
      </c>
      <c r="J80" s="73" t="str">
        <f>IF(J12="","",J12)</f>
        <v>11. 9. 2019</v>
      </c>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5.15" customHeight="1">
      <c r="A82" s="39"/>
      <c r="B82" s="40"/>
      <c r="C82" s="33" t="s">
        <v>26</v>
      </c>
      <c r="D82" s="41"/>
      <c r="E82" s="41"/>
      <c r="F82" s="28" t="str">
        <f>E15</f>
        <v>Rokycanská nemocnice, a.s</v>
      </c>
      <c r="G82" s="41"/>
      <c r="H82" s="41"/>
      <c r="I82" s="141" t="s">
        <v>34</v>
      </c>
      <c r="J82" s="37" t="str">
        <f>E21</f>
        <v>Ing. Jiří Červený</v>
      </c>
      <c r="K82" s="41"/>
      <c r="L82" s="138"/>
      <c r="S82" s="39"/>
      <c r="T82" s="39"/>
      <c r="U82" s="39"/>
      <c r="V82" s="39"/>
      <c r="W82" s="39"/>
      <c r="X82" s="39"/>
      <c r="Y82" s="39"/>
      <c r="Z82" s="39"/>
      <c r="AA82" s="39"/>
      <c r="AB82" s="39"/>
      <c r="AC82" s="39"/>
      <c r="AD82" s="39"/>
      <c r="AE82" s="39"/>
    </row>
    <row r="83" s="2" customFormat="1" ht="15.15" customHeight="1">
      <c r="A83" s="39"/>
      <c r="B83" s="40"/>
      <c r="C83" s="33" t="s">
        <v>32</v>
      </c>
      <c r="D83" s="41"/>
      <c r="E83" s="41"/>
      <c r="F83" s="28" t="str">
        <f>IF(E18="","",E18)</f>
        <v>Vyplň údaj</v>
      </c>
      <c r="G83" s="41"/>
      <c r="H83" s="41"/>
      <c r="I83" s="141" t="s">
        <v>39</v>
      </c>
      <c r="J83" s="37" t="str">
        <f>E24</f>
        <v>Ing. Jiří Červený</v>
      </c>
      <c r="K83" s="41"/>
      <c r="L83" s="13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11" customFormat="1" ht="29.28" customHeight="1">
      <c r="A85" s="191"/>
      <c r="B85" s="192"/>
      <c r="C85" s="193" t="s">
        <v>153</v>
      </c>
      <c r="D85" s="194" t="s">
        <v>62</v>
      </c>
      <c r="E85" s="194" t="s">
        <v>58</v>
      </c>
      <c r="F85" s="194" t="s">
        <v>59</v>
      </c>
      <c r="G85" s="194" t="s">
        <v>154</v>
      </c>
      <c r="H85" s="194" t="s">
        <v>155</v>
      </c>
      <c r="I85" s="195" t="s">
        <v>156</v>
      </c>
      <c r="J85" s="194" t="s">
        <v>123</v>
      </c>
      <c r="K85" s="196" t="s">
        <v>157</v>
      </c>
      <c r="L85" s="197"/>
      <c r="M85" s="93" t="s">
        <v>40</v>
      </c>
      <c r="N85" s="94" t="s">
        <v>47</v>
      </c>
      <c r="O85" s="94" t="s">
        <v>158</v>
      </c>
      <c r="P85" s="94" t="s">
        <v>159</v>
      </c>
      <c r="Q85" s="94" t="s">
        <v>160</v>
      </c>
      <c r="R85" s="94" t="s">
        <v>161</v>
      </c>
      <c r="S85" s="94" t="s">
        <v>162</v>
      </c>
      <c r="T85" s="95" t="s">
        <v>163</v>
      </c>
      <c r="U85" s="191"/>
      <c r="V85" s="191"/>
      <c r="W85" s="191"/>
      <c r="X85" s="191"/>
      <c r="Y85" s="191"/>
      <c r="Z85" s="191"/>
      <c r="AA85" s="191"/>
      <c r="AB85" s="191"/>
      <c r="AC85" s="191"/>
      <c r="AD85" s="191"/>
      <c r="AE85" s="191"/>
    </row>
    <row r="86" s="2" customFormat="1" ht="22.8" customHeight="1">
      <c r="A86" s="39"/>
      <c r="B86" s="40"/>
      <c r="C86" s="100" t="s">
        <v>164</v>
      </c>
      <c r="D86" s="41"/>
      <c r="E86" s="41"/>
      <c r="F86" s="41"/>
      <c r="G86" s="41"/>
      <c r="H86" s="41"/>
      <c r="I86" s="137"/>
      <c r="J86" s="198">
        <f>BK86</f>
        <v>0</v>
      </c>
      <c r="K86" s="41"/>
      <c r="L86" s="45"/>
      <c r="M86" s="96"/>
      <c r="N86" s="199"/>
      <c r="O86" s="97"/>
      <c r="P86" s="200">
        <f>P87+P189</f>
        <v>0</v>
      </c>
      <c r="Q86" s="97"/>
      <c r="R86" s="200">
        <f>R87+R189</f>
        <v>1.4869241</v>
      </c>
      <c r="S86" s="97"/>
      <c r="T86" s="201">
        <f>T87+T189</f>
        <v>2.7610199999999994</v>
      </c>
      <c r="U86" s="39"/>
      <c r="V86" s="39"/>
      <c r="W86" s="39"/>
      <c r="X86" s="39"/>
      <c r="Y86" s="39"/>
      <c r="Z86" s="39"/>
      <c r="AA86" s="39"/>
      <c r="AB86" s="39"/>
      <c r="AC86" s="39"/>
      <c r="AD86" s="39"/>
      <c r="AE86" s="39"/>
      <c r="AT86" s="18" t="s">
        <v>76</v>
      </c>
      <c r="AU86" s="18" t="s">
        <v>124</v>
      </c>
      <c r="BK86" s="202">
        <f>BK87+BK189</f>
        <v>0</v>
      </c>
    </row>
    <row r="87" s="12" customFormat="1" ht="25.92" customHeight="1">
      <c r="A87" s="12"/>
      <c r="B87" s="203"/>
      <c r="C87" s="204"/>
      <c r="D87" s="205" t="s">
        <v>76</v>
      </c>
      <c r="E87" s="206" t="s">
        <v>165</v>
      </c>
      <c r="F87" s="206" t="s">
        <v>166</v>
      </c>
      <c r="G87" s="204"/>
      <c r="H87" s="204"/>
      <c r="I87" s="207"/>
      <c r="J87" s="208">
        <f>BK87</f>
        <v>0</v>
      </c>
      <c r="K87" s="204"/>
      <c r="L87" s="209"/>
      <c r="M87" s="210"/>
      <c r="N87" s="211"/>
      <c r="O87" s="211"/>
      <c r="P87" s="212">
        <f>P88+P153+P174+P185</f>
        <v>0</v>
      </c>
      <c r="Q87" s="211"/>
      <c r="R87" s="212">
        <f>R88+R153+R174+R185</f>
        <v>0.72036499999999981</v>
      </c>
      <c r="S87" s="211"/>
      <c r="T87" s="213">
        <f>T88+T153+T174+T185</f>
        <v>2.7610199999999994</v>
      </c>
      <c r="U87" s="12"/>
      <c r="V87" s="12"/>
      <c r="W87" s="12"/>
      <c r="X87" s="12"/>
      <c r="Y87" s="12"/>
      <c r="Z87" s="12"/>
      <c r="AA87" s="12"/>
      <c r="AB87" s="12"/>
      <c r="AC87" s="12"/>
      <c r="AD87" s="12"/>
      <c r="AE87" s="12"/>
      <c r="AR87" s="214" t="s">
        <v>85</v>
      </c>
      <c r="AT87" s="215" t="s">
        <v>76</v>
      </c>
      <c r="AU87" s="215" t="s">
        <v>77</v>
      </c>
      <c r="AY87" s="214" t="s">
        <v>167</v>
      </c>
      <c r="BK87" s="216">
        <f>BK88+BK153+BK174+BK185</f>
        <v>0</v>
      </c>
    </row>
    <row r="88" s="12" customFormat="1" ht="22.8" customHeight="1">
      <c r="A88" s="12"/>
      <c r="B88" s="203"/>
      <c r="C88" s="204"/>
      <c r="D88" s="205" t="s">
        <v>76</v>
      </c>
      <c r="E88" s="217" t="s">
        <v>197</v>
      </c>
      <c r="F88" s="217" t="s">
        <v>198</v>
      </c>
      <c r="G88" s="204"/>
      <c r="H88" s="204"/>
      <c r="I88" s="207"/>
      <c r="J88" s="218">
        <f>BK88</f>
        <v>0</v>
      </c>
      <c r="K88" s="204"/>
      <c r="L88" s="209"/>
      <c r="M88" s="210"/>
      <c r="N88" s="211"/>
      <c r="O88" s="211"/>
      <c r="P88" s="212">
        <f>SUM(P89:P152)</f>
        <v>0</v>
      </c>
      <c r="Q88" s="211"/>
      <c r="R88" s="212">
        <f>SUM(R89:R152)</f>
        <v>0.71940499999999985</v>
      </c>
      <c r="S88" s="211"/>
      <c r="T88" s="213">
        <f>SUM(T89:T152)</f>
        <v>0.048000000000000001</v>
      </c>
      <c r="U88" s="12"/>
      <c r="V88" s="12"/>
      <c r="W88" s="12"/>
      <c r="X88" s="12"/>
      <c r="Y88" s="12"/>
      <c r="Z88" s="12"/>
      <c r="AA88" s="12"/>
      <c r="AB88" s="12"/>
      <c r="AC88" s="12"/>
      <c r="AD88" s="12"/>
      <c r="AE88" s="12"/>
      <c r="AR88" s="214" t="s">
        <v>85</v>
      </c>
      <c r="AT88" s="215" t="s">
        <v>76</v>
      </c>
      <c r="AU88" s="215" t="s">
        <v>85</v>
      </c>
      <c r="AY88" s="214" t="s">
        <v>167</v>
      </c>
      <c r="BK88" s="216">
        <f>SUM(BK89:BK152)</f>
        <v>0</v>
      </c>
    </row>
    <row r="89" s="2" customFormat="1" ht="24" customHeight="1">
      <c r="A89" s="39"/>
      <c r="B89" s="40"/>
      <c r="C89" s="219" t="s">
        <v>85</v>
      </c>
      <c r="D89" s="219" t="s">
        <v>170</v>
      </c>
      <c r="E89" s="220" t="s">
        <v>230</v>
      </c>
      <c r="F89" s="221" t="s">
        <v>231</v>
      </c>
      <c r="G89" s="222" t="s">
        <v>173</v>
      </c>
      <c r="H89" s="223">
        <v>17.399999999999999</v>
      </c>
      <c r="I89" s="224"/>
      <c r="J89" s="225">
        <f>ROUND(I89*H89,2)</f>
        <v>0</v>
      </c>
      <c r="K89" s="221" t="s">
        <v>458</v>
      </c>
      <c r="L89" s="45"/>
      <c r="M89" s="226" t="s">
        <v>40</v>
      </c>
      <c r="N89" s="227" t="s">
        <v>48</v>
      </c>
      <c r="O89" s="85"/>
      <c r="P89" s="228">
        <f>O89*H89</f>
        <v>0</v>
      </c>
      <c r="Q89" s="228">
        <v>0.0014</v>
      </c>
      <c r="R89" s="228">
        <f>Q89*H89</f>
        <v>0.024359999999999996</v>
      </c>
      <c r="S89" s="228">
        <v>0</v>
      </c>
      <c r="T89" s="229">
        <f>S89*H89</f>
        <v>0</v>
      </c>
      <c r="U89" s="39"/>
      <c r="V89" s="39"/>
      <c r="W89" s="39"/>
      <c r="X89" s="39"/>
      <c r="Y89" s="39"/>
      <c r="Z89" s="39"/>
      <c r="AA89" s="39"/>
      <c r="AB89" s="39"/>
      <c r="AC89" s="39"/>
      <c r="AD89" s="39"/>
      <c r="AE89" s="39"/>
      <c r="AR89" s="230" t="s">
        <v>175</v>
      </c>
      <c r="AT89" s="230" t="s">
        <v>170</v>
      </c>
      <c r="AU89" s="230" t="s">
        <v>87</v>
      </c>
      <c r="AY89" s="18" t="s">
        <v>167</v>
      </c>
      <c r="BE89" s="231">
        <f>IF(N89="základní",J89,0)</f>
        <v>0</v>
      </c>
      <c r="BF89" s="231">
        <f>IF(N89="snížená",J89,0)</f>
        <v>0</v>
      </c>
      <c r="BG89" s="231">
        <f>IF(N89="zákl. přenesená",J89,0)</f>
        <v>0</v>
      </c>
      <c r="BH89" s="231">
        <f>IF(N89="sníž. přenesená",J89,0)</f>
        <v>0</v>
      </c>
      <c r="BI89" s="231">
        <f>IF(N89="nulová",J89,0)</f>
        <v>0</v>
      </c>
      <c r="BJ89" s="18" t="s">
        <v>85</v>
      </c>
      <c r="BK89" s="231">
        <f>ROUND(I89*H89,2)</f>
        <v>0</v>
      </c>
      <c r="BL89" s="18" t="s">
        <v>175</v>
      </c>
      <c r="BM89" s="230" t="s">
        <v>1730</v>
      </c>
    </row>
    <row r="90" s="2" customFormat="1">
      <c r="A90" s="39"/>
      <c r="B90" s="40"/>
      <c r="C90" s="41"/>
      <c r="D90" s="232" t="s">
        <v>177</v>
      </c>
      <c r="E90" s="41"/>
      <c r="F90" s="233" t="s">
        <v>233</v>
      </c>
      <c r="G90" s="41"/>
      <c r="H90" s="41"/>
      <c r="I90" s="137"/>
      <c r="J90" s="41"/>
      <c r="K90" s="41"/>
      <c r="L90" s="45"/>
      <c r="M90" s="234"/>
      <c r="N90" s="235"/>
      <c r="O90" s="85"/>
      <c r="P90" s="85"/>
      <c r="Q90" s="85"/>
      <c r="R90" s="85"/>
      <c r="S90" s="85"/>
      <c r="T90" s="86"/>
      <c r="U90" s="39"/>
      <c r="V90" s="39"/>
      <c r="W90" s="39"/>
      <c r="X90" s="39"/>
      <c r="Y90" s="39"/>
      <c r="Z90" s="39"/>
      <c r="AA90" s="39"/>
      <c r="AB90" s="39"/>
      <c r="AC90" s="39"/>
      <c r="AD90" s="39"/>
      <c r="AE90" s="39"/>
      <c r="AT90" s="18" t="s">
        <v>177</v>
      </c>
      <c r="AU90" s="18" t="s">
        <v>87</v>
      </c>
    </row>
    <row r="91" s="14" customFormat="1">
      <c r="A91" s="14"/>
      <c r="B91" s="247"/>
      <c r="C91" s="248"/>
      <c r="D91" s="232" t="s">
        <v>181</v>
      </c>
      <c r="E91" s="249" t="s">
        <v>40</v>
      </c>
      <c r="F91" s="250" t="s">
        <v>1731</v>
      </c>
      <c r="G91" s="248"/>
      <c r="H91" s="251">
        <v>9.4499999999999993</v>
      </c>
      <c r="I91" s="252"/>
      <c r="J91" s="248"/>
      <c r="K91" s="248"/>
      <c r="L91" s="253"/>
      <c r="M91" s="254"/>
      <c r="N91" s="255"/>
      <c r="O91" s="255"/>
      <c r="P91" s="255"/>
      <c r="Q91" s="255"/>
      <c r="R91" s="255"/>
      <c r="S91" s="255"/>
      <c r="T91" s="256"/>
      <c r="U91" s="14"/>
      <c r="V91" s="14"/>
      <c r="W91" s="14"/>
      <c r="X91" s="14"/>
      <c r="Y91" s="14"/>
      <c r="Z91" s="14"/>
      <c r="AA91" s="14"/>
      <c r="AB91" s="14"/>
      <c r="AC91" s="14"/>
      <c r="AD91" s="14"/>
      <c r="AE91" s="14"/>
      <c r="AT91" s="257" t="s">
        <v>181</v>
      </c>
      <c r="AU91" s="257" t="s">
        <v>87</v>
      </c>
      <c r="AV91" s="14" t="s">
        <v>87</v>
      </c>
      <c r="AW91" s="14" t="s">
        <v>38</v>
      </c>
      <c r="AX91" s="14" t="s">
        <v>77</v>
      </c>
      <c r="AY91" s="257" t="s">
        <v>167</v>
      </c>
    </row>
    <row r="92" s="14" customFormat="1">
      <c r="A92" s="14"/>
      <c r="B92" s="247"/>
      <c r="C92" s="248"/>
      <c r="D92" s="232" t="s">
        <v>181</v>
      </c>
      <c r="E92" s="249" t="s">
        <v>40</v>
      </c>
      <c r="F92" s="250" t="s">
        <v>1732</v>
      </c>
      <c r="G92" s="248"/>
      <c r="H92" s="251">
        <v>1.0800000000000001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181</v>
      </c>
      <c r="AU92" s="257" t="s">
        <v>87</v>
      </c>
      <c r="AV92" s="14" t="s">
        <v>87</v>
      </c>
      <c r="AW92" s="14" t="s">
        <v>38</v>
      </c>
      <c r="AX92" s="14" t="s">
        <v>77</v>
      </c>
      <c r="AY92" s="257" t="s">
        <v>167</v>
      </c>
    </row>
    <row r="93" s="14" customFormat="1">
      <c r="A93" s="14"/>
      <c r="B93" s="247"/>
      <c r="C93" s="248"/>
      <c r="D93" s="232" t="s">
        <v>181</v>
      </c>
      <c r="E93" s="249" t="s">
        <v>40</v>
      </c>
      <c r="F93" s="250" t="s">
        <v>1733</v>
      </c>
      <c r="G93" s="248"/>
      <c r="H93" s="251">
        <v>4.4400000000000004</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181</v>
      </c>
      <c r="AU93" s="257" t="s">
        <v>87</v>
      </c>
      <c r="AV93" s="14" t="s">
        <v>87</v>
      </c>
      <c r="AW93" s="14" t="s">
        <v>38</v>
      </c>
      <c r="AX93" s="14" t="s">
        <v>77</v>
      </c>
      <c r="AY93" s="257" t="s">
        <v>167</v>
      </c>
    </row>
    <row r="94" s="14" customFormat="1">
      <c r="A94" s="14"/>
      <c r="B94" s="247"/>
      <c r="C94" s="248"/>
      <c r="D94" s="232" t="s">
        <v>181</v>
      </c>
      <c r="E94" s="249" t="s">
        <v>40</v>
      </c>
      <c r="F94" s="250" t="s">
        <v>1734</v>
      </c>
      <c r="G94" s="248"/>
      <c r="H94" s="251">
        <v>0.98999999999999999</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181</v>
      </c>
      <c r="AU94" s="257" t="s">
        <v>87</v>
      </c>
      <c r="AV94" s="14" t="s">
        <v>87</v>
      </c>
      <c r="AW94" s="14" t="s">
        <v>38</v>
      </c>
      <c r="AX94" s="14" t="s">
        <v>77</v>
      </c>
      <c r="AY94" s="257" t="s">
        <v>167</v>
      </c>
    </row>
    <row r="95" s="14" customFormat="1">
      <c r="A95" s="14"/>
      <c r="B95" s="247"/>
      <c r="C95" s="248"/>
      <c r="D95" s="232" t="s">
        <v>181</v>
      </c>
      <c r="E95" s="249" t="s">
        <v>40</v>
      </c>
      <c r="F95" s="250" t="s">
        <v>1735</v>
      </c>
      <c r="G95" s="248"/>
      <c r="H95" s="251">
        <v>1.44</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181</v>
      </c>
      <c r="AU95" s="257" t="s">
        <v>87</v>
      </c>
      <c r="AV95" s="14" t="s">
        <v>87</v>
      </c>
      <c r="AW95" s="14" t="s">
        <v>38</v>
      </c>
      <c r="AX95" s="14" t="s">
        <v>77</v>
      </c>
      <c r="AY95" s="257" t="s">
        <v>167</v>
      </c>
    </row>
    <row r="96" s="15" customFormat="1">
      <c r="A96" s="15"/>
      <c r="B96" s="258"/>
      <c r="C96" s="259"/>
      <c r="D96" s="232" t="s">
        <v>181</v>
      </c>
      <c r="E96" s="260" t="s">
        <v>40</v>
      </c>
      <c r="F96" s="261" t="s">
        <v>184</v>
      </c>
      <c r="G96" s="259"/>
      <c r="H96" s="262">
        <v>17.399999999999999</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181</v>
      </c>
      <c r="AU96" s="268" t="s">
        <v>87</v>
      </c>
      <c r="AV96" s="15" t="s">
        <v>175</v>
      </c>
      <c r="AW96" s="15" t="s">
        <v>38</v>
      </c>
      <c r="AX96" s="15" t="s">
        <v>85</v>
      </c>
      <c r="AY96" s="268" t="s">
        <v>167</v>
      </c>
    </row>
    <row r="97" s="2" customFormat="1" ht="16.5" customHeight="1">
      <c r="A97" s="39"/>
      <c r="B97" s="40"/>
      <c r="C97" s="219" t="s">
        <v>87</v>
      </c>
      <c r="D97" s="219" t="s">
        <v>170</v>
      </c>
      <c r="E97" s="220" t="s">
        <v>255</v>
      </c>
      <c r="F97" s="221" t="s">
        <v>256</v>
      </c>
      <c r="G97" s="222" t="s">
        <v>173</v>
      </c>
      <c r="H97" s="223">
        <v>17.399999999999999</v>
      </c>
      <c r="I97" s="224"/>
      <c r="J97" s="225">
        <f>ROUND(I97*H97,2)</f>
        <v>0</v>
      </c>
      <c r="K97" s="221" t="s">
        <v>458</v>
      </c>
      <c r="L97" s="45"/>
      <c r="M97" s="226" t="s">
        <v>40</v>
      </c>
      <c r="N97" s="227" t="s">
        <v>48</v>
      </c>
      <c r="O97" s="85"/>
      <c r="P97" s="228">
        <f>O97*H97</f>
        <v>0</v>
      </c>
      <c r="Q97" s="228">
        <v>0.032730000000000002</v>
      </c>
      <c r="R97" s="228">
        <f>Q97*H97</f>
        <v>0.56950199999999995</v>
      </c>
      <c r="S97" s="228">
        <v>0</v>
      </c>
      <c r="T97" s="229">
        <f>S97*H97</f>
        <v>0</v>
      </c>
      <c r="U97" s="39"/>
      <c r="V97" s="39"/>
      <c r="W97" s="39"/>
      <c r="X97" s="39"/>
      <c r="Y97" s="39"/>
      <c r="Z97" s="39"/>
      <c r="AA97" s="39"/>
      <c r="AB97" s="39"/>
      <c r="AC97" s="39"/>
      <c r="AD97" s="39"/>
      <c r="AE97" s="39"/>
      <c r="AR97" s="230" t="s">
        <v>175</v>
      </c>
      <c r="AT97" s="230" t="s">
        <v>170</v>
      </c>
      <c r="AU97" s="230" t="s">
        <v>87</v>
      </c>
      <c r="AY97" s="18" t="s">
        <v>167</v>
      </c>
      <c r="BE97" s="231">
        <f>IF(N97="základní",J97,0)</f>
        <v>0</v>
      </c>
      <c r="BF97" s="231">
        <f>IF(N97="snížená",J97,0)</f>
        <v>0</v>
      </c>
      <c r="BG97" s="231">
        <f>IF(N97="zákl. přenesená",J97,0)</f>
        <v>0</v>
      </c>
      <c r="BH97" s="231">
        <f>IF(N97="sníž. přenesená",J97,0)</f>
        <v>0</v>
      </c>
      <c r="BI97" s="231">
        <f>IF(N97="nulová",J97,0)</f>
        <v>0</v>
      </c>
      <c r="BJ97" s="18" t="s">
        <v>85</v>
      </c>
      <c r="BK97" s="231">
        <f>ROUND(I97*H97,2)</f>
        <v>0</v>
      </c>
      <c r="BL97" s="18" t="s">
        <v>175</v>
      </c>
      <c r="BM97" s="230" t="s">
        <v>1736</v>
      </c>
    </row>
    <row r="98" s="2" customFormat="1">
      <c r="A98" s="39"/>
      <c r="B98" s="40"/>
      <c r="C98" s="41"/>
      <c r="D98" s="232" t="s">
        <v>177</v>
      </c>
      <c r="E98" s="41"/>
      <c r="F98" s="233" t="s">
        <v>258</v>
      </c>
      <c r="G98" s="41"/>
      <c r="H98" s="41"/>
      <c r="I98" s="137"/>
      <c r="J98" s="41"/>
      <c r="K98" s="41"/>
      <c r="L98" s="45"/>
      <c r="M98" s="234"/>
      <c r="N98" s="235"/>
      <c r="O98" s="85"/>
      <c r="P98" s="85"/>
      <c r="Q98" s="85"/>
      <c r="R98" s="85"/>
      <c r="S98" s="85"/>
      <c r="T98" s="86"/>
      <c r="U98" s="39"/>
      <c r="V98" s="39"/>
      <c r="W98" s="39"/>
      <c r="X98" s="39"/>
      <c r="Y98" s="39"/>
      <c r="Z98" s="39"/>
      <c r="AA98" s="39"/>
      <c r="AB98" s="39"/>
      <c r="AC98" s="39"/>
      <c r="AD98" s="39"/>
      <c r="AE98" s="39"/>
      <c r="AT98" s="18" t="s">
        <v>177</v>
      </c>
      <c r="AU98" s="18" t="s">
        <v>87</v>
      </c>
    </row>
    <row r="99" s="2" customFormat="1">
      <c r="A99" s="39"/>
      <c r="B99" s="40"/>
      <c r="C99" s="41"/>
      <c r="D99" s="232" t="s">
        <v>179</v>
      </c>
      <c r="E99" s="41"/>
      <c r="F99" s="236" t="s">
        <v>259</v>
      </c>
      <c r="G99" s="41"/>
      <c r="H99" s="41"/>
      <c r="I99" s="137"/>
      <c r="J99" s="41"/>
      <c r="K99" s="41"/>
      <c r="L99" s="45"/>
      <c r="M99" s="234"/>
      <c r="N99" s="235"/>
      <c r="O99" s="85"/>
      <c r="P99" s="85"/>
      <c r="Q99" s="85"/>
      <c r="R99" s="85"/>
      <c r="S99" s="85"/>
      <c r="T99" s="86"/>
      <c r="U99" s="39"/>
      <c r="V99" s="39"/>
      <c r="W99" s="39"/>
      <c r="X99" s="39"/>
      <c r="Y99" s="39"/>
      <c r="Z99" s="39"/>
      <c r="AA99" s="39"/>
      <c r="AB99" s="39"/>
      <c r="AC99" s="39"/>
      <c r="AD99" s="39"/>
      <c r="AE99" s="39"/>
      <c r="AT99" s="18" t="s">
        <v>179</v>
      </c>
      <c r="AU99" s="18" t="s">
        <v>87</v>
      </c>
    </row>
    <row r="100" s="14" customFormat="1">
      <c r="A100" s="14"/>
      <c r="B100" s="247"/>
      <c r="C100" s="248"/>
      <c r="D100" s="232" t="s">
        <v>181</v>
      </c>
      <c r="E100" s="249" t="s">
        <v>40</v>
      </c>
      <c r="F100" s="250" t="s">
        <v>1731</v>
      </c>
      <c r="G100" s="248"/>
      <c r="H100" s="251">
        <v>9.4499999999999993</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181</v>
      </c>
      <c r="AU100" s="257" t="s">
        <v>87</v>
      </c>
      <c r="AV100" s="14" t="s">
        <v>87</v>
      </c>
      <c r="AW100" s="14" t="s">
        <v>38</v>
      </c>
      <c r="AX100" s="14" t="s">
        <v>77</v>
      </c>
      <c r="AY100" s="257" t="s">
        <v>167</v>
      </c>
    </row>
    <row r="101" s="14" customFormat="1">
      <c r="A101" s="14"/>
      <c r="B101" s="247"/>
      <c r="C101" s="248"/>
      <c r="D101" s="232" t="s">
        <v>181</v>
      </c>
      <c r="E101" s="249" t="s">
        <v>40</v>
      </c>
      <c r="F101" s="250" t="s">
        <v>1732</v>
      </c>
      <c r="G101" s="248"/>
      <c r="H101" s="251">
        <v>1.0800000000000001</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181</v>
      </c>
      <c r="AU101" s="257" t="s">
        <v>87</v>
      </c>
      <c r="AV101" s="14" t="s">
        <v>87</v>
      </c>
      <c r="AW101" s="14" t="s">
        <v>38</v>
      </c>
      <c r="AX101" s="14" t="s">
        <v>77</v>
      </c>
      <c r="AY101" s="257" t="s">
        <v>167</v>
      </c>
    </row>
    <row r="102" s="14" customFormat="1">
      <c r="A102" s="14"/>
      <c r="B102" s="247"/>
      <c r="C102" s="248"/>
      <c r="D102" s="232" t="s">
        <v>181</v>
      </c>
      <c r="E102" s="249" t="s">
        <v>40</v>
      </c>
      <c r="F102" s="250" t="s">
        <v>1733</v>
      </c>
      <c r="G102" s="248"/>
      <c r="H102" s="251">
        <v>4.4400000000000004</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181</v>
      </c>
      <c r="AU102" s="257" t="s">
        <v>87</v>
      </c>
      <c r="AV102" s="14" t="s">
        <v>87</v>
      </c>
      <c r="AW102" s="14" t="s">
        <v>38</v>
      </c>
      <c r="AX102" s="14" t="s">
        <v>77</v>
      </c>
      <c r="AY102" s="257" t="s">
        <v>167</v>
      </c>
    </row>
    <row r="103" s="14" customFormat="1">
      <c r="A103" s="14"/>
      <c r="B103" s="247"/>
      <c r="C103" s="248"/>
      <c r="D103" s="232" t="s">
        <v>181</v>
      </c>
      <c r="E103" s="249" t="s">
        <v>40</v>
      </c>
      <c r="F103" s="250" t="s">
        <v>1734</v>
      </c>
      <c r="G103" s="248"/>
      <c r="H103" s="251">
        <v>0.98999999999999999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181</v>
      </c>
      <c r="AU103" s="257" t="s">
        <v>87</v>
      </c>
      <c r="AV103" s="14" t="s">
        <v>87</v>
      </c>
      <c r="AW103" s="14" t="s">
        <v>38</v>
      </c>
      <c r="AX103" s="14" t="s">
        <v>77</v>
      </c>
      <c r="AY103" s="257" t="s">
        <v>167</v>
      </c>
    </row>
    <row r="104" s="14" customFormat="1">
      <c r="A104" s="14"/>
      <c r="B104" s="247"/>
      <c r="C104" s="248"/>
      <c r="D104" s="232" t="s">
        <v>181</v>
      </c>
      <c r="E104" s="249" t="s">
        <v>40</v>
      </c>
      <c r="F104" s="250" t="s">
        <v>1735</v>
      </c>
      <c r="G104" s="248"/>
      <c r="H104" s="251">
        <v>1.44</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181</v>
      </c>
      <c r="AU104" s="257" t="s">
        <v>87</v>
      </c>
      <c r="AV104" s="14" t="s">
        <v>87</v>
      </c>
      <c r="AW104" s="14" t="s">
        <v>38</v>
      </c>
      <c r="AX104" s="14" t="s">
        <v>77</v>
      </c>
      <c r="AY104" s="257" t="s">
        <v>167</v>
      </c>
    </row>
    <row r="105" s="15" customFormat="1">
      <c r="A105" s="15"/>
      <c r="B105" s="258"/>
      <c r="C105" s="259"/>
      <c r="D105" s="232" t="s">
        <v>181</v>
      </c>
      <c r="E105" s="260" t="s">
        <v>40</v>
      </c>
      <c r="F105" s="261" t="s">
        <v>184</v>
      </c>
      <c r="G105" s="259"/>
      <c r="H105" s="262">
        <v>17.399999999999999</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181</v>
      </c>
      <c r="AU105" s="268" t="s">
        <v>87</v>
      </c>
      <c r="AV105" s="15" t="s">
        <v>175</v>
      </c>
      <c r="AW105" s="15" t="s">
        <v>38</v>
      </c>
      <c r="AX105" s="15" t="s">
        <v>85</v>
      </c>
      <c r="AY105" s="268" t="s">
        <v>167</v>
      </c>
    </row>
    <row r="106" s="2" customFormat="1" ht="24" customHeight="1">
      <c r="A106" s="39"/>
      <c r="B106" s="40"/>
      <c r="C106" s="219" t="s">
        <v>168</v>
      </c>
      <c r="D106" s="219" t="s">
        <v>170</v>
      </c>
      <c r="E106" s="220" t="s">
        <v>262</v>
      </c>
      <c r="F106" s="221" t="s">
        <v>263</v>
      </c>
      <c r="G106" s="222" t="s">
        <v>173</v>
      </c>
      <c r="H106" s="223">
        <v>17.579999999999998</v>
      </c>
      <c r="I106" s="224"/>
      <c r="J106" s="225">
        <f>ROUND(I106*H106,2)</f>
        <v>0</v>
      </c>
      <c r="K106" s="221" t="s">
        <v>458</v>
      </c>
      <c r="L106" s="45"/>
      <c r="M106" s="226" t="s">
        <v>40</v>
      </c>
      <c r="N106" s="227" t="s">
        <v>48</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175</v>
      </c>
      <c r="AT106" s="230" t="s">
        <v>170</v>
      </c>
      <c r="AU106" s="230" t="s">
        <v>87</v>
      </c>
      <c r="AY106" s="18" t="s">
        <v>167</v>
      </c>
      <c r="BE106" s="231">
        <f>IF(N106="základní",J106,0)</f>
        <v>0</v>
      </c>
      <c r="BF106" s="231">
        <f>IF(N106="snížená",J106,0)</f>
        <v>0</v>
      </c>
      <c r="BG106" s="231">
        <f>IF(N106="zákl. přenesená",J106,0)</f>
        <v>0</v>
      </c>
      <c r="BH106" s="231">
        <f>IF(N106="sníž. přenesená",J106,0)</f>
        <v>0</v>
      </c>
      <c r="BI106" s="231">
        <f>IF(N106="nulová",J106,0)</f>
        <v>0</v>
      </c>
      <c r="BJ106" s="18" t="s">
        <v>85</v>
      </c>
      <c r="BK106" s="231">
        <f>ROUND(I106*H106,2)</f>
        <v>0</v>
      </c>
      <c r="BL106" s="18" t="s">
        <v>175</v>
      </c>
      <c r="BM106" s="230" t="s">
        <v>1737</v>
      </c>
    </row>
    <row r="107" s="2" customFormat="1">
      <c r="A107" s="39"/>
      <c r="B107" s="40"/>
      <c r="C107" s="41"/>
      <c r="D107" s="232" t="s">
        <v>177</v>
      </c>
      <c r="E107" s="41"/>
      <c r="F107" s="233" t="s">
        <v>265</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177</v>
      </c>
      <c r="AU107" s="18" t="s">
        <v>87</v>
      </c>
    </row>
    <row r="108" s="2" customFormat="1">
      <c r="A108" s="39"/>
      <c r="B108" s="40"/>
      <c r="C108" s="41"/>
      <c r="D108" s="232" t="s">
        <v>179</v>
      </c>
      <c r="E108" s="41"/>
      <c r="F108" s="236" t="s">
        <v>266</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179</v>
      </c>
      <c r="AU108" s="18" t="s">
        <v>87</v>
      </c>
    </row>
    <row r="109" s="14" customFormat="1">
      <c r="A109" s="14"/>
      <c r="B109" s="247"/>
      <c r="C109" s="248"/>
      <c r="D109" s="232" t="s">
        <v>181</v>
      </c>
      <c r="E109" s="249" t="s">
        <v>40</v>
      </c>
      <c r="F109" s="250" t="s">
        <v>1738</v>
      </c>
      <c r="G109" s="248"/>
      <c r="H109" s="251">
        <v>8.0999999999999996</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181</v>
      </c>
      <c r="AU109" s="257" t="s">
        <v>87</v>
      </c>
      <c r="AV109" s="14" t="s">
        <v>87</v>
      </c>
      <c r="AW109" s="14" t="s">
        <v>38</v>
      </c>
      <c r="AX109" s="14" t="s">
        <v>77</v>
      </c>
      <c r="AY109" s="257" t="s">
        <v>167</v>
      </c>
    </row>
    <row r="110" s="14" customFormat="1">
      <c r="A110" s="14"/>
      <c r="B110" s="247"/>
      <c r="C110" s="248"/>
      <c r="D110" s="232" t="s">
        <v>181</v>
      </c>
      <c r="E110" s="249" t="s">
        <v>40</v>
      </c>
      <c r="F110" s="250" t="s">
        <v>1739</v>
      </c>
      <c r="G110" s="248"/>
      <c r="H110" s="251">
        <v>0.71999999999999997</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181</v>
      </c>
      <c r="AU110" s="257" t="s">
        <v>87</v>
      </c>
      <c r="AV110" s="14" t="s">
        <v>87</v>
      </c>
      <c r="AW110" s="14" t="s">
        <v>38</v>
      </c>
      <c r="AX110" s="14" t="s">
        <v>77</v>
      </c>
      <c r="AY110" s="257" t="s">
        <v>167</v>
      </c>
    </row>
    <row r="111" s="14" customFormat="1">
      <c r="A111" s="14"/>
      <c r="B111" s="247"/>
      <c r="C111" s="248"/>
      <c r="D111" s="232" t="s">
        <v>181</v>
      </c>
      <c r="E111" s="249" t="s">
        <v>40</v>
      </c>
      <c r="F111" s="250" t="s">
        <v>1740</v>
      </c>
      <c r="G111" s="248"/>
      <c r="H111" s="251">
        <v>6.2400000000000002</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181</v>
      </c>
      <c r="AU111" s="257" t="s">
        <v>87</v>
      </c>
      <c r="AV111" s="14" t="s">
        <v>87</v>
      </c>
      <c r="AW111" s="14" t="s">
        <v>38</v>
      </c>
      <c r="AX111" s="14" t="s">
        <v>77</v>
      </c>
      <c r="AY111" s="257" t="s">
        <v>167</v>
      </c>
    </row>
    <row r="112" s="14" customFormat="1">
      <c r="A112" s="14"/>
      <c r="B112" s="247"/>
      <c r="C112" s="248"/>
      <c r="D112" s="232" t="s">
        <v>181</v>
      </c>
      <c r="E112" s="249" t="s">
        <v>40</v>
      </c>
      <c r="F112" s="250" t="s">
        <v>1741</v>
      </c>
      <c r="G112" s="248"/>
      <c r="H112" s="251">
        <v>1.0800000000000001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181</v>
      </c>
      <c r="AU112" s="257" t="s">
        <v>87</v>
      </c>
      <c r="AV112" s="14" t="s">
        <v>87</v>
      </c>
      <c r="AW112" s="14" t="s">
        <v>38</v>
      </c>
      <c r="AX112" s="14" t="s">
        <v>77</v>
      </c>
      <c r="AY112" s="257" t="s">
        <v>167</v>
      </c>
    </row>
    <row r="113" s="14" customFormat="1">
      <c r="A113" s="14"/>
      <c r="B113" s="247"/>
      <c r="C113" s="248"/>
      <c r="D113" s="232" t="s">
        <v>181</v>
      </c>
      <c r="E113" s="249" t="s">
        <v>40</v>
      </c>
      <c r="F113" s="250" t="s">
        <v>1742</v>
      </c>
      <c r="G113" s="248"/>
      <c r="H113" s="251">
        <v>1.44</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181</v>
      </c>
      <c r="AU113" s="257" t="s">
        <v>87</v>
      </c>
      <c r="AV113" s="14" t="s">
        <v>87</v>
      </c>
      <c r="AW113" s="14" t="s">
        <v>38</v>
      </c>
      <c r="AX113" s="14" t="s">
        <v>77</v>
      </c>
      <c r="AY113" s="257" t="s">
        <v>167</v>
      </c>
    </row>
    <row r="114" s="15" customFormat="1">
      <c r="A114" s="15"/>
      <c r="B114" s="258"/>
      <c r="C114" s="259"/>
      <c r="D114" s="232" t="s">
        <v>181</v>
      </c>
      <c r="E114" s="260" t="s">
        <v>40</v>
      </c>
      <c r="F114" s="261" t="s">
        <v>184</v>
      </c>
      <c r="G114" s="259"/>
      <c r="H114" s="262">
        <v>17.580000000000002</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181</v>
      </c>
      <c r="AU114" s="268" t="s">
        <v>87</v>
      </c>
      <c r="AV114" s="15" t="s">
        <v>175</v>
      </c>
      <c r="AW114" s="15" t="s">
        <v>38</v>
      </c>
      <c r="AX114" s="15" t="s">
        <v>85</v>
      </c>
      <c r="AY114" s="268" t="s">
        <v>167</v>
      </c>
    </row>
    <row r="115" s="2" customFormat="1" ht="24" customHeight="1">
      <c r="A115" s="39"/>
      <c r="B115" s="40"/>
      <c r="C115" s="219" t="s">
        <v>175</v>
      </c>
      <c r="D115" s="219" t="s">
        <v>170</v>
      </c>
      <c r="E115" s="220" t="s">
        <v>270</v>
      </c>
      <c r="F115" s="221" t="s">
        <v>271</v>
      </c>
      <c r="G115" s="222" t="s">
        <v>187</v>
      </c>
      <c r="H115" s="223">
        <v>58</v>
      </c>
      <c r="I115" s="224"/>
      <c r="J115" s="225">
        <f>ROUND(I115*H115,2)</f>
        <v>0</v>
      </c>
      <c r="K115" s="221" t="s">
        <v>458</v>
      </c>
      <c r="L115" s="45"/>
      <c r="M115" s="226" t="s">
        <v>40</v>
      </c>
      <c r="N115" s="227" t="s">
        <v>48</v>
      </c>
      <c r="O115" s="85"/>
      <c r="P115" s="228">
        <f>O115*H115</f>
        <v>0</v>
      </c>
      <c r="Q115" s="228">
        <v>0.0015</v>
      </c>
      <c r="R115" s="228">
        <f>Q115*H115</f>
        <v>0.087000000000000008</v>
      </c>
      <c r="S115" s="228">
        <v>0</v>
      </c>
      <c r="T115" s="229">
        <f>S115*H115</f>
        <v>0</v>
      </c>
      <c r="U115" s="39"/>
      <c r="V115" s="39"/>
      <c r="W115" s="39"/>
      <c r="X115" s="39"/>
      <c r="Y115" s="39"/>
      <c r="Z115" s="39"/>
      <c r="AA115" s="39"/>
      <c r="AB115" s="39"/>
      <c r="AC115" s="39"/>
      <c r="AD115" s="39"/>
      <c r="AE115" s="39"/>
      <c r="AR115" s="230" t="s">
        <v>175</v>
      </c>
      <c r="AT115" s="230" t="s">
        <v>170</v>
      </c>
      <c r="AU115" s="230" t="s">
        <v>87</v>
      </c>
      <c r="AY115" s="18" t="s">
        <v>167</v>
      </c>
      <c r="BE115" s="231">
        <f>IF(N115="základní",J115,0)</f>
        <v>0</v>
      </c>
      <c r="BF115" s="231">
        <f>IF(N115="snížená",J115,0)</f>
        <v>0</v>
      </c>
      <c r="BG115" s="231">
        <f>IF(N115="zákl. přenesená",J115,0)</f>
        <v>0</v>
      </c>
      <c r="BH115" s="231">
        <f>IF(N115="sníž. přenesená",J115,0)</f>
        <v>0</v>
      </c>
      <c r="BI115" s="231">
        <f>IF(N115="nulová",J115,0)</f>
        <v>0</v>
      </c>
      <c r="BJ115" s="18" t="s">
        <v>85</v>
      </c>
      <c r="BK115" s="231">
        <f>ROUND(I115*H115,2)</f>
        <v>0</v>
      </c>
      <c r="BL115" s="18" t="s">
        <v>175</v>
      </c>
      <c r="BM115" s="230" t="s">
        <v>1743</v>
      </c>
    </row>
    <row r="116" s="2" customFormat="1">
      <c r="A116" s="39"/>
      <c r="B116" s="40"/>
      <c r="C116" s="41"/>
      <c r="D116" s="232" t="s">
        <v>177</v>
      </c>
      <c r="E116" s="41"/>
      <c r="F116" s="233" t="s">
        <v>273</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177</v>
      </c>
      <c r="AU116" s="18" t="s">
        <v>87</v>
      </c>
    </row>
    <row r="117" s="2" customFormat="1">
      <c r="A117" s="39"/>
      <c r="B117" s="40"/>
      <c r="C117" s="41"/>
      <c r="D117" s="232" t="s">
        <v>179</v>
      </c>
      <c r="E117" s="41"/>
      <c r="F117" s="236" t="s">
        <v>274</v>
      </c>
      <c r="G117" s="41"/>
      <c r="H117" s="41"/>
      <c r="I117" s="137"/>
      <c r="J117" s="41"/>
      <c r="K117" s="41"/>
      <c r="L117" s="45"/>
      <c r="M117" s="234"/>
      <c r="N117" s="235"/>
      <c r="O117" s="85"/>
      <c r="P117" s="85"/>
      <c r="Q117" s="85"/>
      <c r="R117" s="85"/>
      <c r="S117" s="85"/>
      <c r="T117" s="86"/>
      <c r="U117" s="39"/>
      <c r="V117" s="39"/>
      <c r="W117" s="39"/>
      <c r="X117" s="39"/>
      <c r="Y117" s="39"/>
      <c r="Z117" s="39"/>
      <c r="AA117" s="39"/>
      <c r="AB117" s="39"/>
      <c r="AC117" s="39"/>
      <c r="AD117" s="39"/>
      <c r="AE117" s="39"/>
      <c r="AT117" s="18" t="s">
        <v>179</v>
      </c>
      <c r="AU117" s="18" t="s">
        <v>87</v>
      </c>
    </row>
    <row r="118" s="14" customFormat="1">
      <c r="A118" s="14"/>
      <c r="B118" s="247"/>
      <c r="C118" s="248"/>
      <c r="D118" s="232" t="s">
        <v>181</v>
      </c>
      <c r="E118" s="249" t="s">
        <v>40</v>
      </c>
      <c r="F118" s="250" t="s">
        <v>1744</v>
      </c>
      <c r="G118" s="248"/>
      <c r="H118" s="251">
        <v>31.5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181</v>
      </c>
      <c r="AU118" s="257" t="s">
        <v>87</v>
      </c>
      <c r="AV118" s="14" t="s">
        <v>87</v>
      </c>
      <c r="AW118" s="14" t="s">
        <v>38</v>
      </c>
      <c r="AX118" s="14" t="s">
        <v>77</v>
      </c>
      <c r="AY118" s="257" t="s">
        <v>167</v>
      </c>
    </row>
    <row r="119" s="14" customFormat="1">
      <c r="A119" s="14"/>
      <c r="B119" s="247"/>
      <c r="C119" s="248"/>
      <c r="D119" s="232" t="s">
        <v>181</v>
      </c>
      <c r="E119" s="249" t="s">
        <v>40</v>
      </c>
      <c r="F119" s="250" t="s">
        <v>1745</v>
      </c>
      <c r="G119" s="248"/>
      <c r="H119" s="251">
        <v>3.6000000000000001</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181</v>
      </c>
      <c r="AU119" s="257" t="s">
        <v>87</v>
      </c>
      <c r="AV119" s="14" t="s">
        <v>87</v>
      </c>
      <c r="AW119" s="14" t="s">
        <v>38</v>
      </c>
      <c r="AX119" s="14" t="s">
        <v>77</v>
      </c>
      <c r="AY119" s="257" t="s">
        <v>167</v>
      </c>
    </row>
    <row r="120" s="14" customFormat="1">
      <c r="A120" s="14"/>
      <c r="B120" s="247"/>
      <c r="C120" s="248"/>
      <c r="D120" s="232" t="s">
        <v>181</v>
      </c>
      <c r="E120" s="249" t="s">
        <v>40</v>
      </c>
      <c r="F120" s="250" t="s">
        <v>1746</v>
      </c>
      <c r="G120" s="248"/>
      <c r="H120" s="251">
        <v>14.800000000000001</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181</v>
      </c>
      <c r="AU120" s="257" t="s">
        <v>87</v>
      </c>
      <c r="AV120" s="14" t="s">
        <v>87</v>
      </c>
      <c r="AW120" s="14" t="s">
        <v>38</v>
      </c>
      <c r="AX120" s="14" t="s">
        <v>77</v>
      </c>
      <c r="AY120" s="257" t="s">
        <v>167</v>
      </c>
    </row>
    <row r="121" s="14" customFormat="1">
      <c r="A121" s="14"/>
      <c r="B121" s="247"/>
      <c r="C121" s="248"/>
      <c r="D121" s="232" t="s">
        <v>181</v>
      </c>
      <c r="E121" s="249" t="s">
        <v>40</v>
      </c>
      <c r="F121" s="250" t="s">
        <v>1747</v>
      </c>
      <c r="G121" s="248"/>
      <c r="H121" s="251">
        <v>3.2999999999999998</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181</v>
      </c>
      <c r="AU121" s="257" t="s">
        <v>87</v>
      </c>
      <c r="AV121" s="14" t="s">
        <v>87</v>
      </c>
      <c r="AW121" s="14" t="s">
        <v>38</v>
      </c>
      <c r="AX121" s="14" t="s">
        <v>77</v>
      </c>
      <c r="AY121" s="257" t="s">
        <v>167</v>
      </c>
    </row>
    <row r="122" s="14" customFormat="1">
      <c r="A122" s="14"/>
      <c r="B122" s="247"/>
      <c r="C122" s="248"/>
      <c r="D122" s="232" t="s">
        <v>181</v>
      </c>
      <c r="E122" s="249" t="s">
        <v>40</v>
      </c>
      <c r="F122" s="250" t="s">
        <v>1748</v>
      </c>
      <c r="G122" s="248"/>
      <c r="H122" s="251">
        <v>4.7999999999999998</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181</v>
      </c>
      <c r="AU122" s="257" t="s">
        <v>87</v>
      </c>
      <c r="AV122" s="14" t="s">
        <v>87</v>
      </c>
      <c r="AW122" s="14" t="s">
        <v>38</v>
      </c>
      <c r="AX122" s="14" t="s">
        <v>77</v>
      </c>
      <c r="AY122" s="257" t="s">
        <v>167</v>
      </c>
    </row>
    <row r="123" s="15" customFormat="1">
      <c r="A123" s="15"/>
      <c r="B123" s="258"/>
      <c r="C123" s="259"/>
      <c r="D123" s="232" t="s">
        <v>181</v>
      </c>
      <c r="E123" s="260" t="s">
        <v>40</v>
      </c>
      <c r="F123" s="261" t="s">
        <v>184</v>
      </c>
      <c r="G123" s="259"/>
      <c r="H123" s="262">
        <v>58</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181</v>
      </c>
      <c r="AU123" s="268" t="s">
        <v>87</v>
      </c>
      <c r="AV123" s="15" t="s">
        <v>175</v>
      </c>
      <c r="AW123" s="15" t="s">
        <v>38</v>
      </c>
      <c r="AX123" s="15" t="s">
        <v>85</v>
      </c>
      <c r="AY123" s="268" t="s">
        <v>167</v>
      </c>
    </row>
    <row r="124" s="2" customFormat="1" ht="24" customHeight="1">
      <c r="A124" s="39"/>
      <c r="B124" s="40"/>
      <c r="C124" s="219" t="s">
        <v>212</v>
      </c>
      <c r="D124" s="219" t="s">
        <v>170</v>
      </c>
      <c r="E124" s="220" t="s">
        <v>1749</v>
      </c>
      <c r="F124" s="221" t="s">
        <v>1750</v>
      </c>
      <c r="G124" s="222" t="s">
        <v>173</v>
      </c>
      <c r="H124" s="223">
        <v>24</v>
      </c>
      <c r="I124" s="224"/>
      <c r="J124" s="225">
        <f>ROUND(I124*H124,2)</f>
        <v>0</v>
      </c>
      <c r="K124" s="221" t="s">
        <v>458</v>
      </c>
      <c r="L124" s="45"/>
      <c r="M124" s="226" t="s">
        <v>40</v>
      </c>
      <c r="N124" s="227" t="s">
        <v>48</v>
      </c>
      <c r="O124" s="85"/>
      <c r="P124" s="228">
        <f>O124*H124</f>
        <v>0</v>
      </c>
      <c r="Q124" s="228">
        <v>0.00022000000000000001</v>
      </c>
      <c r="R124" s="228">
        <f>Q124*H124</f>
        <v>0.00528</v>
      </c>
      <c r="S124" s="228">
        <v>0.002</v>
      </c>
      <c r="T124" s="229">
        <f>S124*H124</f>
        <v>0.048000000000000001</v>
      </c>
      <c r="U124" s="39"/>
      <c r="V124" s="39"/>
      <c r="W124" s="39"/>
      <c r="X124" s="39"/>
      <c r="Y124" s="39"/>
      <c r="Z124" s="39"/>
      <c r="AA124" s="39"/>
      <c r="AB124" s="39"/>
      <c r="AC124" s="39"/>
      <c r="AD124" s="39"/>
      <c r="AE124" s="39"/>
      <c r="AR124" s="230" t="s">
        <v>175</v>
      </c>
      <c r="AT124" s="230" t="s">
        <v>170</v>
      </c>
      <c r="AU124" s="230" t="s">
        <v>87</v>
      </c>
      <c r="AY124" s="18" t="s">
        <v>167</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175</v>
      </c>
      <c r="BM124" s="230" t="s">
        <v>1751</v>
      </c>
    </row>
    <row r="125" s="2" customFormat="1">
      <c r="A125" s="39"/>
      <c r="B125" s="40"/>
      <c r="C125" s="41"/>
      <c r="D125" s="232" t="s">
        <v>177</v>
      </c>
      <c r="E125" s="41"/>
      <c r="F125" s="233" t="s">
        <v>1752</v>
      </c>
      <c r="G125" s="41"/>
      <c r="H125" s="41"/>
      <c r="I125" s="137"/>
      <c r="J125" s="41"/>
      <c r="K125" s="41"/>
      <c r="L125" s="45"/>
      <c r="M125" s="234"/>
      <c r="N125" s="235"/>
      <c r="O125" s="85"/>
      <c r="P125" s="85"/>
      <c r="Q125" s="85"/>
      <c r="R125" s="85"/>
      <c r="S125" s="85"/>
      <c r="T125" s="86"/>
      <c r="U125" s="39"/>
      <c r="V125" s="39"/>
      <c r="W125" s="39"/>
      <c r="X125" s="39"/>
      <c r="Y125" s="39"/>
      <c r="Z125" s="39"/>
      <c r="AA125" s="39"/>
      <c r="AB125" s="39"/>
      <c r="AC125" s="39"/>
      <c r="AD125" s="39"/>
      <c r="AE125" s="39"/>
      <c r="AT125" s="18" t="s">
        <v>177</v>
      </c>
      <c r="AU125" s="18" t="s">
        <v>87</v>
      </c>
    </row>
    <row r="126" s="2" customFormat="1">
      <c r="A126" s="39"/>
      <c r="B126" s="40"/>
      <c r="C126" s="41"/>
      <c r="D126" s="232" t="s">
        <v>179</v>
      </c>
      <c r="E126" s="41"/>
      <c r="F126" s="236" t="s">
        <v>1753</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179</v>
      </c>
      <c r="AU126" s="18" t="s">
        <v>87</v>
      </c>
    </row>
    <row r="127" s="14" customFormat="1">
      <c r="A127" s="14"/>
      <c r="B127" s="247"/>
      <c r="C127" s="248"/>
      <c r="D127" s="232" t="s">
        <v>181</v>
      </c>
      <c r="E127" s="249" t="s">
        <v>40</v>
      </c>
      <c r="F127" s="250" t="s">
        <v>345</v>
      </c>
      <c r="G127" s="248"/>
      <c r="H127" s="251">
        <v>24</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181</v>
      </c>
      <c r="AU127" s="257" t="s">
        <v>87</v>
      </c>
      <c r="AV127" s="14" t="s">
        <v>87</v>
      </c>
      <c r="AW127" s="14" t="s">
        <v>38</v>
      </c>
      <c r="AX127" s="14" t="s">
        <v>77</v>
      </c>
      <c r="AY127" s="257" t="s">
        <v>167</v>
      </c>
    </row>
    <row r="128" s="15" customFormat="1">
      <c r="A128" s="15"/>
      <c r="B128" s="258"/>
      <c r="C128" s="259"/>
      <c r="D128" s="232" t="s">
        <v>181</v>
      </c>
      <c r="E128" s="260" t="s">
        <v>40</v>
      </c>
      <c r="F128" s="261" t="s">
        <v>184</v>
      </c>
      <c r="G128" s="259"/>
      <c r="H128" s="262">
        <v>24</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181</v>
      </c>
      <c r="AU128" s="268" t="s">
        <v>87</v>
      </c>
      <c r="AV128" s="15" t="s">
        <v>175</v>
      </c>
      <c r="AW128" s="15" t="s">
        <v>38</v>
      </c>
      <c r="AX128" s="15" t="s">
        <v>85</v>
      </c>
      <c r="AY128" s="268" t="s">
        <v>167</v>
      </c>
    </row>
    <row r="129" s="2" customFormat="1" ht="16.5" customHeight="1">
      <c r="A129" s="39"/>
      <c r="B129" s="40"/>
      <c r="C129" s="219" t="s">
        <v>197</v>
      </c>
      <c r="D129" s="219" t="s">
        <v>170</v>
      </c>
      <c r="E129" s="220" t="s">
        <v>1754</v>
      </c>
      <c r="F129" s="221" t="s">
        <v>1755</v>
      </c>
      <c r="G129" s="222" t="s">
        <v>187</v>
      </c>
      <c r="H129" s="223">
        <v>58</v>
      </c>
      <c r="I129" s="224"/>
      <c r="J129" s="225">
        <f>ROUND(I129*H129,2)</f>
        <v>0</v>
      </c>
      <c r="K129" s="221" t="s">
        <v>458</v>
      </c>
      <c r="L129" s="45"/>
      <c r="M129" s="226" t="s">
        <v>40</v>
      </c>
      <c r="N129" s="227" t="s">
        <v>48</v>
      </c>
      <c r="O129" s="85"/>
      <c r="P129" s="228">
        <f>O129*H129</f>
        <v>0</v>
      </c>
      <c r="Q129" s="228">
        <v>0.00025000000000000001</v>
      </c>
      <c r="R129" s="228">
        <f>Q129*H129</f>
        <v>0.014500000000000001</v>
      </c>
      <c r="S129" s="228">
        <v>0</v>
      </c>
      <c r="T129" s="229">
        <f>S129*H129</f>
        <v>0</v>
      </c>
      <c r="U129" s="39"/>
      <c r="V129" s="39"/>
      <c r="W129" s="39"/>
      <c r="X129" s="39"/>
      <c r="Y129" s="39"/>
      <c r="Z129" s="39"/>
      <c r="AA129" s="39"/>
      <c r="AB129" s="39"/>
      <c r="AC129" s="39"/>
      <c r="AD129" s="39"/>
      <c r="AE129" s="39"/>
      <c r="AR129" s="230" t="s">
        <v>175</v>
      </c>
      <c r="AT129" s="230" t="s">
        <v>170</v>
      </c>
      <c r="AU129" s="230" t="s">
        <v>87</v>
      </c>
      <c r="AY129" s="18" t="s">
        <v>167</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175</v>
      </c>
      <c r="BM129" s="230" t="s">
        <v>1756</v>
      </c>
    </row>
    <row r="130" s="2" customFormat="1">
      <c r="A130" s="39"/>
      <c r="B130" s="40"/>
      <c r="C130" s="41"/>
      <c r="D130" s="232" t="s">
        <v>177</v>
      </c>
      <c r="E130" s="41"/>
      <c r="F130" s="233" t="s">
        <v>1757</v>
      </c>
      <c r="G130" s="41"/>
      <c r="H130" s="41"/>
      <c r="I130" s="137"/>
      <c r="J130" s="41"/>
      <c r="K130" s="41"/>
      <c r="L130" s="45"/>
      <c r="M130" s="234"/>
      <c r="N130" s="235"/>
      <c r="O130" s="85"/>
      <c r="P130" s="85"/>
      <c r="Q130" s="85"/>
      <c r="R130" s="85"/>
      <c r="S130" s="85"/>
      <c r="T130" s="86"/>
      <c r="U130" s="39"/>
      <c r="V130" s="39"/>
      <c r="W130" s="39"/>
      <c r="X130" s="39"/>
      <c r="Y130" s="39"/>
      <c r="Z130" s="39"/>
      <c r="AA130" s="39"/>
      <c r="AB130" s="39"/>
      <c r="AC130" s="39"/>
      <c r="AD130" s="39"/>
      <c r="AE130" s="39"/>
      <c r="AT130" s="18" t="s">
        <v>177</v>
      </c>
      <c r="AU130" s="18" t="s">
        <v>87</v>
      </c>
    </row>
    <row r="131" s="2" customFormat="1">
      <c r="A131" s="39"/>
      <c r="B131" s="40"/>
      <c r="C131" s="41"/>
      <c r="D131" s="232" t="s">
        <v>179</v>
      </c>
      <c r="E131" s="41"/>
      <c r="F131" s="236" t="s">
        <v>1758</v>
      </c>
      <c r="G131" s="41"/>
      <c r="H131" s="41"/>
      <c r="I131" s="137"/>
      <c r="J131" s="41"/>
      <c r="K131" s="41"/>
      <c r="L131" s="45"/>
      <c r="M131" s="234"/>
      <c r="N131" s="235"/>
      <c r="O131" s="85"/>
      <c r="P131" s="85"/>
      <c r="Q131" s="85"/>
      <c r="R131" s="85"/>
      <c r="S131" s="85"/>
      <c r="T131" s="86"/>
      <c r="U131" s="39"/>
      <c r="V131" s="39"/>
      <c r="W131" s="39"/>
      <c r="X131" s="39"/>
      <c r="Y131" s="39"/>
      <c r="Z131" s="39"/>
      <c r="AA131" s="39"/>
      <c r="AB131" s="39"/>
      <c r="AC131" s="39"/>
      <c r="AD131" s="39"/>
      <c r="AE131" s="39"/>
      <c r="AT131" s="18" t="s">
        <v>179</v>
      </c>
      <c r="AU131" s="18" t="s">
        <v>87</v>
      </c>
    </row>
    <row r="132" s="14" customFormat="1">
      <c r="A132" s="14"/>
      <c r="B132" s="247"/>
      <c r="C132" s="248"/>
      <c r="D132" s="232" t="s">
        <v>181</v>
      </c>
      <c r="E132" s="249" t="s">
        <v>40</v>
      </c>
      <c r="F132" s="250" t="s">
        <v>1744</v>
      </c>
      <c r="G132" s="248"/>
      <c r="H132" s="251">
        <v>31.5</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181</v>
      </c>
      <c r="AU132" s="257" t="s">
        <v>87</v>
      </c>
      <c r="AV132" s="14" t="s">
        <v>87</v>
      </c>
      <c r="AW132" s="14" t="s">
        <v>38</v>
      </c>
      <c r="AX132" s="14" t="s">
        <v>77</v>
      </c>
      <c r="AY132" s="257" t="s">
        <v>167</v>
      </c>
    </row>
    <row r="133" s="14" customFormat="1">
      <c r="A133" s="14"/>
      <c r="B133" s="247"/>
      <c r="C133" s="248"/>
      <c r="D133" s="232" t="s">
        <v>181</v>
      </c>
      <c r="E133" s="249" t="s">
        <v>40</v>
      </c>
      <c r="F133" s="250" t="s">
        <v>1745</v>
      </c>
      <c r="G133" s="248"/>
      <c r="H133" s="251">
        <v>3.6000000000000001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181</v>
      </c>
      <c r="AU133" s="257" t="s">
        <v>87</v>
      </c>
      <c r="AV133" s="14" t="s">
        <v>87</v>
      </c>
      <c r="AW133" s="14" t="s">
        <v>38</v>
      </c>
      <c r="AX133" s="14" t="s">
        <v>77</v>
      </c>
      <c r="AY133" s="257" t="s">
        <v>167</v>
      </c>
    </row>
    <row r="134" s="14" customFormat="1">
      <c r="A134" s="14"/>
      <c r="B134" s="247"/>
      <c r="C134" s="248"/>
      <c r="D134" s="232" t="s">
        <v>181</v>
      </c>
      <c r="E134" s="249" t="s">
        <v>40</v>
      </c>
      <c r="F134" s="250" t="s">
        <v>1746</v>
      </c>
      <c r="G134" s="248"/>
      <c r="H134" s="251">
        <v>14.800000000000001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181</v>
      </c>
      <c r="AU134" s="257" t="s">
        <v>87</v>
      </c>
      <c r="AV134" s="14" t="s">
        <v>87</v>
      </c>
      <c r="AW134" s="14" t="s">
        <v>38</v>
      </c>
      <c r="AX134" s="14" t="s">
        <v>77</v>
      </c>
      <c r="AY134" s="257" t="s">
        <v>167</v>
      </c>
    </row>
    <row r="135" s="14" customFormat="1">
      <c r="A135" s="14"/>
      <c r="B135" s="247"/>
      <c r="C135" s="248"/>
      <c r="D135" s="232" t="s">
        <v>181</v>
      </c>
      <c r="E135" s="249" t="s">
        <v>40</v>
      </c>
      <c r="F135" s="250" t="s">
        <v>1747</v>
      </c>
      <c r="G135" s="248"/>
      <c r="H135" s="251">
        <v>3.2999999999999998</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181</v>
      </c>
      <c r="AU135" s="257" t="s">
        <v>87</v>
      </c>
      <c r="AV135" s="14" t="s">
        <v>87</v>
      </c>
      <c r="AW135" s="14" t="s">
        <v>38</v>
      </c>
      <c r="AX135" s="14" t="s">
        <v>77</v>
      </c>
      <c r="AY135" s="257" t="s">
        <v>167</v>
      </c>
    </row>
    <row r="136" s="14" customFormat="1">
      <c r="A136" s="14"/>
      <c r="B136" s="247"/>
      <c r="C136" s="248"/>
      <c r="D136" s="232" t="s">
        <v>181</v>
      </c>
      <c r="E136" s="249" t="s">
        <v>40</v>
      </c>
      <c r="F136" s="250" t="s">
        <v>1748</v>
      </c>
      <c r="G136" s="248"/>
      <c r="H136" s="251">
        <v>4.7999999999999998</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181</v>
      </c>
      <c r="AU136" s="257" t="s">
        <v>87</v>
      </c>
      <c r="AV136" s="14" t="s">
        <v>87</v>
      </c>
      <c r="AW136" s="14" t="s">
        <v>38</v>
      </c>
      <c r="AX136" s="14" t="s">
        <v>77</v>
      </c>
      <c r="AY136" s="257" t="s">
        <v>167</v>
      </c>
    </row>
    <row r="137" s="15" customFormat="1">
      <c r="A137" s="15"/>
      <c r="B137" s="258"/>
      <c r="C137" s="259"/>
      <c r="D137" s="232" t="s">
        <v>181</v>
      </c>
      <c r="E137" s="260" t="s">
        <v>40</v>
      </c>
      <c r="F137" s="261" t="s">
        <v>184</v>
      </c>
      <c r="G137" s="259"/>
      <c r="H137" s="262">
        <v>58</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181</v>
      </c>
      <c r="AU137" s="268" t="s">
        <v>87</v>
      </c>
      <c r="AV137" s="15" t="s">
        <v>175</v>
      </c>
      <c r="AW137" s="15" t="s">
        <v>38</v>
      </c>
      <c r="AX137" s="15" t="s">
        <v>85</v>
      </c>
      <c r="AY137" s="268" t="s">
        <v>167</v>
      </c>
    </row>
    <row r="138" s="2" customFormat="1" ht="24" customHeight="1">
      <c r="A138" s="39"/>
      <c r="B138" s="40"/>
      <c r="C138" s="269" t="s">
        <v>229</v>
      </c>
      <c r="D138" s="269" t="s">
        <v>297</v>
      </c>
      <c r="E138" s="270" t="s">
        <v>1759</v>
      </c>
      <c r="F138" s="271" t="s">
        <v>1760</v>
      </c>
      <c r="G138" s="272" t="s">
        <v>187</v>
      </c>
      <c r="H138" s="273">
        <v>60.899999999999999</v>
      </c>
      <c r="I138" s="274"/>
      <c r="J138" s="275">
        <f>ROUND(I138*H138,2)</f>
        <v>0</v>
      </c>
      <c r="K138" s="271" t="s">
        <v>458</v>
      </c>
      <c r="L138" s="276"/>
      <c r="M138" s="277" t="s">
        <v>40</v>
      </c>
      <c r="N138" s="278" t="s">
        <v>48</v>
      </c>
      <c r="O138" s="85"/>
      <c r="P138" s="228">
        <f>O138*H138</f>
        <v>0</v>
      </c>
      <c r="Q138" s="228">
        <v>4.0000000000000003E-05</v>
      </c>
      <c r="R138" s="228">
        <f>Q138*H138</f>
        <v>0.0024360000000000002</v>
      </c>
      <c r="S138" s="228">
        <v>0</v>
      </c>
      <c r="T138" s="229">
        <f>S138*H138</f>
        <v>0</v>
      </c>
      <c r="U138" s="39"/>
      <c r="V138" s="39"/>
      <c r="W138" s="39"/>
      <c r="X138" s="39"/>
      <c r="Y138" s="39"/>
      <c r="Z138" s="39"/>
      <c r="AA138" s="39"/>
      <c r="AB138" s="39"/>
      <c r="AC138" s="39"/>
      <c r="AD138" s="39"/>
      <c r="AE138" s="39"/>
      <c r="AR138" s="230" t="s">
        <v>244</v>
      </c>
      <c r="AT138" s="230" t="s">
        <v>297</v>
      </c>
      <c r="AU138" s="230" t="s">
        <v>87</v>
      </c>
      <c r="AY138" s="18" t="s">
        <v>167</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175</v>
      </c>
      <c r="BM138" s="230" t="s">
        <v>1761</v>
      </c>
    </row>
    <row r="139" s="2" customFormat="1">
      <c r="A139" s="39"/>
      <c r="B139" s="40"/>
      <c r="C139" s="41"/>
      <c r="D139" s="232" t="s">
        <v>177</v>
      </c>
      <c r="E139" s="41"/>
      <c r="F139" s="233" t="s">
        <v>1760</v>
      </c>
      <c r="G139" s="41"/>
      <c r="H139" s="41"/>
      <c r="I139" s="137"/>
      <c r="J139" s="41"/>
      <c r="K139" s="41"/>
      <c r="L139" s="45"/>
      <c r="M139" s="234"/>
      <c r="N139" s="235"/>
      <c r="O139" s="85"/>
      <c r="P139" s="85"/>
      <c r="Q139" s="85"/>
      <c r="R139" s="85"/>
      <c r="S139" s="85"/>
      <c r="T139" s="86"/>
      <c r="U139" s="39"/>
      <c r="V139" s="39"/>
      <c r="W139" s="39"/>
      <c r="X139" s="39"/>
      <c r="Y139" s="39"/>
      <c r="Z139" s="39"/>
      <c r="AA139" s="39"/>
      <c r="AB139" s="39"/>
      <c r="AC139" s="39"/>
      <c r="AD139" s="39"/>
      <c r="AE139" s="39"/>
      <c r="AT139" s="18" t="s">
        <v>177</v>
      </c>
      <c r="AU139" s="18" t="s">
        <v>87</v>
      </c>
    </row>
    <row r="140" s="14" customFormat="1">
      <c r="A140" s="14"/>
      <c r="B140" s="247"/>
      <c r="C140" s="248"/>
      <c r="D140" s="232" t="s">
        <v>181</v>
      </c>
      <c r="E140" s="248"/>
      <c r="F140" s="250" t="s">
        <v>1762</v>
      </c>
      <c r="G140" s="248"/>
      <c r="H140" s="251">
        <v>60.899999999999999</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181</v>
      </c>
      <c r="AU140" s="257" t="s">
        <v>87</v>
      </c>
      <c r="AV140" s="14" t="s">
        <v>87</v>
      </c>
      <c r="AW140" s="14" t="s">
        <v>4</v>
      </c>
      <c r="AX140" s="14" t="s">
        <v>85</v>
      </c>
      <c r="AY140" s="257" t="s">
        <v>167</v>
      </c>
    </row>
    <row r="141" s="2" customFormat="1" ht="16.5" customHeight="1">
      <c r="A141" s="39"/>
      <c r="B141" s="40"/>
      <c r="C141" s="219" t="s">
        <v>244</v>
      </c>
      <c r="D141" s="219" t="s">
        <v>170</v>
      </c>
      <c r="E141" s="220" t="s">
        <v>1754</v>
      </c>
      <c r="F141" s="221" t="s">
        <v>1755</v>
      </c>
      <c r="G141" s="222" t="s">
        <v>187</v>
      </c>
      <c r="H141" s="223">
        <v>58</v>
      </c>
      <c r="I141" s="224"/>
      <c r="J141" s="225">
        <f>ROUND(I141*H141,2)</f>
        <v>0</v>
      </c>
      <c r="K141" s="221" t="s">
        <v>458</v>
      </c>
      <c r="L141" s="45"/>
      <c r="M141" s="226" t="s">
        <v>40</v>
      </c>
      <c r="N141" s="227" t="s">
        <v>48</v>
      </c>
      <c r="O141" s="85"/>
      <c r="P141" s="228">
        <f>O141*H141</f>
        <v>0</v>
      </c>
      <c r="Q141" s="228">
        <v>0.00025000000000000001</v>
      </c>
      <c r="R141" s="228">
        <f>Q141*H141</f>
        <v>0.014500000000000001</v>
      </c>
      <c r="S141" s="228">
        <v>0</v>
      </c>
      <c r="T141" s="229">
        <f>S141*H141</f>
        <v>0</v>
      </c>
      <c r="U141" s="39"/>
      <c r="V141" s="39"/>
      <c r="W141" s="39"/>
      <c r="X141" s="39"/>
      <c r="Y141" s="39"/>
      <c r="Z141" s="39"/>
      <c r="AA141" s="39"/>
      <c r="AB141" s="39"/>
      <c r="AC141" s="39"/>
      <c r="AD141" s="39"/>
      <c r="AE141" s="39"/>
      <c r="AR141" s="230" t="s">
        <v>175</v>
      </c>
      <c r="AT141" s="230" t="s">
        <v>170</v>
      </c>
      <c r="AU141" s="230" t="s">
        <v>87</v>
      </c>
      <c r="AY141" s="18" t="s">
        <v>167</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175</v>
      </c>
      <c r="BM141" s="230" t="s">
        <v>1763</v>
      </c>
    </row>
    <row r="142" s="2" customFormat="1">
      <c r="A142" s="39"/>
      <c r="B142" s="40"/>
      <c r="C142" s="41"/>
      <c r="D142" s="232" t="s">
        <v>177</v>
      </c>
      <c r="E142" s="41"/>
      <c r="F142" s="233" t="s">
        <v>1757</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177</v>
      </c>
      <c r="AU142" s="18" t="s">
        <v>87</v>
      </c>
    </row>
    <row r="143" s="2" customFormat="1">
      <c r="A143" s="39"/>
      <c r="B143" s="40"/>
      <c r="C143" s="41"/>
      <c r="D143" s="232" t="s">
        <v>179</v>
      </c>
      <c r="E143" s="41"/>
      <c r="F143" s="236" t="s">
        <v>1758</v>
      </c>
      <c r="G143" s="41"/>
      <c r="H143" s="41"/>
      <c r="I143" s="137"/>
      <c r="J143" s="41"/>
      <c r="K143" s="41"/>
      <c r="L143" s="45"/>
      <c r="M143" s="234"/>
      <c r="N143" s="235"/>
      <c r="O143" s="85"/>
      <c r="P143" s="85"/>
      <c r="Q143" s="85"/>
      <c r="R143" s="85"/>
      <c r="S143" s="85"/>
      <c r="T143" s="86"/>
      <c r="U143" s="39"/>
      <c r="V143" s="39"/>
      <c r="W143" s="39"/>
      <c r="X143" s="39"/>
      <c r="Y143" s="39"/>
      <c r="Z143" s="39"/>
      <c r="AA143" s="39"/>
      <c r="AB143" s="39"/>
      <c r="AC143" s="39"/>
      <c r="AD143" s="39"/>
      <c r="AE143" s="39"/>
      <c r="AT143" s="18" t="s">
        <v>179</v>
      </c>
      <c r="AU143" s="18" t="s">
        <v>87</v>
      </c>
    </row>
    <row r="144" s="14" customFormat="1">
      <c r="A144" s="14"/>
      <c r="B144" s="247"/>
      <c r="C144" s="248"/>
      <c r="D144" s="232" t="s">
        <v>181</v>
      </c>
      <c r="E144" s="249" t="s">
        <v>40</v>
      </c>
      <c r="F144" s="250" t="s">
        <v>1744</v>
      </c>
      <c r="G144" s="248"/>
      <c r="H144" s="251">
        <v>31.5</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181</v>
      </c>
      <c r="AU144" s="257" t="s">
        <v>87</v>
      </c>
      <c r="AV144" s="14" t="s">
        <v>87</v>
      </c>
      <c r="AW144" s="14" t="s">
        <v>38</v>
      </c>
      <c r="AX144" s="14" t="s">
        <v>77</v>
      </c>
      <c r="AY144" s="257" t="s">
        <v>167</v>
      </c>
    </row>
    <row r="145" s="14" customFormat="1">
      <c r="A145" s="14"/>
      <c r="B145" s="247"/>
      <c r="C145" s="248"/>
      <c r="D145" s="232" t="s">
        <v>181</v>
      </c>
      <c r="E145" s="249" t="s">
        <v>40</v>
      </c>
      <c r="F145" s="250" t="s">
        <v>1745</v>
      </c>
      <c r="G145" s="248"/>
      <c r="H145" s="251">
        <v>3.6000000000000001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181</v>
      </c>
      <c r="AU145" s="257" t="s">
        <v>87</v>
      </c>
      <c r="AV145" s="14" t="s">
        <v>87</v>
      </c>
      <c r="AW145" s="14" t="s">
        <v>38</v>
      </c>
      <c r="AX145" s="14" t="s">
        <v>77</v>
      </c>
      <c r="AY145" s="257" t="s">
        <v>167</v>
      </c>
    </row>
    <row r="146" s="14" customFormat="1">
      <c r="A146" s="14"/>
      <c r="B146" s="247"/>
      <c r="C146" s="248"/>
      <c r="D146" s="232" t="s">
        <v>181</v>
      </c>
      <c r="E146" s="249" t="s">
        <v>40</v>
      </c>
      <c r="F146" s="250" t="s">
        <v>1746</v>
      </c>
      <c r="G146" s="248"/>
      <c r="H146" s="251">
        <v>14.800000000000001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181</v>
      </c>
      <c r="AU146" s="257" t="s">
        <v>87</v>
      </c>
      <c r="AV146" s="14" t="s">
        <v>87</v>
      </c>
      <c r="AW146" s="14" t="s">
        <v>38</v>
      </c>
      <c r="AX146" s="14" t="s">
        <v>77</v>
      </c>
      <c r="AY146" s="257" t="s">
        <v>167</v>
      </c>
    </row>
    <row r="147" s="14" customFormat="1">
      <c r="A147" s="14"/>
      <c r="B147" s="247"/>
      <c r="C147" s="248"/>
      <c r="D147" s="232" t="s">
        <v>181</v>
      </c>
      <c r="E147" s="249" t="s">
        <v>40</v>
      </c>
      <c r="F147" s="250" t="s">
        <v>1747</v>
      </c>
      <c r="G147" s="248"/>
      <c r="H147" s="251">
        <v>3.2999999999999998</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181</v>
      </c>
      <c r="AU147" s="257" t="s">
        <v>87</v>
      </c>
      <c r="AV147" s="14" t="s">
        <v>87</v>
      </c>
      <c r="AW147" s="14" t="s">
        <v>38</v>
      </c>
      <c r="AX147" s="14" t="s">
        <v>77</v>
      </c>
      <c r="AY147" s="257" t="s">
        <v>167</v>
      </c>
    </row>
    <row r="148" s="14" customFormat="1">
      <c r="A148" s="14"/>
      <c r="B148" s="247"/>
      <c r="C148" s="248"/>
      <c r="D148" s="232" t="s">
        <v>181</v>
      </c>
      <c r="E148" s="249" t="s">
        <v>40</v>
      </c>
      <c r="F148" s="250" t="s">
        <v>1748</v>
      </c>
      <c r="G148" s="248"/>
      <c r="H148" s="251">
        <v>4.7999999999999998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181</v>
      </c>
      <c r="AU148" s="257" t="s">
        <v>87</v>
      </c>
      <c r="AV148" s="14" t="s">
        <v>87</v>
      </c>
      <c r="AW148" s="14" t="s">
        <v>38</v>
      </c>
      <c r="AX148" s="14" t="s">
        <v>77</v>
      </c>
      <c r="AY148" s="257" t="s">
        <v>167</v>
      </c>
    </row>
    <row r="149" s="15" customFormat="1">
      <c r="A149" s="15"/>
      <c r="B149" s="258"/>
      <c r="C149" s="259"/>
      <c r="D149" s="232" t="s">
        <v>181</v>
      </c>
      <c r="E149" s="260" t="s">
        <v>40</v>
      </c>
      <c r="F149" s="261" t="s">
        <v>184</v>
      </c>
      <c r="G149" s="259"/>
      <c r="H149" s="262">
        <v>58</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181</v>
      </c>
      <c r="AU149" s="268" t="s">
        <v>87</v>
      </c>
      <c r="AV149" s="15" t="s">
        <v>175</v>
      </c>
      <c r="AW149" s="15" t="s">
        <v>38</v>
      </c>
      <c r="AX149" s="15" t="s">
        <v>85</v>
      </c>
      <c r="AY149" s="268" t="s">
        <v>167</v>
      </c>
    </row>
    <row r="150" s="2" customFormat="1" ht="16.5" customHeight="1">
      <c r="A150" s="39"/>
      <c r="B150" s="40"/>
      <c r="C150" s="269" t="s">
        <v>249</v>
      </c>
      <c r="D150" s="269" t="s">
        <v>297</v>
      </c>
      <c r="E150" s="270" t="s">
        <v>1764</v>
      </c>
      <c r="F150" s="271" t="s">
        <v>1765</v>
      </c>
      <c r="G150" s="272" t="s">
        <v>187</v>
      </c>
      <c r="H150" s="273">
        <v>60.899999999999999</v>
      </c>
      <c r="I150" s="274"/>
      <c r="J150" s="275">
        <f>ROUND(I150*H150,2)</f>
        <v>0</v>
      </c>
      <c r="K150" s="271" t="s">
        <v>458</v>
      </c>
      <c r="L150" s="276"/>
      <c r="M150" s="277" t="s">
        <v>40</v>
      </c>
      <c r="N150" s="278" t="s">
        <v>48</v>
      </c>
      <c r="O150" s="85"/>
      <c r="P150" s="228">
        <f>O150*H150</f>
        <v>0</v>
      </c>
      <c r="Q150" s="228">
        <v>3.0000000000000001E-05</v>
      </c>
      <c r="R150" s="228">
        <f>Q150*H150</f>
        <v>0.0018270000000000001</v>
      </c>
      <c r="S150" s="228">
        <v>0</v>
      </c>
      <c r="T150" s="229">
        <f>S150*H150</f>
        <v>0</v>
      </c>
      <c r="U150" s="39"/>
      <c r="V150" s="39"/>
      <c r="W150" s="39"/>
      <c r="X150" s="39"/>
      <c r="Y150" s="39"/>
      <c r="Z150" s="39"/>
      <c r="AA150" s="39"/>
      <c r="AB150" s="39"/>
      <c r="AC150" s="39"/>
      <c r="AD150" s="39"/>
      <c r="AE150" s="39"/>
      <c r="AR150" s="230" t="s">
        <v>244</v>
      </c>
      <c r="AT150" s="230" t="s">
        <v>297</v>
      </c>
      <c r="AU150" s="230" t="s">
        <v>87</v>
      </c>
      <c r="AY150" s="18" t="s">
        <v>167</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175</v>
      </c>
      <c r="BM150" s="230" t="s">
        <v>1766</v>
      </c>
    </row>
    <row r="151" s="2" customFormat="1">
      <c r="A151" s="39"/>
      <c r="B151" s="40"/>
      <c r="C151" s="41"/>
      <c r="D151" s="232" t="s">
        <v>177</v>
      </c>
      <c r="E151" s="41"/>
      <c r="F151" s="233" t="s">
        <v>1765</v>
      </c>
      <c r="G151" s="41"/>
      <c r="H151" s="41"/>
      <c r="I151" s="137"/>
      <c r="J151" s="41"/>
      <c r="K151" s="41"/>
      <c r="L151" s="45"/>
      <c r="M151" s="234"/>
      <c r="N151" s="235"/>
      <c r="O151" s="85"/>
      <c r="P151" s="85"/>
      <c r="Q151" s="85"/>
      <c r="R151" s="85"/>
      <c r="S151" s="85"/>
      <c r="T151" s="86"/>
      <c r="U151" s="39"/>
      <c r="V151" s="39"/>
      <c r="W151" s="39"/>
      <c r="X151" s="39"/>
      <c r="Y151" s="39"/>
      <c r="Z151" s="39"/>
      <c r="AA151" s="39"/>
      <c r="AB151" s="39"/>
      <c r="AC151" s="39"/>
      <c r="AD151" s="39"/>
      <c r="AE151" s="39"/>
      <c r="AT151" s="18" t="s">
        <v>177</v>
      </c>
      <c r="AU151" s="18" t="s">
        <v>87</v>
      </c>
    </row>
    <row r="152" s="14" customFormat="1">
      <c r="A152" s="14"/>
      <c r="B152" s="247"/>
      <c r="C152" s="248"/>
      <c r="D152" s="232" t="s">
        <v>181</v>
      </c>
      <c r="E152" s="248"/>
      <c r="F152" s="250" t="s">
        <v>1762</v>
      </c>
      <c r="G152" s="248"/>
      <c r="H152" s="251">
        <v>60.899999999999999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181</v>
      </c>
      <c r="AU152" s="257" t="s">
        <v>87</v>
      </c>
      <c r="AV152" s="14" t="s">
        <v>87</v>
      </c>
      <c r="AW152" s="14" t="s">
        <v>4</v>
      </c>
      <c r="AX152" s="14" t="s">
        <v>85</v>
      </c>
      <c r="AY152" s="257" t="s">
        <v>167</v>
      </c>
    </row>
    <row r="153" s="12" customFormat="1" ht="22.8" customHeight="1">
      <c r="A153" s="12"/>
      <c r="B153" s="203"/>
      <c r="C153" s="204"/>
      <c r="D153" s="205" t="s">
        <v>76</v>
      </c>
      <c r="E153" s="217" t="s">
        <v>249</v>
      </c>
      <c r="F153" s="217" t="s">
        <v>312</v>
      </c>
      <c r="G153" s="204"/>
      <c r="H153" s="204"/>
      <c r="I153" s="207"/>
      <c r="J153" s="218">
        <f>BK153</f>
        <v>0</v>
      </c>
      <c r="K153" s="204"/>
      <c r="L153" s="209"/>
      <c r="M153" s="210"/>
      <c r="N153" s="211"/>
      <c r="O153" s="211"/>
      <c r="P153" s="212">
        <f>SUM(P154:P173)</f>
        <v>0</v>
      </c>
      <c r="Q153" s="211"/>
      <c r="R153" s="212">
        <f>SUM(R154:R173)</f>
        <v>0.00096000000000000013</v>
      </c>
      <c r="S153" s="211"/>
      <c r="T153" s="213">
        <f>SUM(T154:T173)</f>
        <v>2.7130199999999993</v>
      </c>
      <c r="U153" s="12"/>
      <c r="V153" s="12"/>
      <c r="W153" s="12"/>
      <c r="X153" s="12"/>
      <c r="Y153" s="12"/>
      <c r="Z153" s="12"/>
      <c r="AA153" s="12"/>
      <c r="AB153" s="12"/>
      <c r="AC153" s="12"/>
      <c r="AD153" s="12"/>
      <c r="AE153" s="12"/>
      <c r="AR153" s="214" t="s">
        <v>85</v>
      </c>
      <c r="AT153" s="215" t="s">
        <v>76</v>
      </c>
      <c r="AU153" s="215" t="s">
        <v>85</v>
      </c>
      <c r="AY153" s="214" t="s">
        <v>167</v>
      </c>
      <c r="BK153" s="216">
        <f>SUM(BK154:BK173)</f>
        <v>0</v>
      </c>
    </row>
    <row r="154" s="2" customFormat="1" ht="24" customHeight="1">
      <c r="A154" s="39"/>
      <c r="B154" s="40"/>
      <c r="C154" s="219" t="s">
        <v>254</v>
      </c>
      <c r="D154" s="219" t="s">
        <v>170</v>
      </c>
      <c r="E154" s="220" t="s">
        <v>314</v>
      </c>
      <c r="F154" s="221" t="s">
        <v>315</v>
      </c>
      <c r="G154" s="222" t="s">
        <v>173</v>
      </c>
      <c r="H154" s="223">
        <v>24</v>
      </c>
      <c r="I154" s="224"/>
      <c r="J154" s="225">
        <f>ROUND(I154*H154,2)</f>
        <v>0</v>
      </c>
      <c r="K154" s="221" t="s">
        <v>458</v>
      </c>
      <c r="L154" s="45"/>
      <c r="M154" s="226" t="s">
        <v>40</v>
      </c>
      <c r="N154" s="227" t="s">
        <v>48</v>
      </c>
      <c r="O154" s="85"/>
      <c r="P154" s="228">
        <f>O154*H154</f>
        <v>0</v>
      </c>
      <c r="Q154" s="228">
        <v>4.0000000000000003E-05</v>
      </c>
      <c r="R154" s="228">
        <f>Q154*H154</f>
        <v>0.00096000000000000013</v>
      </c>
      <c r="S154" s="228">
        <v>0</v>
      </c>
      <c r="T154" s="229">
        <f>S154*H154</f>
        <v>0</v>
      </c>
      <c r="U154" s="39"/>
      <c r="V154" s="39"/>
      <c r="W154" s="39"/>
      <c r="X154" s="39"/>
      <c r="Y154" s="39"/>
      <c r="Z154" s="39"/>
      <c r="AA154" s="39"/>
      <c r="AB154" s="39"/>
      <c r="AC154" s="39"/>
      <c r="AD154" s="39"/>
      <c r="AE154" s="39"/>
      <c r="AR154" s="230" t="s">
        <v>175</v>
      </c>
      <c r="AT154" s="230" t="s">
        <v>170</v>
      </c>
      <c r="AU154" s="230" t="s">
        <v>87</v>
      </c>
      <c r="AY154" s="18" t="s">
        <v>167</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175</v>
      </c>
      <c r="BM154" s="230" t="s">
        <v>1767</v>
      </c>
    </row>
    <row r="155" s="2" customFormat="1">
      <c r="A155" s="39"/>
      <c r="B155" s="40"/>
      <c r="C155" s="41"/>
      <c r="D155" s="232" t="s">
        <v>177</v>
      </c>
      <c r="E155" s="41"/>
      <c r="F155" s="233" t="s">
        <v>317</v>
      </c>
      <c r="G155" s="41"/>
      <c r="H155" s="41"/>
      <c r="I155" s="137"/>
      <c r="J155" s="41"/>
      <c r="K155" s="41"/>
      <c r="L155" s="45"/>
      <c r="M155" s="234"/>
      <c r="N155" s="235"/>
      <c r="O155" s="85"/>
      <c r="P155" s="85"/>
      <c r="Q155" s="85"/>
      <c r="R155" s="85"/>
      <c r="S155" s="85"/>
      <c r="T155" s="86"/>
      <c r="U155" s="39"/>
      <c r="V155" s="39"/>
      <c r="W155" s="39"/>
      <c r="X155" s="39"/>
      <c r="Y155" s="39"/>
      <c r="Z155" s="39"/>
      <c r="AA155" s="39"/>
      <c r="AB155" s="39"/>
      <c r="AC155" s="39"/>
      <c r="AD155" s="39"/>
      <c r="AE155" s="39"/>
      <c r="AT155" s="18" t="s">
        <v>177</v>
      </c>
      <c r="AU155" s="18" t="s">
        <v>87</v>
      </c>
    </row>
    <row r="156" s="2" customFormat="1">
      <c r="A156" s="39"/>
      <c r="B156" s="40"/>
      <c r="C156" s="41"/>
      <c r="D156" s="232" t="s">
        <v>179</v>
      </c>
      <c r="E156" s="41"/>
      <c r="F156" s="236" t="s">
        <v>318</v>
      </c>
      <c r="G156" s="41"/>
      <c r="H156" s="41"/>
      <c r="I156" s="137"/>
      <c r="J156" s="41"/>
      <c r="K156" s="41"/>
      <c r="L156" s="45"/>
      <c r="M156" s="234"/>
      <c r="N156" s="235"/>
      <c r="O156" s="85"/>
      <c r="P156" s="85"/>
      <c r="Q156" s="85"/>
      <c r="R156" s="85"/>
      <c r="S156" s="85"/>
      <c r="T156" s="86"/>
      <c r="U156" s="39"/>
      <c r="V156" s="39"/>
      <c r="W156" s="39"/>
      <c r="X156" s="39"/>
      <c r="Y156" s="39"/>
      <c r="Z156" s="39"/>
      <c r="AA156" s="39"/>
      <c r="AB156" s="39"/>
      <c r="AC156" s="39"/>
      <c r="AD156" s="39"/>
      <c r="AE156" s="39"/>
      <c r="AT156" s="18" t="s">
        <v>179</v>
      </c>
      <c r="AU156" s="18" t="s">
        <v>87</v>
      </c>
    </row>
    <row r="157" s="2" customFormat="1" ht="16.5" customHeight="1">
      <c r="A157" s="39"/>
      <c r="B157" s="40"/>
      <c r="C157" s="219" t="s">
        <v>261</v>
      </c>
      <c r="D157" s="219" t="s">
        <v>170</v>
      </c>
      <c r="E157" s="220" t="s">
        <v>340</v>
      </c>
      <c r="F157" s="221" t="s">
        <v>341</v>
      </c>
      <c r="G157" s="222" t="s">
        <v>173</v>
      </c>
      <c r="H157" s="223">
        <v>17.399999999999999</v>
      </c>
      <c r="I157" s="224"/>
      <c r="J157" s="225">
        <f>ROUND(I157*H157,2)</f>
        <v>0</v>
      </c>
      <c r="K157" s="221" t="s">
        <v>458</v>
      </c>
      <c r="L157" s="45"/>
      <c r="M157" s="226" t="s">
        <v>40</v>
      </c>
      <c r="N157" s="227" t="s">
        <v>48</v>
      </c>
      <c r="O157" s="85"/>
      <c r="P157" s="228">
        <f>O157*H157</f>
        <v>0</v>
      </c>
      <c r="Q157" s="228">
        <v>0</v>
      </c>
      <c r="R157" s="228">
        <f>Q157*H157</f>
        <v>0</v>
      </c>
      <c r="S157" s="228">
        <v>0.066000000000000003</v>
      </c>
      <c r="T157" s="229">
        <f>S157*H157</f>
        <v>1.1483999999999999</v>
      </c>
      <c r="U157" s="39"/>
      <c r="V157" s="39"/>
      <c r="W157" s="39"/>
      <c r="X157" s="39"/>
      <c r="Y157" s="39"/>
      <c r="Z157" s="39"/>
      <c r="AA157" s="39"/>
      <c r="AB157" s="39"/>
      <c r="AC157" s="39"/>
      <c r="AD157" s="39"/>
      <c r="AE157" s="39"/>
      <c r="AR157" s="230" t="s">
        <v>175</v>
      </c>
      <c r="AT157" s="230" t="s">
        <v>170</v>
      </c>
      <c r="AU157" s="230" t="s">
        <v>87</v>
      </c>
      <c r="AY157" s="18" t="s">
        <v>167</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175</v>
      </c>
      <c r="BM157" s="230" t="s">
        <v>1768</v>
      </c>
    </row>
    <row r="158" s="2" customFormat="1">
      <c r="A158" s="39"/>
      <c r="B158" s="40"/>
      <c r="C158" s="41"/>
      <c r="D158" s="232" t="s">
        <v>177</v>
      </c>
      <c r="E158" s="41"/>
      <c r="F158" s="233" t="s">
        <v>343</v>
      </c>
      <c r="G158" s="41"/>
      <c r="H158" s="41"/>
      <c r="I158" s="137"/>
      <c r="J158" s="41"/>
      <c r="K158" s="41"/>
      <c r="L158" s="45"/>
      <c r="M158" s="234"/>
      <c r="N158" s="235"/>
      <c r="O158" s="85"/>
      <c r="P158" s="85"/>
      <c r="Q158" s="85"/>
      <c r="R158" s="85"/>
      <c r="S158" s="85"/>
      <c r="T158" s="86"/>
      <c r="U158" s="39"/>
      <c r="V158" s="39"/>
      <c r="W158" s="39"/>
      <c r="X158" s="39"/>
      <c r="Y158" s="39"/>
      <c r="Z158" s="39"/>
      <c r="AA158" s="39"/>
      <c r="AB158" s="39"/>
      <c r="AC158" s="39"/>
      <c r="AD158" s="39"/>
      <c r="AE158" s="39"/>
      <c r="AT158" s="18" t="s">
        <v>177</v>
      </c>
      <c r="AU158" s="18" t="s">
        <v>87</v>
      </c>
    </row>
    <row r="159" s="14" customFormat="1">
      <c r="A159" s="14"/>
      <c r="B159" s="247"/>
      <c r="C159" s="248"/>
      <c r="D159" s="232" t="s">
        <v>181</v>
      </c>
      <c r="E159" s="249" t="s">
        <v>40</v>
      </c>
      <c r="F159" s="250" t="s">
        <v>1731</v>
      </c>
      <c r="G159" s="248"/>
      <c r="H159" s="251">
        <v>9.4499999999999993</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181</v>
      </c>
      <c r="AU159" s="257" t="s">
        <v>87</v>
      </c>
      <c r="AV159" s="14" t="s">
        <v>87</v>
      </c>
      <c r="AW159" s="14" t="s">
        <v>38</v>
      </c>
      <c r="AX159" s="14" t="s">
        <v>77</v>
      </c>
      <c r="AY159" s="257" t="s">
        <v>167</v>
      </c>
    </row>
    <row r="160" s="14" customFormat="1">
      <c r="A160" s="14"/>
      <c r="B160" s="247"/>
      <c r="C160" s="248"/>
      <c r="D160" s="232" t="s">
        <v>181</v>
      </c>
      <c r="E160" s="249" t="s">
        <v>40</v>
      </c>
      <c r="F160" s="250" t="s">
        <v>1732</v>
      </c>
      <c r="G160" s="248"/>
      <c r="H160" s="251">
        <v>1.0800000000000001</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181</v>
      </c>
      <c r="AU160" s="257" t="s">
        <v>87</v>
      </c>
      <c r="AV160" s="14" t="s">
        <v>87</v>
      </c>
      <c r="AW160" s="14" t="s">
        <v>38</v>
      </c>
      <c r="AX160" s="14" t="s">
        <v>77</v>
      </c>
      <c r="AY160" s="257" t="s">
        <v>167</v>
      </c>
    </row>
    <row r="161" s="14" customFormat="1">
      <c r="A161" s="14"/>
      <c r="B161" s="247"/>
      <c r="C161" s="248"/>
      <c r="D161" s="232" t="s">
        <v>181</v>
      </c>
      <c r="E161" s="249" t="s">
        <v>40</v>
      </c>
      <c r="F161" s="250" t="s">
        <v>1733</v>
      </c>
      <c r="G161" s="248"/>
      <c r="H161" s="251">
        <v>4.4400000000000004</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181</v>
      </c>
      <c r="AU161" s="257" t="s">
        <v>87</v>
      </c>
      <c r="AV161" s="14" t="s">
        <v>87</v>
      </c>
      <c r="AW161" s="14" t="s">
        <v>38</v>
      </c>
      <c r="AX161" s="14" t="s">
        <v>77</v>
      </c>
      <c r="AY161" s="257" t="s">
        <v>167</v>
      </c>
    </row>
    <row r="162" s="14" customFormat="1">
      <c r="A162" s="14"/>
      <c r="B162" s="247"/>
      <c r="C162" s="248"/>
      <c r="D162" s="232" t="s">
        <v>181</v>
      </c>
      <c r="E162" s="249" t="s">
        <v>40</v>
      </c>
      <c r="F162" s="250" t="s">
        <v>1734</v>
      </c>
      <c r="G162" s="248"/>
      <c r="H162" s="251">
        <v>0.98999999999999999</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181</v>
      </c>
      <c r="AU162" s="257" t="s">
        <v>87</v>
      </c>
      <c r="AV162" s="14" t="s">
        <v>87</v>
      </c>
      <c r="AW162" s="14" t="s">
        <v>38</v>
      </c>
      <c r="AX162" s="14" t="s">
        <v>77</v>
      </c>
      <c r="AY162" s="257" t="s">
        <v>167</v>
      </c>
    </row>
    <row r="163" s="14" customFormat="1">
      <c r="A163" s="14"/>
      <c r="B163" s="247"/>
      <c r="C163" s="248"/>
      <c r="D163" s="232" t="s">
        <v>181</v>
      </c>
      <c r="E163" s="249" t="s">
        <v>40</v>
      </c>
      <c r="F163" s="250" t="s">
        <v>1735</v>
      </c>
      <c r="G163" s="248"/>
      <c r="H163" s="251">
        <v>1.44</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181</v>
      </c>
      <c r="AU163" s="257" t="s">
        <v>87</v>
      </c>
      <c r="AV163" s="14" t="s">
        <v>87</v>
      </c>
      <c r="AW163" s="14" t="s">
        <v>38</v>
      </c>
      <c r="AX163" s="14" t="s">
        <v>77</v>
      </c>
      <c r="AY163" s="257" t="s">
        <v>167</v>
      </c>
    </row>
    <row r="164" s="15" customFormat="1">
      <c r="A164" s="15"/>
      <c r="B164" s="258"/>
      <c r="C164" s="259"/>
      <c r="D164" s="232" t="s">
        <v>181</v>
      </c>
      <c r="E164" s="260" t="s">
        <v>40</v>
      </c>
      <c r="F164" s="261" t="s">
        <v>184</v>
      </c>
      <c r="G164" s="259"/>
      <c r="H164" s="262">
        <v>17.399999999999999</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181</v>
      </c>
      <c r="AU164" s="268" t="s">
        <v>87</v>
      </c>
      <c r="AV164" s="15" t="s">
        <v>175</v>
      </c>
      <c r="AW164" s="15" t="s">
        <v>38</v>
      </c>
      <c r="AX164" s="15" t="s">
        <v>85</v>
      </c>
      <c r="AY164" s="268" t="s">
        <v>167</v>
      </c>
    </row>
    <row r="165" s="2" customFormat="1" ht="24" customHeight="1">
      <c r="A165" s="39"/>
      <c r="B165" s="40"/>
      <c r="C165" s="219" t="s">
        <v>269</v>
      </c>
      <c r="D165" s="219" t="s">
        <v>170</v>
      </c>
      <c r="E165" s="220" t="s">
        <v>1769</v>
      </c>
      <c r="F165" s="221" t="s">
        <v>1770</v>
      </c>
      <c r="G165" s="222" t="s">
        <v>173</v>
      </c>
      <c r="H165" s="223">
        <v>17.579999999999998</v>
      </c>
      <c r="I165" s="224"/>
      <c r="J165" s="225">
        <f>ROUND(I165*H165,2)</f>
        <v>0</v>
      </c>
      <c r="K165" s="221" t="s">
        <v>458</v>
      </c>
      <c r="L165" s="45"/>
      <c r="M165" s="226" t="s">
        <v>40</v>
      </c>
      <c r="N165" s="227" t="s">
        <v>48</v>
      </c>
      <c r="O165" s="85"/>
      <c r="P165" s="228">
        <f>O165*H165</f>
        <v>0</v>
      </c>
      <c r="Q165" s="228">
        <v>0</v>
      </c>
      <c r="R165" s="228">
        <f>Q165*H165</f>
        <v>0</v>
      </c>
      <c r="S165" s="228">
        <v>0.088999999999999996</v>
      </c>
      <c r="T165" s="229">
        <f>S165*H165</f>
        <v>1.5646199999999997</v>
      </c>
      <c r="U165" s="39"/>
      <c r="V165" s="39"/>
      <c r="W165" s="39"/>
      <c r="X165" s="39"/>
      <c r="Y165" s="39"/>
      <c r="Z165" s="39"/>
      <c r="AA165" s="39"/>
      <c r="AB165" s="39"/>
      <c r="AC165" s="39"/>
      <c r="AD165" s="39"/>
      <c r="AE165" s="39"/>
      <c r="AR165" s="230" t="s">
        <v>175</v>
      </c>
      <c r="AT165" s="230" t="s">
        <v>170</v>
      </c>
      <c r="AU165" s="230" t="s">
        <v>87</v>
      </c>
      <c r="AY165" s="18" t="s">
        <v>167</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175</v>
      </c>
      <c r="BM165" s="230" t="s">
        <v>1771</v>
      </c>
    </row>
    <row r="166" s="2" customFormat="1">
      <c r="A166" s="39"/>
      <c r="B166" s="40"/>
      <c r="C166" s="41"/>
      <c r="D166" s="232" t="s">
        <v>177</v>
      </c>
      <c r="E166" s="41"/>
      <c r="F166" s="233" t="s">
        <v>1772</v>
      </c>
      <c r="G166" s="41"/>
      <c r="H166" s="41"/>
      <c r="I166" s="137"/>
      <c r="J166" s="41"/>
      <c r="K166" s="41"/>
      <c r="L166" s="45"/>
      <c r="M166" s="234"/>
      <c r="N166" s="235"/>
      <c r="O166" s="85"/>
      <c r="P166" s="85"/>
      <c r="Q166" s="85"/>
      <c r="R166" s="85"/>
      <c r="S166" s="85"/>
      <c r="T166" s="86"/>
      <c r="U166" s="39"/>
      <c r="V166" s="39"/>
      <c r="W166" s="39"/>
      <c r="X166" s="39"/>
      <c r="Y166" s="39"/>
      <c r="Z166" s="39"/>
      <c r="AA166" s="39"/>
      <c r="AB166" s="39"/>
      <c r="AC166" s="39"/>
      <c r="AD166" s="39"/>
      <c r="AE166" s="39"/>
      <c r="AT166" s="18" t="s">
        <v>177</v>
      </c>
      <c r="AU166" s="18" t="s">
        <v>87</v>
      </c>
    </row>
    <row r="167" s="2" customFormat="1">
      <c r="A167" s="39"/>
      <c r="B167" s="40"/>
      <c r="C167" s="41"/>
      <c r="D167" s="232" t="s">
        <v>179</v>
      </c>
      <c r="E167" s="41"/>
      <c r="F167" s="236" t="s">
        <v>356</v>
      </c>
      <c r="G167" s="41"/>
      <c r="H167" s="41"/>
      <c r="I167" s="137"/>
      <c r="J167" s="41"/>
      <c r="K167" s="41"/>
      <c r="L167" s="45"/>
      <c r="M167" s="234"/>
      <c r="N167" s="235"/>
      <c r="O167" s="85"/>
      <c r="P167" s="85"/>
      <c r="Q167" s="85"/>
      <c r="R167" s="85"/>
      <c r="S167" s="85"/>
      <c r="T167" s="86"/>
      <c r="U167" s="39"/>
      <c r="V167" s="39"/>
      <c r="W167" s="39"/>
      <c r="X167" s="39"/>
      <c r="Y167" s="39"/>
      <c r="Z167" s="39"/>
      <c r="AA167" s="39"/>
      <c r="AB167" s="39"/>
      <c r="AC167" s="39"/>
      <c r="AD167" s="39"/>
      <c r="AE167" s="39"/>
      <c r="AT167" s="18" t="s">
        <v>179</v>
      </c>
      <c r="AU167" s="18" t="s">
        <v>87</v>
      </c>
    </row>
    <row r="168" s="14" customFormat="1">
      <c r="A168" s="14"/>
      <c r="B168" s="247"/>
      <c r="C168" s="248"/>
      <c r="D168" s="232" t="s">
        <v>181</v>
      </c>
      <c r="E168" s="249" t="s">
        <v>40</v>
      </c>
      <c r="F168" s="250" t="s">
        <v>1738</v>
      </c>
      <c r="G168" s="248"/>
      <c r="H168" s="251">
        <v>8.0999999999999996</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181</v>
      </c>
      <c r="AU168" s="257" t="s">
        <v>87</v>
      </c>
      <c r="AV168" s="14" t="s">
        <v>87</v>
      </c>
      <c r="AW168" s="14" t="s">
        <v>38</v>
      </c>
      <c r="AX168" s="14" t="s">
        <v>77</v>
      </c>
      <c r="AY168" s="257" t="s">
        <v>167</v>
      </c>
    </row>
    <row r="169" s="14" customFormat="1">
      <c r="A169" s="14"/>
      <c r="B169" s="247"/>
      <c r="C169" s="248"/>
      <c r="D169" s="232" t="s">
        <v>181</v>
      </c>
      <c r="E169" s="249" t="s">
        <v>40</v>
      </c>
      <c r="F169" s="250" t="s">
        <v>1739</v>
      </c>
      <c r="G169" s="248"/>
      <c r="H169" s="251">
        <v>0.71999999999999997</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181</v>
      </c>
      <c r="AU169" s="257" t="s">
        <v>87</v>
      </c>
      <c r="AV169" s="14" t="s">
        <v>87</v>
      </c>
      <c r="AW169" s="14" t="s">
        <v>38</v>
      </c>
      <c r="AX169" s="14" t="s">
        <v>77</v>
      </c>
      <c r="AY169" s="257" t="s">
        <v>167</v>
      </c>
    </row>
    <row r="170" s="14" customFormat="1">
      <c r="A170" s="14"/>
      <c r="B170" s="247"/>
      <c r="C170" s="248"/>
      <c r="D170" s="232" t="s">
        <v>181</v>
      </c>
      <c r="E170" s="249" t="s">
        <v>40</v>
      </c>
      <c r="F170" s="250" t="s">
        <v>1740</v>
      </c>
      <c r="G170" s="248"/>
      <c r="H170" s="251">
        <v>6.2400000000000002</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181</v>
      </c>
      <c r="AU170" s="257" t="s">
        <v>87</v>
      </c>
      <c r="AV170" s="14" t="s">
        <v>87</v>
      </c>
      <c r="AW170" s="14" t="s">
        <v>38</v>
      </c>
      <c r="AX170" s="14" t="s">
        <v>77</v>
      </c>
      <c r="AY170" s="257" t="s">
        <v>167</v>
      </c>
    </row>
    <row r="171" s="14" customFormat="1">
      <c r="A171" s="14"/>
      <c r="B171" s="247"/>
      <c r="C171" s="248"/>
      <c r="D171" s="232" t="s">
        <v>181</v>
      </c>
      <c r="E171" s="249" t="s">
        <v>40</v>
      </c>
      <c r="F171" s="250" t="s">
        <v>1741</v>
      </c>
      <c r="G171" s="248"/>
      <c r="H171" s="251">
        <v>1.0800000000000001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181</v>
      </c>
      <c r="AU171" s="257" t="s">
        <v>87</v>
      </c>
      <c r="AV171" s="14" t="s">
        <v>87</v>
      </c>
      <c r="AW171" s="14" t="s">
        <v>38</v>
      </c>
      <c r="AX171" s="14" t="s">
        <v>77</v>
      </c>
      <c r="AY171" s="257" t="s">
        <v>167</v>
      </c>
    </row>
    <row r="172" s="14" customFormat="1">
      <c r="A172" s="14"/>
      <c r="B172" s="247"/>
      <c r="C172" s="248"/>
      <c r="D172" s="232" t="s">
        <v>181</v>
      </c>
      <c r="E172" s="249" t="s">
        <v>40</v>
      </c>
      <c r="F172" s="250" t="s">
        <v>1742</v>
      </c>
      <c r="G172" s="248"/>
      <c r="H172" s="251">
        <v>1.44</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181</v>
      </c>
      <c r="AU172" s="257" t="s">
        <v>87</v>
      </c>
      <c r="AV172" s="14" t="s">
        <v>87</v>
      </c>
      <c r="AW172" s="14" t="s">
        <v>38</v>
      </c>
      <c r="AX172" s="14" t="s">
        <v>77</v>
      </c>
      <c r="AY172" s="257" t="s">
        <v>167</v>
      </c>
    </row>
    <row r="173" s="15" customFormat="1">
      <c r="A173" s="15"/>
      <c r="B173" s="258"/>
      <c r="C173" s="259"/>
      <c r="D173" s="232" t="s">
        <v>181</v>
      </c>
      <c r="E173" s="260" t="s">
        <v>40</v>
      </c>
      <c r="F173" s="261" t="s">
        <v>184</v>
      </c>
      <c r="G173" s="259"/>
      <c r="H173" s="262">
        <v>17.580000000000002</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181</v>
      </c>
      <c r="AU173" s="268" t="s">
        <v>87</v>
      </c>
      <c r="AV173" s="15" t="s">
        <v>175</v>
      </c>
      <c r="AW173" s="15" t="s">
        <v>38</v>
      </c>
      <c r="AX173" s="15" t="s">
        <v>85</v>
      </c>
      <c r="AY173" s="268" t="s">
        <v>167</v>
      </c>
    </row>
    <row r="174" s="12" customFormat="1" ht="22.8" customHeight="1">
      <c r="A174" s="12"/>
      <c r="B174" s="203"/>
      <c r="C174" s="204"/>
      <c r="D174" s="205" t="s">
        <v>76</v>
      </c>
      <c r="E174" s="217" t="s">
        <v>393</v>
      </c>
      <c r="F174" s="217" t="s">
        <v>394</v>
      </c>
      <c r="G174" s="204"/>
      <c r="H174" s="204"/>
      <c r="I174" s="207"/>
      <c r="J174" s="218">
        <f>BK174</f>
        <v>0</v>
      </c>
      <c r="K174" s="204"/>
      <c r="L174" s="209"/>
      <c r="M174" s="210"/>
      <c r="N174" s="211"/>
      <c r="O174" s="211"/>
      <c r="P174" s="212">
        <f>SUM(P175:P184)</f>
        <v>0</v>
      </c>
      <c r="Q174" s="211"/>
      <c r="R174" s="212">
        <f>SUM(R175:R184)</f>
        <v>0</v>
      </c>
      <c r="S174" s="211"/>
      <c r="T174" s="213">
        <f>SUM(T175:T184)</f>
        <v>0</v>
      </c>
      <c r="U174" s="12"/>
      <c r="V174" s="12"/>
      <c r="W174" s="12"/>
      <c r="X174" s="12"/>
      <c r="Y174" s="12"/>
      <c r="Z174" s="12"/>
      <c r="AA174" s="12"/>
      <c r="AB174" s="12"/>
      <c r="AC174" s="12"/>
      <c r="AD174" s="12"/>
      <c r="AE174" s="12"/>
      <c r="AR174" s="214" t="s">
        <v>85</v>
      </c>
      <c r="AT174" s="215" t="s">
        <v>76</v>
      </c>
      <c r="AU174" s="215" t="s">
        <v>85</v>
      </c>
      <c r="AY174" s="214" t="s">
        <v>167</v>
      </c>
      <c r="BK174" s="216">
        <f>SUM(BK175:BK184)</f>
        <v>0</v>
      </c>
    </row>
    <row r="175" s="2" customFormat="1" ht="24" customHeight="1">
      <c r="A175" s="39"/>
      <c r="B175" s="40"/>
      <c r="C175" s="219" t="s">
        <v>278</v>
      </c>
      <c r="D175" s="219" t="s">
        <v>170</v>
      </c>
      <c r="E175" s="220" t="s">
        <v>408</v>
      </c>
      <c r="F175" s="221" t="s">
        <v>409</v>
      </c>
      <c r="G175" s="222" t="s">
        <v>398</v>
      </c>
      <c r="H175" s="223">
        <v>2.7610000000000001</v>
      </c>
      <c r="I175" s="224"/>
      <c r="J175" s="225">
        <f>ROUND(I175*H175,2)</f>
        <v>0</v>
      </c>
      <c r="K175" s="221" t="s">
        <v>458</v>
      </c>
      <c r="L175" s="45"/>
      <c r="M175" s="226" t="s">
        <v>40</v>
      </c>
      <c r="N175" s="227" t="s">
        <v>48</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175</v>
      </c>
      <c r="AT175" s="230" t="s">
        <v>170</v>
      </c>
      <c r="AU175" s="230" t="s">
        <v>87</v>
      </c>
      <c r="AY175" s="18" t="s">
        <v>167</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175</v>
      </c>
      <c r="BM175" s="230" t="s">
        <v>1773</v>
      </c>
    </row>
    <row r="176" s="2" customFormat="1">
      <c r="A176" s="39"/>
      <c r="B176" s="40"/>
      <c r="C176" s="41"/>
      <c r="D176" s="232" t="s">
        <v>177</v>
      </c>
      <c r="E176" s="41"/>
      <c r="F176" s="233" t="s">
        <v>411</v>
      </c>
      <c r="G176" s="41"/>
      <c r="H176" s="41"/>
      <c r="I176" s="137"/>
      <c r="J176" s="41"/>
      <c r="K176" s="41"/>
      <c r="L176" s="45"/>
      <c r="M176" s="234"/>
      <c r="N176" s="235"/>
      <c r="O176" s="85"/>
      <c r="P176" s="85"/>
      <c r="Q176" s="85"/>
      <c r="R176" s="85"/>
      <c r="S176" s="85"/>
      <c r="T176" s="86"/>
      <c r="U176" s="39"/>
      <c r="V176" s="39"/>
      <c r="W176" s="39"/>
      <c r="X176" s="39"/>
      <c r="Y176" s="39"/>
      <c r="Z176" s="39"/>
      <c r="AA176" s="39"/>
      <c r="AB176" s="39"/>
      <c r="AC176" s="39"/>
      <c r="AD176" s="39"/>
      <c r="AE176" s="39"/>
      <c r="AT176" s="18" t="s">
        <v>177</v>
      </c>
      <c r="AU176" s="18" t="s">
        <v>87</v>
      </c>
    </row>
    <row r="177" s="2" customFormat="1">
      <c r="A177" s="39"/>
      <c r="B177" s="40"/>
      <c r="C177" s="41"/>
      <c r="D177" s="232" t="s">
        <v>179</v>
      </c>
      <c r="E177" s="41"/>
      <c r="F177" s="236" t="s">
        <v>412</v>
      </c>
      <c r="G177" s="41"/>
      <c r="H177" s="41"/>
      <c r="I177" s="137"/>
      <c r="J177" s="41"/>
      <c r="K177" s="41"/>
      <c r="L177" s="45"/>
      <c r="M177" s="234"/>
      <c r="N177" s="235"/>
      <c r="O177" s="85"/>
      <c r="P177" s="85"/>
      <c r="Q177" s="85"/>
      <c r="R177" s="85"/>
      <c r="S177" s="85"/>
      <c r="T177" s="86"/>
      <c r="U177" s="39"/>
      <c r="V177" s="39"/>
      <c r="W177" s="39"/>
      <c r="X177" s="39"/>
      <c r="Y177" s="39"/>
      <c r="Z177" s="39"/>
      <c r="AA177" s="39"/>
      <c r="AB177" s="39"/>
      <c r="AC177" s="39"/>
      <c r="AD177" s="39"/>
      <c r="AE177" s="39"/>
      <c r="AT177" s="18" t="s">
        <v>179</v>
      </c>
      <c r="AU177" s="18" t="s">
        <v>87</v>
      </c>
    </row>
    <row r="178" s="2" customFormat="1" ht="24" customHeight="1">
      <c r="A178" s="39"/>
      <c r="B178" s="40"/>
      <c r="C178" s="219" t="s">
        <v>288</v>
      </c>
      <c r="D178" s="219" t="s">
        <v>170</v>
      </c>
      <c r="E178" s="220" t="s">
        <v>414</v>
      </c>
      <c r="F178" s="221" t="s">
        <v>415</v>
      </c>
      <c r="G178" s="222" t="s">
        <v>398</v>
      </c>
      <c r="H178" s="223">
        <v>69.025000000000006</v>
      </c>
      <c r="I178" s="224"/>
      <c r="J178" s="225">
        <f>ROUND(I178*H178,2)</f>
        <v>0</v>
      </c>
      <c r="K178" s="221" t="s">
        <v>458</v>
      </c>
      <c r="L178" s="45"/>
      <c r="M178" s="226" t="s">
        <v>40</v>
      </c>
      <c r="N178" s="227" t="s">
        <v>48</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175</v>
      </c>
      <c r="AT178" s="230" t="s">
        <v>170</v>
      </c>
      <c r="AU178" s="230" t="s">
        <v>87</v>
      </c>
      <c r="AY178" s="18" t="s">
        <v>167</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175</v>
      </c>
      <c r="BM178" s="230" t="s">
        <v>1774</v>
      </c>
    </row>
    <row r="179" s="2" customFormat="1">
      <c r="A179" s="39"/>
      <c r="B179" s="40"/>
      <c r="C179" s="41"/>
      <c r="D179" s="232" t="s">
        <v>177</v>
      </c>
      <c r="E179" s="41"/>
      <c r="F179" s="233" t="s">
        <v>417</v>
      </c>
      <c r="G179" s="41"/>
      <c r="H179" s="41"/>
      <c r="I179" s="137"/>
      <c r="J179" s="41"/>
      <c r="K179" s="41"/>
      <c r="L179" s="45"/>
      <c r="M179" s="234"/>
      <c r="N179" s="235"/>
      <c r="O179" s="85"/>
      <c r="P179" s="85"/>
      <c r="Q179" s="85"/>
      <c r="R179" s="85"/>
      <c r="S179" s="85"/>
      <c r="T179" s="86"/>
      <c r="U179" s="39"/>
      <c r="V179" s="39"/>
      <c r="W179" s="39"/>
      <c r="X179" s="39"/>
      <c r="Y179" s="39"/>
      <c r="Z179" s="39"/>
      <c r="AA179" s="39"/>
      <c r="AB179" s="39"/>
      <c r="AC179" s="39"/>
      <c r="AD179" s="39"/>
      <c r="AE179" s="39"/>
      <c r="AT179" s="18" t="s">
        <v>177</v>
      </c>
      <c r="AU179" s="18" t="s">
        <v>87</v>
      </c>
    </row>
    <row r="180" s="2" customFormat="1">
      <c r="A180" s="39"/>
      <c r="B180" s="40"/>
      <c r="C180" s="41"/>
      <c r="D180" s="232" t="s">
        <v>179</v>
      </c>
      <c r="E180" s="41"/>
      <c r="F180" s="236" t="s">
        <v>412</v>
      </c>
      <c r="G180" s="41"/>
      <c r="H180" s="41"/>
      <c r="I180" s="137"/>
      <c r="J180" s="41"/>
      <c r="K180" s="41"/>
      <c r="L180" s="45"/>
      <c r="M180" s="234"/>
      <c r="N180" s="235"/>
      <c r="O180" s="85"/>
      <c r="P180" s="85"/>
      <c r="Q180" s="85"/>
      <c r="R180" s="85"/>
      <c r="S180" s="85"/>
      <c r="T180" s="86"/>
      <c r="U180" s="39"/>
      <c r="V180" s="39"/>
      <c r="W180" s="39"/>
      <c r="X180" s="39"/>
      <c r="Y180" s="39"/>
      <c r="Z180" s="39"/>
      <c r="AA180" s="39"/>
      <c r="AB180" s="39"/>
      <c r="AC180" s="39"/>
      <c r="AD180" s="39"/>
      <c r="AE180" s="39"/>
      <c r="AT180" s="18" t="s">
        <v>179</v>
      </c>
      <c r="AU180" s="18" t="s">
        <v>87</v>
      </c>
    </row>
    <row r="181" s="14" customFormat="1">
      <c r="A181" s="14"/>
      <c r="B181" s="247"/>
      <c r="C181" s="248"/>
      <c r="D181" s="232" t="s">
        <v>181</v>
      </c>
      <c r="E181" s="248"/>
      <c r="F181" s="250" t="s">
        <v>1775</v>
      </c>
      <c r="G181" s="248"/>
      <c r="H181" s="251">
        <v>69.025000000000006</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181</v>
      </c>
      <c r="AU181" s="257" t="s">
        <v>87</v>
      </c>
      <c r="AV181" s="14" t="s">
        <v>87</v>
      </c>
      <c r="AW181" s="14" t="s">
        <v>4</v>
      </c>
      <c r="AX181" s="14" t="s">
        <v>85</v>
      </c>
      <c r="AY181" s="257" t="s">
        <v>167</v>
      </c>
    </row>
    <row r="182" s="2" customFormat="1" ht="24" customHeight="1">
      <c r="A182" s="39"/>
      <c r="B182" s="40"/>
      <c r="C182" s="219" t="s">
        <v>8</v>
      </c>
      <c r="D182" s="219" t="s">
        <v>170</v>
      </c>
      <c r="E182" s="220" t="s">
        <v>1623</v>
      </c>
      <c r="F182" s="221" t="s">
        <v>1624</v>
      </c>
      <c r="G182" s="222" t="s">
        <v>398</v>
      </c>
      <c r="H182" s="223">
        <v>2.7130000000000001</v>
      </c>
      <c r="I182" s="224"/>
      <c r="J182" s="225">
        <f>ROUND(I182*H182,2)</f>
        <v>0</v>
      </c>
      <c r="K182" s="221" t="s">
        <v>458</v>
      </c>
      <c r="L182" s="45"/>
      <c r="M182" s="226" t="s">
        <v>40</v>
      </c>
      <c r="N182" s="227" t="s">
        <v>48</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175</v>
      </c>
      <c r="AT182" s="230" t="s">
        <v>170</v>
      </c>
      <c r="AU182" s="230" t="s">
        <v>87</v>
      </c>
      <c r="AY182" s="18" t="s">
        <v>167</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175</v>
      </c>
      <c r="BM182" s="230" t="s">
        <v>1776</v>
      </c>
    </row>
    <row r="183" s="2" customFormat="1">
      <c r="A183" s="39"/>
      <c r="B183" s="40"/>
      <c r="C183" s="41"/>
      <c r="D183" s="232" t="s">
        <v>177</v>
      </c>
      <c r="E183" s="41"/>
      <c r="F183" s="233" t="s">
        <v>1626</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177</v>
      </c>
      <c r="AU183" s="18" t="s">
        <v>87</v>
      </c>
    </row>
    <row r="184" s="2" customFormat="1">
      <c r="A184" s="39"/>
      <c r="B184" s="40"/>
      <c r="C184" s="41"/>
      <c r="D184" s="232" t="s">
        <v>179</v>
      </c>
      <c r="E184" s="41"/>
      <c r="F184" s="236" t="s">
        <v>424</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179</v>
      </c>
      <c r="AU184" s="18" t="s">
        <v>87</v>
      </c>
    </row>
    <row r="185" s="12" customFormat="1" ht="22.8" customHeight="1">
      <c r="A185" s="12"/>
      <c r="B185" s="203"/>
      <c r="C185" s="204"/>
      <c r="D185" s="205" t="s">
        <v>76</v>
      </c>
      <c r="E185" s="217" t="s">
        <v>425</v>
      </c>
      <c r="F185" s="217" t="s">
        <v>426</v>
      </c>
      <c r="G185" s="204"/>
      <c r="H185" s="204"/>
      <c r="I185" s="207"/>
      <c r="J185" s="218">
        <f>BK185</f>
        <v>0</v>
      </c>
      <c r="K185" s="204"/>
      <c r="L185" s="209"/>
      <c r="M185" s="210"/>
      <c r="N185" s="211"/>
      <c r="O185" s="211"/>
      <c r="P185" s="212">
        <f>SUM(P186:P188)</f>
        <v>0</v>
      </c>
      <c r="Q185" s="211"/>
      <c r="R185" s="212">
        <f>SUM(R186:R188)</f>
        <v>0</v>
      </c>
      <c r="S185" s="211"/>
      <c r="T185" s="213">
        <f>SUM(T186:T188)</f>
        <v>0</v>
      </c>
      <c r="U185" s="12"/>
      <c r="V185" s="12"/>
      <c r="W185" s="12"/>
      <c r="X185" s="12"/>
      <c r="Y185" s="12"/>
      <c r="Z185" s="12"/>
      <c r="AA185" s="12"/>
      <c r="AB185" s="12"/>
      <c r="AC185" s="12"/>
      <c r="AD185" s="12"/>
      <c r="AE185" s="12"/>
      <c r="AR185" s="214" t="s">
        <v>85</v>
      </c>
      <c r="AT185" s="215" t="s">
        <v>76</v>
      </c>
      <c r="AU185" s="215" t="s">
        <v>85</v>
      </c>
      <c r="AY185" s="214" t="s">
        <v>167</v>
      </c>
      <c r="BK185" s="216">
        <f>SUM(BK186:BK188)</f>
        <v>0</v>
      </c>
    </row>
    <row r="186" s="2" customFormat="1" ht="16.5" customHeight="1">
      <c r="A186" s="39"/>
      <c r="B186" s="40"/>
      <c r="C186" s="219" t="s">
        <v>301</v>
      </c>
      <c r="D186" s="219" t="s">
        <v>170</v>
      </c>
      <c r="E186" s="220" t="s">
        <v>428</v>
      </c>
      <c r="F186" s="221" t="s">
        <v>429</v>
      </c>
      <c r="G186" s="222" t="s">
        <v>398</v>
      </c>
      <c r="H186" s="223">
        <v>0.71999999999999997</v>
      </c>
      <c r="I186" s="224"/>
      <c r="J186" s="225">
        <f>ROUND(I186*H186,2)</f>
        <v>0</v>
      </c>
      <c r="K186" s="221" t="s">
        <v>458</v>
      </c>
      <c r="L186" s="45"/>
      <c r="M186" s="226" t="s">
        <v>40</v>
      </c>
      <c r="N186" s="227" t="s">
        <v>48</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175</v>
      </c>
      <c r="AT186" s="230" t="s">
        <v>170</v>
      </c>
      <c r="AU186" s="230" t="s">
        <v>87</v>
      </c>
      <c r="AY186" s="18" t="s">
        <v>167</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175</v>
      </c>
      <c r="BM186" s="230" t="s">
        <v>1777</v>
      </c>
    </row>
    <row r="187" s="2" customFormat="1">
      <c r="A187" s="39"/>
      <c r="B187" s="40"/>
      <c r="C187" s="41"/>
      <c r="D187" s="232" t="s">
        <v>177</v>
      </c>
      <c r="E187" s="41"/>
      <c r="F187" s="233" t="s">
        <v>431</v>
      </c>
      <c r="G187" s="41"/>
      <c r="H187" s="41"/>
      <c r="I187" s="137"/>
      <c r="J187" s="41"/>
      <c r="K187" s="41"/>
      <c r="L187" s="45"/>
      <c r="M187" s="234"/>
      <c r="N187" s="235"/>
      <c r="O187" s="85"/>
      <c r="P187" s="85"/>
      <c r="Q187" s="85"/>
      <c r="R187" s="85"/>
      <c r="S187" s="85"/>
      <c r="T187" s="86"/>
      <c r="U187" s="39"/>
      <c r="V187" s="39"/>
      <c r="W187" s="39"/>
      <c r="X187" s="39"/>
      <c r="Y187" s="39"/>
      <c r="Z187" s="39"/>
      <c r="AA187" s="39"/>
      <c r="AB187" s="39"/>
      <c r="AC187" s="39"/>
      <c r="AD187" s="39"/>
      <c r="AE187" s="39"/>
      <c r="AT187" s="18" t="s">
        <v>177</v>
      </c>
      <c r="AU187" s="18" t="s">
        <v>87</v>
      </c>
    </row>
    <row r="188" s="2" customFormat="1">
      <c r="A188" s="39"/>
      <c r="B188" s="40"/>
      <c r="C188" s="41"/>
      <c r="D188" s="232" t="s">
        <v>179</v>
      </c>
      <c r="E188" s="41"/>
      <c r="F188" s="236" t="s">
        <v>432</v>
      </c>
      <c r="G188" s="41"/>
      <c r="H188" s="41"/>
      <c r="I188" s="137"/>
      <c r="J188" s="41"/>
      <c r="K188" s="41"/>
      <c r="L188" s="45"/>
      <c r="M188" s="234"/>
      <c r="N188" s="235"/>
      <c r="O188" s="85"/>
      <c r="P188" s="85"/>
      <c r="Q188" s="85"/>
      <c r="R188" s="85"/>
      <c r="S188" s="85"/>
      <c r="T188" s="86"/>
      <c r="U188" s="39"/>
      <c r="V188" s="39"/>
      <c r="W188" s="39"/>
      <c r="X188" s="39"/>
      <c r="Y188" s="39"/>
      <c r="Z188" s="39"/>
      <c r="AA188" s="39"/>
      <c r="AB188" s="39"/>
      <c r="AC188" s="39"/>
      <c r="AD188" s="39"/>
      <c r="AE188" s="39"/>
      <c r="AT188" s="18" t="s">
        <v>179</v>
      </c>
      <c r="AU188" s="18" t="s">
        <v>87</v>
      </c>
    </row>
    <row r="189" s="12" customFormat="1" ht="25.92" customHeight="1">
      <c r="A189" s="12"/>
      <c r="B189" s="203"/>
      <c r="C189" s="204"/>
      <c r="D189" s="205" t="s">
        <v>76</v>
      </c>
      <c r="E189" s="206" t="s">
        <v>438</v>
      </c>
      <c r="F189" s="206" t="s">
        <v>439</v>
      </c>
      <c r="G189" s="204"/>
      <c r="H189" s="204"/>
      <c r="I189" s="207"/>
      <c r="J189" s="208">
        <f>BK189</f>
        <v>0</v>
      </c>
      <c r="K189" s="204"/>
      <c r="L189" s="209"/>
      <c r="M189" s="210"/>
      <c r="N189" s="211"/>
      <c r="O189" s="211"/>
      <c r="P189" s="212">
        <f>P190</f>
        <v>0</v>
      </c>
      <c r="Q189" s="211"/>
      <c r="R189" s="212">
        <f>R190</f>
        <v>0.76655910000000005</v>
      </c>
      <c r="S189" s="211"/>
      <c r="T189" s="213">
        <f>T190</f>
        <v>0</v>
      </c>
      <c r="U189" s="12"/>
      <c r="V189" s="12"/>
      <c r="W189" s="12"/>
      <c r="X189" s="12"/>
      <c r="Y189" s="12"/>
      <c r="Z189" s="12"/>
      <c r="AA189" s="12"/>
      <c r="AB189" s="12"/>
      <c r="AC189" s="12"/>
      <c r="AD189" s="12"/>
      <c r="AE189" s="12"/>
      <c r="AR189" s="214" t="s">
        <v>87</v>
      </c>
      <c r="AT189" s="215" t="s">
        <v>76</v>
      </c>
      <c r="AU189" s="215" t="s">
        <v>77</v>
      </c>
      <c r="AY189" s="214" t="s">
        <v>167</v>
      </c>
      <c r="BK189" s="216">
        <f>BK190</f>
        <v>0</v>
      </c>
    </row>
    <row r="190" s="12" customFormat="1" ht="22.8" customHeight="1">
      <c r="A190" s="12"/>
      <c r="B190" s="203"/>
      <c r="C190" s="204"/>
      <c r="D190" s="205" t="s">
        <v>76</v>
      </c>
      <c r="E190" s="217" t="s">
        <v>906</v>
      </c>
      <c r="F190" s="217" t="s">
        <v>907</v>
      </c>
      <c r="G190" s="204"/>
      <c r="H190" s="204"/>
      <c r="I190" s="207"/>
      <c r="J190" s="218">
        <f>BK190</f>
        <v>0</v>
      </c>
      <c r="K190" s="204"/>
      <c r="L190" s="209"/>
      <c r="M190" s="210"/>
      <c r="N190" s="211"/>
      <c r="O190" s="211"/>
      <c r="P190" s="212">
        <f>SUM(P191:P216)</f>
        <v>0</v>
      </c>
      <c r="Q190" s="211"/>
      <c r="R190" s="212">
        <f>SUM(R191:R216)</f>
        <v>0.76655910000000005</v>
      </c>
      <c r="S190" s="211"/>
      <c r="T190" s="213">
        <f>SUM(T191:T216)</f>
        <v>0</v>
      </c>
      <c r="U190" s="12"/>
      <c r="V190" s="12"/>
      <c r="W190" s="12"/>
      <c r="X190" s="12"/>
      <c r="Y190" s="12"/>
      <c r="Z190" s="12"/>
      <c r="AA190" s="12"/>
      <c r="AB190" s="12"/>
      <c r="AC190" s="12"/>
      <c r="AD190" s="12"/>
      <c r="AE190" s="12"/>
      <c r="AR190" s="214" t="s">
        <v>87</v>
      </c>
      <c r="AT190" s="215" t="s">
        <v>76</v>
      </c>
      <c r="AU190" s="215" t="s">
        <v>85</v>
      </c>
      <c r="AY190" s="214" t="s">
        <v>167</v>
      </c>
      <c r="BK190" s="216">
        <f>SUM(BK191:BK216)</f>
        <v>0</v>
      </c>
    </row>
    <row r="191" s="2" customFormat="1" ht="24" customHeight="1">
      <c r="A191" s="39"/>
      <c r="B191" s="40"/>
      <c r="C191" s="219" t="s">
        <v>305</v>
      </c>
      <c r="D191" s="219" t="s">
        <v>170</v>
      </c>
      <c r="E191" s="220" t="s">
        <v>1778</v>
      </c>
      <c r="F191" s="221" t="s">
        <v>1779</v>
      </c>
      <c r="G191" s="222" t="s">
        <v>173</v>
      </c>
      <c r="H191" s="223">
        <v>17.579999999999998</v>
      </c>
      <c r="I191" s="224"/>
      <c r="J191" s="225">
        <f>ROUND(I191*H191,2)</f>
        <v>0</v>
      </c>
      <c r="K191" s="221" t="s">
        <v>458</v>
      </c>
      <c r="L191" s="45"/>
      <c r="M191" s="226" t="s">
        <v>40</v>
      </c>
      <c r="N191" s="227" t="s">
        <v>48</v>
      </c>
      <c r="O191" s="85"/>
      <c r="P191" s="228">
        <f>O191*H191</f>
        <v>0</v>
      </c>
      <c r="Q191" s="228">
        <v>0.00027</v>
      </c>
      <c r="R191" s="228">
        <f>Q191*H191</f>
        <v>0.0047465999999999993</v>
      </c>
      <c r="S191" s="228">
        <v>0</v>
      </c>
      <c r="T191" s="229">
        <f>S191*H191</f>
        <v>0</v>
      </c>
      <c r="U191" s="39"/>
      <c r="V191" s="39"/>
      <c r="W191" s="39"/>
      <c r="X191" s="39"/>
      <c r="Y191" s="39"/>
      <c r="Z191" s="39"/>
      <c r="AA191" s="39"/>
      <c r="AB191" s="39"/>
      <c r="AC191" s="39"/>
      <c r="AD191" s="39"/>
      <c r="AE191" s="39"/>
      <c r="AR191" s="230" t="s">
        <v>301</v>
      </c>
      <c r="AT191" s="230" t="s">
        <v>170</v>
      </c>
      <c r="AU191" s="230" t="s">
        <v>87</v>
      </c>
      <c r="AY191" s="18" t="s">
        <v>167</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301</v>
      </c>
      <c r="BM191" s="230" t="s">
        <v>1780</v>
      </c>
    </row>
    <row r="192" s="2" customFormat="1">
      <c r="A192" s="39"/>
      <c r="B192" s="40"/>
      <c r="C192" s="41"/>
      <c r="D192" s="232" t="s">
        <v>177</v>
      </c>
      <c r="E192" s="41"/>
      <c r="F192" s="233" t="s">
        <v>1781</v>
      </c>
      <c r="G192" s="41"/>
      <c r="H192" s="41"/>
      <c r="I192" s="137"/>
      <c r="J192" s="41"/>
      <c r="K192" s="41"/>
      <c r="L192" s="45"/>
      <c r="M192" s="234"/>
      <c r="N192" s="235"/>
      <c r="O192" s="85"/>
      <c r="P192" s="85"/>
      <c r="Q192" s="85"/>
      <c r="R192" s="85"/>
      <c r="S192" s="85"/>
      <c r="T192" s="86"/>
      <c r="U192" s="39"/>
      <c r="V192" s="39"/>
      <c r="W192" s="39"/>
      <c r="X192" s="39"/>
      <c r="Y192" s="39"/>
      <c r="Z192" s="39"/>
      <c r="AA192" s="39"/>
      <c r="AB192" s="39"/>
      <c r="AC192" s="39"/>
      <c r="AD192" s="39"/>
      <c r="AE192" s="39"/>
      <c r="AT192" s="18" t="s">
        <v>177</v>
      </c>
      <c r="AU192" s="18" t="s">
        <v>87</v>
      </c>
    </row>
    <row r="193" s="2" customFormat="1">
      <c r="A193" s="39"/>
      <c r="B193" s="40"/>
      <c r="C193" s="41"/>
      <c r="D193" s="232" t="s">
        <v>179</v>
      </c>
      <c r="E193" s="41"/>
      <c r="F193" s="236" t="s">
        <v>922</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179</v>
      </c>
      <c r="AU193" s="18" t="s">
        <v>87</v>
      </c>
    </row>
    <row r="194" s="14" customFormat="1">
      <c r="A194" s="14"/>
      <c r="B194" s="247"/>
      <c r="C194" s="248"/>
      <c r="D194" s="232" t="s">
        <v>181</v>
      </c>
      <c r="E194" s="249" t="s">
        <v>40</v>
      </c>
      <c r="F194" s="250" t="s">
        <v>1738</v>
      </c>
      <c r="G194" s="248"/>
      <c r="H194" s="251">
        <v>8.0999999999999996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181</v>
      </c>
      <c r="AU194" s="257" t="s">
        <v>87</v>
      </c>
      <c r="AV194" s="14" t="s">
        <v>87</v>
      </c>
      <c r="AW194" s="14" t="s">
        <v>38</v>
      </c>
      <c r="AX194" s="14" t="s">
        <v>77</v>
      </c>
      <c r="AY194" s="257" t="s">
        <v>167</v>
      </c>
    </row>
    <row r="195" s="14" customFormat="1">
      <c r="A195" s="14"/>
      <c r="B195" s="247"/>
      <c r="C195" s="248"/>
      <c r="D195" s="232" t="s">
        <v>181</v>
      </c>
      <c r="E195" s="249" t="s">
        <v>40</v>
      </c>
      <c r="F195" s="250" t="s">
        <v>1739</v>
      </c>
      <c r="G195" s="248"/>
      <c r="H195" s="251">
        <v>0.71999999999999997</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181</v>
      </c>
      <c r="AU195" s="257" t="s">
        <v>87</v>
      </c>
      <c r="AV195" s="14" t="s">
        <v>87</v>
      </c>
      <c r="AW195" s="14" t="s">
        <v>38</v>
      </c>
      <c r="AX195" s="14" t="s">
        <v>77</v>
      </c>
      <c r="AY195" s="257" t="s">
        <v>167</v>
      </c>
    </row>
    <row r="196" s="14" customFormat="1">
      <c r="A196" s="14"/>
      <c r="B196" s="247"/>
      <c r="C196" s="248"/>
      <c r="D196" s="232" t="s">
        <v>181</v>
      </c>
      <c r="E196" s="249" t="s">
        <v>40</v>
      </c>
      <c r="F196" s="250" t="s">
        <v>1740</v>
      </c>
      <c r="G196" s="248"/>
      <c r="H196" s="251">
        <v>6.2400000000000002</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181</v>
      </c>
      <c r="AU196" s="257" t="s">
        <v>87</v>
      </c>
      <c r="AV196" s="14" t="s">
        <v>87</v>
      </c>
      <c r="AW196" s="14" t="s">
        <v>38</v>
      </c>
      <c r="AX196" s="14" t="s">
        <v>77</v>
      </c>
      <c r="AY196" s="257" t="s">
        <v>167</v>
      </c>
    </row>
    <row r="197" s="14" customFormat="1">
      <c r="A197" s="14"/>
      <c r="B197" s="247"/>
      <c r="C197" s="248"/>
      <c r="D197" s="232" t="s">
        <v>181</v>
      </c>
      <c r="E197" s="249" t="s">
        <v>40</v>
      </c>
      <c r="F197" s="250" t="s">
        <v>1741</v>
      </c>
      <c r="G197" s="248"/>
      <c r="H197" s="251">
        <v>1.0800000000000001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181</v>
      </c>
      <c r="AU197" s="257" t="s">
        <v>87</v>
      </c>
      <c r="AV197" s="14" t="s">
        <v>87</v>
      </c>
      <c r="AW197" s="14" t="s">
        <v>38</v>
      </c>
      <c r="AX197" s="14" t="s">
        <v>77</v>
      </c>
      <c r="AY197" s="257" t="s">
        <v>167</v>
      </c>
    </row>
    <row r="198" s="14" customFormat="1">
      <c r="A198" s="14"/>
      <c r="B198" s="247"/>
      <c r="C198" s="248"/>
      <c r="D198" s="232" t="s">
        <v>181</v>
      </c>
      <c r="E198" s="249" t="s">
        <v>40</v>
      </c>
      <c r="F198" s="250" t="s">
        <v>1742</v>
      </c>
      <c r="G198" s="248"/>
      <c r="H198" s="251">
        <v>1.44</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181</v>
      </c>
      <c r="AU198" s="257" t="s">
        <v>87</v>
      </c>
      <c r="AV198" s="14" t="s">
        <v>87</v>
      </c>
      <c r="AW198" s="14" t="s">
        <v>38</v>
      </c>
      <c r="AX198" s="14" t="s">
        <v>77</v>
      </c>
      <c r="AY198" s="257" t="s">
        <v>167</v>
      </c>
    </row>
    <row r="199" s="15" customFormat="1">
      <c r="A199" s="15"/>
      <c r="B199" s="258"/>
      <c r="C199" s="259"/>
      <c r="D199" s="232" t="s">
        <v>181</v>
      </c>
      <c r="E199" s="260" t="s">
        <v>40</v>
      </c>
      <c r="F199" s="261" t="s">
        <v>184</v>
      </c>
      <c r="G199" s="259"/>
      <c r="H199" s="262">
        <v>17.580000000000002</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181</v>
      </c>
      <c r="AU199" s="268" t="s">
        <v>87</v>
      </c>
      <c r="AV199" s="15" t="s">
        <v>175</v>
      </c>
      <c r="AW199" s="15" t="s">
        <v>38</v>
      </c>
      <c r="AX199" s="15" t="s">
        <v>85</v>
      </c>
      <c r="AY199" s="268" t="s">
        <v>167</v>
      </c>
    </row>
    <row r="200" s="2" customFormat="1" ht="24" customHeight="1">
      <c r="A200" s="39"/>
      <c r="B200" s="40"/>
      <c r="C200" s="269" t="s">
        <v>308</v>
      </c>
      <c r="D200" s="269" t="s">
        <v>297</v>
      </c>
      <c r="E200" s="270" t="s">
        <v>1782</v>
      </c>
      <c r="F200" s="271" t="s">
        <v>1783</v>
      </c>
      <c r="G200" s="272" t="s">
        <v>173</v>
      </c>
      <c r="H200" s="273">
        <v>18.459</v>
      </c>
      <c r="I200" s="274"/>
      <c r="J200" s="275">
        <f>ROUND(I200*H200,2)</f>
        <v>0</v>
      </c>
      <c r="K200" s="271" t="s">
        <v>458</v>
      </c>
      <c r="L200" s="276"/>
      <c r="M200" s="277" t="s">
        <v>40</v>
      </c>
      <c r="N200" s="278" t="s">
        <v>48</v>
      </c>
      <c r="O200" s="85"/>
      <c r="P200" s="228">
        <f>O200*H200</f>
        <v>0</v>
      </c>
      <c r="Q200" s="228">
        <v>0.037499999999999999</v>
      </c>
      <c r="R200" s="228">
        <f>Q200*H200</f>
        <v>0.69221250000000001</v>
      </c>
      <c r="S200" s="228">
        <v>0</v>
      </c>
      <c r="T200" s="229">
        <f>S200*H200</f>
        <v>0</v>
      </c>
      <c r="U200" s="39"/>
      <c r="V200" s="39"/>
      <c r="W200" s="39"/>
      <c r="X200" s="39"/>
      <c r="Y200" s="39"/>
      <c r="Z200" s="39"/>
      <c r="AA200" s="39"/>
      <c r="AB200" s="39"/>
      <c r="AC200" s="39"/>
      <c r="AD200" s="39"/>
      <c r="AE200" s="39"/>
      <c r="AR200" s="230" t="s">
        <v>407</v>
      </c>
      <c r="AT200" s="230" t="s">
        <v>297</v>
      </c>
      <c r="AU200" s="230" t="s">
        <v>87</v>
      </c>
      <c r="AY200" s="18" t="s">
        <v>167</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301</v>
      </c>
      <c r="BM200" s="230" t="s">
        <v>1784</v>
      </c>
    </row>
    <row r="201" s="2" customFormat="1">
      <c r="A201" s="39"/>
      <c r="B201" s="40"/>
      <c r="C201" s="41"/>
      <c r="D201" s="232" t="s">
        <v>177</v>
      </c>
      <c r="E201" s="41"/>
      <c r="F201" s="233" t="s">
        <v>1783</v>
      </c>
      <c r="G201" s="41"/>
      <c r="H201" s="41"/>
      <c r="I201" s="137"/>
      <c r="J201" s="41"/>
      <c r="K201" s="41"/>
      <c r="L201" s="45"/>
      <c r="M201" s="234"/>
      <c r="N201" s="235"/>
      <c r="O201" s="85"/>
      <c r="P201" s="85"/>
      <c r="Q201" s="85"/>
      <c r="R201" s="85"/>
      <c r="S201" s="85"/>
      <c r="T201" s="86"/>
      <c r="U201" s="39"/>
      <c r="V201" s="39"/>
      <c r="W201" s="39"/>
      <c r="X201" s="39"/>
      <c r="Y201" s="39"/>
      <c r="Z201" s="39"/>
      <c r="AA201" s="39"/>
      <c r="AB201" s="39"/>
      <c r="AC201" s="39"/>
      <c r="AD201" s="39"/>
      <c r="AE201" s="39"/>
      <c r="AT201" s="18" t="s">
        <v>177</v>
      </c>
      <c r="AU201" s="18" t="s">
        <v>87</v>
      </c>
    </row>
    <row r="202" s="14" customFormat="1">
      <c r="A202" s="14"/>
      <c r="B202" s="247"/>
      <c r="C202" s="248"/>
      <c r="D202" s="232" t="s">
        <v>181</v>
      </c>
      <c r="E202" s="248"/>
      <c r="F202" s="250" t="s">
        <v>1785</v>
      </c>
      <c r="G202" s="248"/>
      <c r="H202" s="251">
        <v>18.459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181</v>
      </c>
      <c r="AU202" s="257" t="s">
        <v>87</v>
      </c>
      <c r="AV202" s="14" t="s">
        <v>87</v>
      </c>
      <c r="AW202" s="14" t="s">
        <v>4</v>
      </c>
      <c r="AX202" s="14" t="s">
        <v>85</v>
      </c>
      <c r="AY202" s="257" t="s">
        <v>167</v>
      </c>
    </row>
    <row r="203" s="2" customFormat="1" ht="24" customHeight="1">
      <c r="A203" s="39"/>
      <c r="B203" s="40"/>
      <c r="C203" s="219" t="s">
        <v>313</v>
      </c>
      <c r="D203" s="219" t="s">
        <v>170</v>
      </c>
      <c r="E203" s="220" t="s">
        <v>1786</v>
      </c>
      <c r="F203" s="221" t="s">
        <v>1787</v>
      </c>
      <c r="G203" s="222" t="s">
        <v>291</v>
      </c>
      <c r="H203" s="223">
        <v>25</v>
      </c>
      <c r="I203" s="224"/>
      <c r="J203" s="225">
        <f>ROUND(I203*H203,2)</f>
        <v>0</v>
      </c>
      <c r="K203" s="221" t="s">
        <v>458</v>
      </c>
      <c r="L203" s="45"/>
      <c r="M203" s="226" t="s">
        <v>40</v>
      </c>
      <c r="N203" s="227" t="s">
        <v>48</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301</v>
      </c>
      <c r="AT203" s="230" t="s">
        <v>170</v>
      </c>
      <c r="AU203" s="230" t="s">
        <v>87</v>
      </c>
      <c r="AY203" s="18" t="s">
        <v>167</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301</v>
      </c>
      <c r="BM203" s="230" t="s">
        <v>1788</v>
      </c>
    </row>
    <row r="204" s="2" customFormat="1">
      <c r="A204" s="39"/>
      <c r="B204" s="40"/>
      <c r="C204" s="41"/>
      <c r="D204" s="232" t="s">
        <v>177</v>
      </c>
      <c r="E204" s="41"/>
      <c r="F204" s="233" t="s">
        <v>1789</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177</v>
      </c>
      <c r="AU204" s="18" t="s">
        <v>87</v>
      </c>
    </row>
    <row r="205" s="2" customFormat="1">
      <c r="A205" s="39"/>
      <c r="B205" s="40"/>
      <c r="C205" s="41"/>
      <c r="D205" s="232" t="s">
        <v>179</v>
      </c>
      <c r="E205" s="41"/>
      <c r="F205" s="236" t="s">
        <v>1790</v>
      </c>
      <c r="G205" s="41"/>
      <c r="H205" s="41"/>
      <c r="I205" s="137"/>
      <c r="J205" s="41"/>
      <c r="K205" s="41"/>
      <c r="L205" s="45"/>
      <c r="M205" s="234"/>
      <c r="N205" s="235"/>
      <c r="O205" s="85"/>
      <c r="P205" s="85"/>
      <c r="Q205" s="85"/>
      <c r="R205" s="85"/>
      <c r="S205" s="85"/>
      <c r="T205" s="86"/>
      <c r="U205" s="39"/>
      <c r="V205" s="39"/>
      <c r="W205" s="39"/>
      <c r="X205" s="39"/>
      <c r="Y205" s="39"/>
      <c r="Z205" s="39"/>
      <c r="AA205" s="39"/>
      <c r="AB205" s="39"/>
      <c r="AC205" s="39"/>
      <c r="AD205" s="39"/>
      <c r="AE205" s="39"/>
      <c r="AT205" s="18" t="s">
        <v>179</v>
      </c>
      <c r="AU205" s="18" t="s">
        <v>87</v>
      </c>
    </row>
    <row r="206" s="2" customFormat="1" ht="16.5" customHeight="1">
      <c r="A206" s="39"/>
      <c r="B206" s="40"/>
      <c r="C206" s="269" t="s">
        <v>319</v>
      </c>
      <c r="D206" s="269" t="s">
        <v>297</v>
      </c>
      <c r="E206" s="270" t="s">
        <v>1791</v>
      </c>
      <c r="F206" s="271" t="s">
        <v>1792</v>
      </c>
      <c r="G206" s="272" t="s">
        <v>187</v>
      </c>
      <c r="H206" s="273">
        <v>23.199999999999999</v>
      </c>
      <c r="I206" s="274"/>
      <c r="J206" s="275">
        <f>ROUND(I206*H206,2)</f>
        <v>0</v>
      </c>
      <c r="K206" s="271" t="s">
        <v>458</v>
      </c>
      <c r="L206" s="276"/>
      <c r="M206" s="277" t="s">
        <v>40</v>
      </c>
      <c r="N206" s="278" t="s">
        <v>48</v>
      </c>
      <c r="O206" s="85"/>
      <c r="P206" s="228">
        <f>O206*H206</f>
        <v>0</v>
      </c>
      <c r="Q206" s="228">
        <v>0.0030000000000000001</v>
      </c>
      <c r="R206" s="228">
        <f>Q206*H206</f>
        <v>0.069599999999999995</v>
      </c>
      <c r="S206" s="228">
        <v>0</v>
      </c>
      <c r="T206" s="229">
        <f>S206*H206</f>
        <v>0</v>
      </c>
      <c r="U206" s="39"/>
      <c r="V206" s="39"/>
      <c r="W206" s="39"/>
      <c r="X206" s="39"/>
      <c r="Y206" s="39"/>
      <c r="Z206" s="39"/>
      <c r="AA206" s="39"/>
      <c r="AB206" s="39"/>
      <c r="AC206" s="39"/>
      <c r="AD206" s="39"/>
      <c r="AE206" s="39"/>
      <c r="AR206" s="230" t="s">
        <v>407</v>
      </c>
      <c r="AT206" s="230" t="s">
        <v>297</v>
      </c>
      <c r="AU206" s="230" t="s">
        <v>87</v>
      </c>
      <c r="AY206" s="18" t="s">
        <v>167</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301</v>
      </c>
      <c r="BM206" s="230" t="s">
        <v>1793</v>
      </c>
    </row>
    <row r="207" s="2" customFormat="1">
      <c r="A207" s="39"/>
      <c r="B207" s="40"/>
      <c r="C207" s="41"/>
      <c r="D207" s="232" t="s">
        <v>177</v>
      </c>
      <c r="E207" s="41"/>
      <c r="F207" s="233" t="s">
        <v>1792</v>
      </c>
      <c r="G207" s="41"/>
      <c r="H207" s="41"/>
      <c r="I207" s="137"/>
      <c r="J207" s="41"/>
      <c r="K207" s="41"/>
      <c r="L207" s="45"/>
      <c r="M207" s="234"/>
      <c r="N207" s="235"/>
      <c r="O207" s="85"/>
      <c r="P207" s="85"/>
      <c r="Q207" s="85"/>
      <c r="R207" s="85"/>
      <c r="S207" s="85"/>
      <c r="T207" s="86"/>
      <c r="U207" s="39"/>
      <c r="V207" s="39"/>
      <c r="W207" s="39"/>
      <c r="X207" s="39"/>
      <c r="Y207" s="39"/>
      <c r="Z207" s="39"/>
      <c r="AA207" s="39"/>
      <c r="AB207" s="39"/>
      <c r="AC207" s="39"/>
      <c r="AD207" s="39"/>
      <c r="AE207" s="39"/>
      <c r="AT207" s="18" t="s">
        <v>177</v>
      </c>
      <c r="AU207" s="18" t="s">
        <v>87</v>
      </c>
    </row>
    <row r="208" s="14" customFormat="1">
      <c r="A208" s="14"/>
      <c r="B208" s="247"/>
      <c r="C208" s="248"/>
      <c r="D208" s="232" t="s">
        <v>181</v>
      </c>
      <c r="E208" s="249" t="s">
        <v>40</v>
      </c>
      <c r="F208" s="250" t="s">
        <v>1794</v>
      </c>
      <c r="G208" s="248"/>
      <c r="H208" s="251">
        <v>13.5</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181</v>
      </c>
      <c r="AU208" s="257" t="s">
        <v>87</v>
      </c>
      <c r="AV208" s="14" t="s">
        <v>87</v>
      </c>
      <c r="AW208" s="14" t="s">
        <v>38</v>
      </c>
      <c r="AX208" s="14" t="s">
        <v>77</v>
      </c>
      <c r="AY208" s="257" t="s">
        <v>167</v>
      </c>
    </row>
    <row r="209" s="14" customFormat="1">
      <c r="A209" s="14"/>
      <c r="B209" s="247"/>
      <c r="C209" s="248"/>
      <c r="D209" s="232" t="s">
        <v>181</v>
      </c>
      <c r="E209" s="249" t="s">
        <v>40</v>
      </c>
      <c r="F209" s="250" t="s">
        <v>1795</v>
      </c>
      <c r="G209" s="248"/>
      <c r="H209" s="251">
        <v>1.2</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181</v>
      </c>
      <c r="AU209" s="257" t="s">
        <v>87</v>
      </c>
      <c r="AV209" s="14" t="s">
        <v>87</v>
      </c>
      <c r="AW209" s="14" t="s">
        <v>38</v>
      </c>
      <c r="AX209" s="14" t="s">
        <v>77</v>
      </c>
      <c r="AY209" s="257" t="s">
        <v>167</v>
      </c>
    </row>
    <row r="210" s="14" customFormat="1">
      <c r="A210" s="14"/>
      <c r="B210" s="247"/>
      <c r="C210" s="248"/>
      <c r="D210" s="232" t="s">
        <v>181</v>
      </c>
      <c r="E210" s="249" t="s">
        <v>40</v>
      </c>
      <c r="F210" s="250" t="s">
        <v>1796</v>
      </c>
      <c r="G210" s="248"/>
      <c r="H210" s="251">
        <v>5.2000000000000002</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181</v>
      </c>
      <c r="AU210" s="257" t="s">
        <v>87</v>
      </c>
      <c r="AV210" s="14" t="s">
        <v>87</v>
      </c>
      <c r="AW210" s="14" t="s">
        <v>38</v>
      </c>
      <c r="AX210" s="14" t="s">
        <v>77</v>
      </c>
      <c r="AY210" s="257" t="s">
        <v>167</v>
      </c>
    </row>
    <row r="211" s="14" customFormat="1">
      <c r="A211" s="14"/>
      <c r="B211" s="247"/>
      <c r="C211" s="248"/>
      <c r="D211" s="232" t="s">
        <v>181</v>
      </c>
      <c r="E211" s="249" t="s">
        <v>40</v>
      </c>
      <c r="F211" s="250" t="s">
        <v>1797</v>
      </c>
      <c r="G211" s="248"/>
      <c r="H211" s="251">
        <v>0.90000000000000002</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181</v>
      </c>
      <c r="AU211" s="257" t="s">
        <v>87</v>
      </c>
      <c r="AV211" s="14" t="s">
        <v>87</v>
      </c>
      <c r="AW211" s="14" t="s">
        <v>38</v>
      </c>
      <c r="AX211" s="14" t="s">
        <v>77</v>
      </c>
      <c r="AY211" s="257" t="s">
        <v>167</v>
      </c>
    </row>
    <row r="212" s="14" customFormat="1">
      <c r="A212" s="14"/>
      <c r="B212" s="247"/>
      <c r="C212" s="248"/>
      <c r="D212" s="232" t="s">
        <v>181</v>
      </c>
      <c r="E212" s="249" t="s">
        <v>40</v>
      </c>
      <c r="F212" s="250" t="s">
        <v>1798</v>
      </c>
      <c r="G212" s="248"/>
      <c r="H212" s="251">
        <v>2.3999999999999999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181</v>
      </c>
      <c r="AU212" s="257" t="s">
        <v>87</v>
      </c>
      <c r="AV212" s="14" t="s">
        <v>87</v>
      </c>
      <c r="AW212" s="14" t="s">
        <v>38</v>
      </c>
      <c r="AX212" s="14" t="s">
        <v>77</v>
      </c>
      <c r="AY212" s="257" t="s">
        <v>167</v>
      </c>
    </row>
    <row r="213" s="15" customFormat="1">
      <c r="A213" s="15"/>
      <c r="B213" s="258"/>
      <c r="C213" s="259"/>
      <c r="D213" s="232" t="s">
        <v>181</v>
      </c>
      <c r="E213" s="260" t="s">
        <v>40</v>
      </c>
      <c r="F213" s="261" t="s">
        <v>184</v>
      </c>
      <c r="G213" s="259"/>
      <c r="H213" s="262">
        <v>23.199999999999996</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181</v>
      </c>
      <c r="AU213" s="268" t="s">
        <v>87</v>
      </c>
      <c r="AV213" s="15" t="s">
        <v>175</v>
      </c>
      <c r="AW213" s="15" t="s">
        <v>38</v>
      </c>
      <c r="AX213" s="15" t="s">
        <v>85</v>
      </c>
      <c r="AY213" s="268" t="s">
        <v>167</v>
      </c>
    </row>
    <row r="214" s="2" customFormat="1" ht="24" customHeight="1">
      <c r="A214" s="39"/>
      <c r="B214" s="40"/>
      <c r="C214" s="219" t="s">
        <v>7</v>
      </c>
      <c r="D214" s="219" t="s">
        <v>170</v>
      </c>
      <c r="E214" s="220" t="s">
        <v>998</v>
      </c>
      <c r="F214" s="221" t="s">
        <v>999</v>
      </c>
      <c r="G214" s="222" t="s">
        <v>398</v>
      </c>
      <c r="H214" s="223">
        <v>0.76700000000000002</v>
      </c>
      <c r="I214" s="224"/>
      <c r="J214" s="225">
        <f>ROUND(I214*H214,2)</f>
        <v>0</v>
      </c>
      <c r="K214" s="221" t="s">
        <v>458</v>
      </c>
      <c r="L214" s="45"/>
      <c r="M214" s="226" t="s">
        <v>40</v>
      </c>
      <c r="N214" s="227" t="s">
        <v>48</v>
      </c>
      <c r="O214" s="85"/>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301</v>
      </c>
      <c r="AT214" s="230" t="s">
        <v>170</v>
      </c>
      <c r="AU214" s="230" t="s">
        <v>87</v>
      </c>
      <c r="AY214" s="18" t="s">
        <v>167</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301</v>
      </c>
      <c r="BM214" s="230" t="s">
        <v>1799</v>
      </c>
    </row>
    <row r="215" s="2" customFormat="1">
      <c r="A215" s="39"/>
      <c r="B215" s="40"/>
      <c r="C215" s="41"/>
      <c r="D215" s="232" t="s">
        <v>177</v>
      </c>
      <c r="E215" s="41"/>
      <c r="F215" s="233" t="s">
        <v>1001</v>
      </c>
      <c r="G215" s="41"/>
      <c r="H215" s="41"/>
      <c r="I215" s="137"/>
      <c r="J215" s="41"/>
      <c r="K215" s="41"/>
      <c r="L215" s="45"/>
      <c r="M215" s="234"/>
      <c r="N215" s="235"/>
      <c r="O215" s="85"/>
      <c r="P215" s="85"/>
      <c r="Q215" s="85"/>
      <c r="R215" s="85"/>
      <c r="S215" s="85"/>
      <c r="T215" s="86"/>
      <c r="U215" s="39"/>
      <c r="V215" s="39"/>
      <c r="W215" s="39"/>
      <c r="X215" s="39"/>
      <c r="Y215" s="39"/>
      <c r="Z215" s="39"/>
      <c r="AA215" s="39"/>
      <c r="AB215" s="39"/>
      <c r="AC215" s="39"/>
      <c r="AD215" s="39"/>
      <c r="AE215" s="39"/>
      <c r="AT215" s="18" t="s">
        <v>177</v>
      </c>
      <c r="AU215" s="18" t="s">
        <v>87</v>
      </c>
    </row>
    <row r="216" s="2" customFormat="1">
      <c r="A216" s="39"/>
      <c r="B216" s="40"/>
      <c r="C216" s="41"/>
      <c r="D216" s="232" t="s">
        <v>179</v>
      </c>
      <c r="E216" s="41"/>
      <c r="F216" s="236" t="s">
        <v>1002</v>
      </c>
      <c r="G216" s="41"/>
      <c r="H216" s="41"/>
      <c r="I216" s="137"/>
      <c r="J216" s="41"/>
      <c r="K216" s="41"/>
      <c r="L216" s="45"/>
      <c r="M216" s="282"/>
      <c r="N216" s="283"/>
      <c r="O216" s="284"/>
      <c r="P216" s="284"/>
      <c r="Q216" s="284"/>
      <c r="R216" s="284"/>
      <c r="S216" s="284"/>
      <c r="T216" s="285"/>
      <c r="U216" s="39"/>
      <c r="V216" s="39"/>
      <c r="W216" s="39"/>
      <c r="X216" s="39"/>
      <c r="Y216" s="39"/>
      <c r="Z216" s="39"/>
      <c r="AA216" s="39"/>
      <c r="AB216" s="39"/>
      <c r="AC216" s="39"/>
      <c r="AD216" s="39"/>
      <c r="AE216" s="39"/>
      <c r="AT216" s="18" t="s">
        <v>179</v>
      </c>
      <c r="AU216" s="18" t="s">
        <v>87</v>
      </c>
    </row>
    <row r="217" s="2" customFormat="1" ht="6.96" customHeight="1">
      <c r="A217" s="39"/>
      <c r="B217" s="60"/>
      <c r="C217" s="61"/>
      <c r="D217" s="61"/>
      <c r="E217" s="61"/>
      <c r="F217" s="61"/>
      <c r="G217" s="61"/>
      <c r="H217" s="61"/>
      <c r="I217" s="167"/>
      <c r="J217" s="61"/>
      <c r="K217" s="61"/>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GHQyQyjCFIeS+CDMFFuDxJdeaP4PHa6xOa37jEJ1oumijeJ2cv8ZGiK935IKhx+uZ07/ktitjkU9KM4qpaksWg==" hashValue="I7mZCP0+D8sm1xyrfDPYSsrJXeOFTje41Ft7iqZkUmurdGaKSJN5Pnbl8cM9X3zinJqOLZNu5h4LnWCHck2scg==" algorithmName="SHA-512" password="CC35"/>
  <autoFilter ref="C85:K21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117</v>
      </c>
    </row>
    <row r="3" s="1" customFormat="1" ht="6.96" customHeight="1">
      <c r="B3" s="130"/>
      <c r="C3" s="131"/>
      <c r="D3" s="131"/>
      <c r="E3" s="131"/>
      <c r="F3" s="131"/>
      <c r="G3" s="131"/>
      <c r="H3" s="131"/>
      <c r="I3" s="132"/>
      <c r="J3" s="131"/>
      <c r="K3" s="131"/>
      <c r="L3" s="21"/>
      <c r="AT3" s="18" t="s">
        <v>87</v>
      </c>
    </row>
    <row r="4" s="1" customFormat="1" ht="24.96" customHeight="1">
      <c r="B4" s="21"/>
      <c r="D4" s="133" t="s">
        <v>118</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Rekonstrukce ubytovny Rokycanské nemocnice</v>
      </c>
      <c r="F7" s="135"/>
      <c r="G7" s="135"/>
      <c r="H7" s="135"/>
      <c r="I7" s="129"/>
      <c r="L7" s="21"/>
    </row>
    <row r="8" s="2" customFormat="1" ht="12" customHeight="1">
      <c r="A8" s="39"/>
      <c r="B8" s="45"/>
      <c r="C8" s="39"/>
      <c r="D8" s="135" t="s">
        <v>119</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1800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11. 9. 2019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ROUND((SUM(BE81:BE89)),  2)</f>
        <v>0</v>
      </c>
      <c r="G33" s="39"/>
      <c r="H33" s="39"/>
      <c r="I33" s="156">
        <v>0.20999999999999999</v>
      </c>
      <c r="J33" s="155">
        <f>ROUND(((SUM(BE81:BE89))*I33),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ROUND((SUM(BF81:BF89)),  2)</f>
        <v>0</v>
      </c>
      <c r="G34" s="39"/>
      <c r="H34" s="39"/>
      <c r="I34" s="156">
        <v>0.14999999999999999</v>
      </c>
      <c r="J34" s="155">
        <f>ROUND(((SUM(BF81:BF89))*I34),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ROUND((SUM(BG81:BG89)),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ROUND((SUM(BH81:BH89)),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ROUND((SUM(BI81:BI89)),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121</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ubytovny Rokycanské nemocnice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119</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011 - VRN</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Rokycany</v>
      </c>
      <c r="G52" s="41"/>
      <c r="H52" s="41"/>
      <c r="I52" s="141" t="s">
        <v>24</v>
      </c>
      <c r="J52" s="73" t="str">
        <f>IF(J12="","",J12)</f>
        <v>11. 9. 2019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Rokycanská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122</v>
      </c>
      <c r="D57" s="173"/>
      <c r="E57" s="173"/>
      <c r="F57" s="173"/>
      <c r="G57" s="173"/>
      <c r="H57" s="173"/>
      <c r="I57" s="174"/>
      <c r="J57" s="175" t="s">
        <v>123</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J81</f>
        <v>0</v>
      </c>
      <c r="K59" s="41"/>
      <c r="L59" s="138"/>
      <c r="S59" s="39"/>
      <c r="T59" s="39"/>
      <c r="U59" s="39"/>
      <c r="V59" s="39"/>
      <c r="W59" s="39"/>
      <c r="X59" s="39"/>
      <c r="Y59" s="39"/>
      <c r="Z59" s="39"/>
      <c r="AA59" s="39"/>
      <c r="AB59" s="39"/>
      <c r="AC59" s="39"/>
      <c r="AD59" s="39"/>
      <c r="AE59" s="39"/>
      <c r="AU59" s="18" t="s">
        <v>124</v>
      </c>
    </row>
    <row r="60" s="9" customFormat="1" ht="24.96" customHeight="1">
      <c r="A60" s="9"/>
      <c r="B60" s="177"/>
      <c r="C60" s="178"/>
      <c r="D60" s="179" t="s">
        <v>1360</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1361</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4" t="s">
        <v>152</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Rekonstrukce ubytovny Rokycanské nemocnice</v>
      </c>
      <c r="F71" s="33"/>
      <c r="G71" s="33"/>
      <c r="H71" s="33"/>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119</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011 - VRN</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22</v>
      </c>
      <c r="D75" s="41"/>
      <c r="E75" s="41"/>
      <c r="F75" s="28" t="str">
        <f>F12</f>
        <v>Rokycany</v>
      </c>
      <c r="G75" s="41"/>
      <c r="H75" s="41"/>
      <c r="I75" s="141" t="s">
        <v>24</v>
      </c>
      <c r="J75" s="73" t="str">
        <f>IF(J12="","",J12)</f>
        <v>11. 9. 2019</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5.15" customHeight="1">
      <c r="A77" s="39"/>
      <c r="B77" s="40"/>
      <c r="C77" s="33" t="s">
        <v>26</v>
      </c>
      <c r="D77" s="41"/>
      <c r="E77" s="41"/>
      <c r="F77" s="28" t="str">
        <f>E15</f>
        <v>Rokycanská nemocnice, a.s</v>
      </c>
      <c r="G77" s="41"/>
      <c r="H77" s="41"/>
      <c r="I77" s="141" t="s">
        <v>34</v>
      </c>
      <c r="J77" s="37" t="str">
        <f>E21</f>
        <v>Ing. Jiří Červený</v>
      </c>
      <c r="K77" s="41"/>
      <c r="L77" s="138"/>
      <c r="S77" s="39"/>
      <c r="T77" s="39"/>
      <c r="U77" s="39"/>
      <c r="V77" s="39"/>
      <c r="W77" s="39"/>
      <c r="X77" s="39"/>
      <c r="Y77" s="39"/>
      <c r="Z77" s="39"/>
      <c r="AA77" s="39"/>
      <c r="AB77" s="39"/>
      <c r="AC77" s="39"/>
      <c r="AD77" s="39"/>
      <c r="AE77" s="39"/>
    </row>
    <row r="78" s="2" customFormat="1" ht="15.15" customHeight="1">
      <c r="A78" s="39"/>
      <c r="B78" s="40"/>
      <c r="C78" s="33" t="s">
        <v>32</v>
      </c>
      <c r="D78" s="41"/>
      <c r="E78" s="41"/>
      <c r="F78" s="28" t="str">
        <f>IF(E18="","",E18)</f>
        <v>Vyplň údaj</v>
      </c>
      <c r="G78" s="41"/>
      <c r="H78" s="41"/>
      <c r="I78" s="141" t="s">
        <v>39</v>
      </c>
      <c r="J78" s="37" t="str">
        <f>E24</f>
        <v>Ing. Jiří Červený</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153</v>
      </c>
      <c r="D80" s="194" t="s">
        <v>62</v>
      </c>
      <c r="E80" s="194" t="s">
        <v>58</v>
      </c>
      <c r="F80" s="194" t="s">
        <v>59</v>
      </c>
      <c r="G80" s="194" t="s">
        <v>154</v>
      </c>
      <c r="H80" s="194" t="s">
        <v>155</v>
      </c>
      <c r="I80" s="195" t="s">
        <v>156</v>
      </c>
      <c r="J80" s="194" t="s">
        <v>123</v>
      </c>
      <c r="K80" s="196" t="s">
        <v>157</v>
      </c>
      <c r="L80" s="197"/>
      <c r="M80" s="93" t="s">
        <v>40</v>
      </c>
      <c r="N80" s="94" t="s">
        <v>47</v>
      </c>
      <c r="O80" s="94" t="s">
        <v>158</v>
      </c>
      <c r="P80" s="94" t="s">
        <v>159</v>
      </c>
      <c r="Q80" s="94" t="s">
        <v>160</v>
      </c>
      <c r="R80" s="94" t="s">
        <v>161</v>
      </c>
      <c r="S80" s="94" t="s">
        <v>162</v>
      </c>
      <c r="T80" s="95" t="s">
        <v>163</v>
      </c>
      <c r="U80" s="191"/>
      <c r="V80" s="191"/>
      <c r="W80" s="191"/>
      <c r="X80" s="191"/>
      <c r="Y80" s="191"/>
      <c r="Z80" s="191"/>
      <c r="AA80" s="191"/>
      <c r="AB80" s="191"/>
      <c r="AC80" s="191"/>
      <c r="AD80" s="191"/>
      <c r="AE80" s="191"/>
    </row>
    <row r="81" s="2" customFormat="1" ht="22.8" customHeight="1">
      <c r="A81" s="39"/>
      <c r="B81" s="40"/>
      <c r="C81" s="100" t="s">
        <v>164</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8" t="s">
        <v>76</v>
      </c>
      <c r="AU81" s="18" t="s">
        <v>124</v>
      </c>
      <c r="BK81" s="202">
        <f>BK82</f>
        <v>0</v>
      </c>
    </row>
    <row r="82" s="12" customFormat="1" ht="25.92" customHeight="1">
      <c r="A82" s="12"/>
      <c r="B82" s="203"/>
      <c r="C82" s="204"/>
      <c r="D82" s="205" t="s">
        <v>76</v>
      </c>
      <c r="E82" s="206" t="s">
        <v>116</v>
      </c>
      <c r="F82" s="206" t="s">
        <v>1388</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212</v>
      </c>
      <c r="AT82" s="215" t="s">
        <v>76</v>
      </c>
      <c r="AU82" s="215" t="s">
        <v>77</v>
      </c>
      <c r="AY82" s="214" t="s">
        <v>167</v>
      </c>
      <c r="BK82" s="216">
        <f>BK83</f>
        <v>0</v>
      </c>
    </row>
    <row r="83" s="12" customFormat="1" ht="22.8" customHeight="1">
      <c r="A83" s="12"/>
      <c r="B83" s="203"/>
      <c r="C83" s="204"/>
      <c r="D83" s="205" t="s">
        <v>76</v>
      </c>
      <c r="E83" s="217" t="s">
        <v>1389</v>
      </c>
      <c r="F83" s="217" t="s">
        <v>1390</v>
      </c>
      <c r="G83" s="204"/>
      <c r="H83" s="204"/>
      <c r="I83" s="207"/>
      <c r="J83" s="218">
        <f>BK83</f>
        <v>0</v>
      </c>
      <c r="K83" s="204"/>
      <c r="L83" s="209"/>
      <c r="M83" s="210"/>
      <c r="N83" s="211"/>
      <c r="O83" s="211"/>
      <c r="P83" s="212">
        <f>SUM(P84:P89)</f>
        <v>0</v>
      </c>
      <c r="Q83" s="211"/>
      <c r="R83" s="212">
        <f>SUM(R84:R89)</f>
        <v>0</v>
      </c>
      <c r="S83" s="211"/>
      <c r="T83" s="213">
        <f>SUM(T84:T89)</f>
        <v>0</v>
      </c>
      <c r="U83" s="12"/>
      <c r="V83" s="12"/>
      <c r="W83" s="12"/>
      <c r="X83" s="12"/>
      <c r="Y83" s="12"/>
      <c r="Z83" s="12"/>
      <c r="AA83" s="12"/>
      <c r="AB83" s="12"/>
      <c r="AC83" s="12"/>
      <c r="AD83" s="12"/>
      <c r="AE83" s="12"/>
      <c r="AR83" s="214" t="s">
        <v>212</v>
      </c>
      <c r="AT83" s="215" t="s">
        <v>76</v>
      </c>
      <c r="AU83" s="215" t="s">
        <v>85</v>
      </c>
      <c r="AY83" s="214" t="s">
        <v>167</v>
      </c>
      <c r="BK83" s="216">
        <f>SUM(BK84:BK89)</f>
        <v>0</v>
      </c>
    </row>
    <row r="84" s="2" customFormat="1" ht="16.5" customHeight="1">
      <c r="A84" s="39"/>
      <c r="B84" s="40"/>
      <c r="C84" s="219" t="s">
        <v>85</v>
      </c>
      <c r="D84" s="219" t="s">
        <v>170</v>
      </c>
      <c r="E84" s="220" t="s">
        <v>1801</v>
      </c>
      <c r="F84" s="221" t="s">
        <v>1392</v>
      </c>
      <c r="G84" s="222" t="s">
        <v>1802</v>
      </c>
      <c r="H84" s="223">
        <v>1</v>
      </c>
      <c r="I84" s="224"/>
      <c r="J84" s="225">
        <f>ROUND(I84*H84,2)</f>
        <v>0</v>
      </c>
      <c r="K84" s="221" t="s">
        <v>458</v>
      </c>
      <c r="L84" s="45"/>
      <c r="M84" s="226" t="s">
        <v>40</v>
      </c>
      <c r="N84" s="227" t="s">
        <v>48</v>
      </c>
      <c r="O84" s="85"/>
      <c r="P84" s="228">
        <f>O84*H84</f>
        <v>0</v>
      </c>
      <c r="Q84" s="228">
        <v>0</v>
      </c>
      <c r="R84" s="228">
        <f>Q84*H84</f>
        <v>0</v>
      </c>
      <c r="S84" s="228">
        <v>0</v>
      </c>
      <c r="T84" s="229">
        <f>S84*H84</f>
        <v>0</v>
      </c>
      <c r="U84" s="39"/>
      <c r="V84" s="39"/>
      <c r="W84" s="39"/>
      <c r="X84" s="39"/>
      <c r="Y84" s="39"/>
      <c r="Z84" s="39"/>
      <c r="AA84" s="39"/>
      <c r="AB84" s="39"/>
      <c r="AC84" s="39"/>
      <c r="AD84" s="39"/>
      <c r="AE84" s="39"/>
      <c r="AR84" s="230" t="s">
        <v>1394</v>
      </c>
      <c r="AT84" s="230" t="s">
        <v>170</v>
      </c>
      <c r="AU84" s="230" t="s">
        <v>87</v>
      </c>
      <c r="AY84" s="18" t="s">
        <v>167</v>
      </c>
      <c r="BE84" s="231">
        <f>IF(N84="základní",J84,0)</f>
        <v>0</v>
      </c>
      <c r="BF84" s="231">
        <f>IF(N84="snížená",J84,0)</f>
        <v>0</v>
      </c>
      <c r="BG84" s="231">
        <f>IF(N84="zákl. přenesená",J84,0)</f>
        <v>0</v>
      </c>
      <c r="BH84" s="231">
        <f>IF(N84="sníž. přenesená",J84,0)</f>
        <v>0</v>
      </c>
      <c r="BI84" s="231">
        <f>IF(N84="nulová",J84,0)</f>
        <v>0</v>
      </c>
      <c r="BJ84" s="18" t="s">
        <v>85</v>
      </c>
      <c r="BK84" s="231">
        <f>ROUND(I84*H84,2)</f>
        <v>0</v>
      </c>
      <c r="BL84" s="18" t="s">
        <v>1394</v>
      </c>
      <c r="BM84" s="230" t="s">
        <v>1803</v>
      </c>
    </row>
    <row r="85" s="2" customFormat="1">
      <c r="A85" s="39"/>
      <c r="B85" s="40"/>
      <c r="C85" s="41"/>
      <c r="D85" s="232" t="s">
        <v>177</v>
      </c>
      <c r="E85" s="41"/>
      <c r="F85" s="233" t="s">
        <v>1392</v>
      </c>
      <c r="G85" s="41"/>
      <c r="H85" s="41"/>
      <c r="I85" s="137"/>
      <c r="J85" s="41"/>
      <c r="K85" s="41"/>
      <c r="L85" s="45"/>
      <c r="M85" s="234"/>
      <c r="N85" s="235"/>
      <c r="O85" s="85"/>
      <c r="P85" s="85"/>
      <c r="Q85" s="85"/>
      <c r="R85" s="85"/>
      <c r="S85" s="85"/>
      <c r="T85" s="86"/>
      <c r="U85" s="39"/>
      <c r="V85" s="39"/>
      <c r="W85" s="39"/>
      <c r="X85" s="39"/>
      <c r="Y85" s="39"/>
      <c r="Z85" s="39"/>
      <c r="AA85" s="39"/>
      <c r="AB85" s="39"/>
      <c r="AC85" s="39"/>
      <c r="AD85" s="39"/>
      <c r="AE85" s="39"/>
      <c r="AT85" s="18" t="s">
        <v>177</v>
      </c>
      <c r="AU85" s="18" t="s">
        <v>87</v>
      </c>
    </row>
    <row r="86" s="2" customFormat="1" ht="16.5" customHeight="1">
      <c r="A86" s="39"/>
      <c r="B86" s="40"/>
      <c r="C86" s="219" t="s">
        <v>87</v>
      </c>
      <c r="D86" s="219" t="s">
        <v>170</v>
      </c>
      <c r="E86" s="220" t="s">
        <v>1804</v>
      </c>
      <c r="F86" s="221" t="s">
        <v>1397</v>
      </c>
      <c r="G86" s="222" t="s">
        <v>1802</v>
      </c>
      <c r="H86" s="223">
        <v>1</v>
      </c>
      <c r="I86" s="224"/>
      <c r="J86" s="225">
        <f>ROUND(I86*H86,2)</f>
        <v>0</v>
      </c>
      <c r="K86" s="221" t="s">
        <v>458</v>
      </c>
      <c r="L86" s="45"/>
      <c r="M86" s="226" t="s">
        <v>40</v>
      </c>
      <c r="N86" s="227" t="s">
        <v>48</v>
      </c>
      <c r="O86" s="85"/>
      <c r="P86" s="228">
        <f>O86*H86</f>
        <v>0</v>
      </c>
      <c r="Q86" s="228">
        <v>0</v>
      </c>
      <c r="R86" s="228">
        <f>Q86*H86</f>
        <v>0</v>
      </c>
      <c r="S86" s="228">
        <v>0</v>
      </c>
      <c r="T86" s="229">
        <f>S86*H86</f>
        <v>0</v>
      </c>
      <c r="U86" s="39"/>
      <c r="V86" s="39"/>
      <c r="W86" s="39"/>
      <c r="X86" s="39"/>
      <c r="Y86" s="39"/>
      <c r="Z86" s="39"/>
      <c r="AA86" s="39"/>
      <c r="AB86" s="39"/>
      <c r="AC86" s="39"/>
      <c r="AD86" s="39"/>
      <c r="AE86" s="39"/>
      <c r="AR86" s="230" t="s">
        <v>1394</v>
      </c>
      <c r="AT86" s="230" t="s">
        <v>170</v>
      </c>
      <c r="AU86" s="230" t="s">
        <v>87</v>
      </c>
      <c r="AY86" s="18" t="s">
        <v>167</v>
      </c>
      <c r="BE86" s="231">
        <f>IF(N86="základní",J86,0)</f>
        <v>0</v>
      </c>
      <c r="BF86" s="231">
        <f>IF(N86="snížená",J86,0)</f>
        <v>0</v>
      </c>
      <c r="BG86" s="231">
        <f>IF(N86="zákl. přenesená",J86,0)</f>
        <v>0</v>
      </c>
      <c r="BH86" s="231">
        <f>IF(N86="sníž. přenesená",J86,0)</f>
        <v>0</v>
      </c>
      <c r="BI86" s="231">
        <f>IF(N86="nulová",J86,0)</f>
        <v>0</v>
      </c>
      <c r="BJ86" s="18" t="s">
        <v>85</v>
      </c>
      <c r="BK86" s="231">
        <f>ROUND(I86*H86,2)</f>
        <v>0</v>
      </c>
      <c r="BL86" s="18" t="s">
        <v>1394</v>
      </c>
      <c r="BM86" s="230" t="s">
        <v>1805</v>
      </c>
    </row>
    <row r="87" s="2" customFormat="1">
      <c r="A87" s="39"/>
      <c r="B87" s="40"/>
      <c r="C87" s="41"/>
      <c r="D87" s="232" t="s">
        <v>177</v>
      </c>
      <c r="E87" s="41"/>
      <c r="F87" s="233" t="s">
        <v>1397</v>
      </c>
      <c r="G87" s="41"/>
      <c r="H87" s="41"/>
      <c r="I87" s="137"/>
      <c r="J87" s="41"/>
      <c r="K87" s="41"/>
      <c r="L87" s="45"/>
      <c r="M87" s="234"/>
      <c r="N87" s="235"/>
      <c r="O87" s="85"/>
      <c r="P87" s="85"/>
      <c r="Q87" s="85"/>
      <c r="R87" s="85"/>
      <c r="S87" s="85"/>
      <c r="T87" s="86"/>
      <c r="U87" s="39"/>
      <c r="V87" s="39"/>
      <c r="W87" s="39"/>
      <c r="X87" s="39"/>
      <c r="Y87" s="39"/>
      <c r="Z87" s="39"/>
      <c r="AA87" s="39"/>
      <c r="AB87" s="39"/>
      <c r="AC87" s="39"/>
      <c r="AD87" s="39"/>
      <c r="AE87" s="39"/>
      <c r="AT87" s="18" t="s">
        <v>177</v>
      </c>
      <c r="AU87" s="18" t="s">
        <v>87</v>
      </c>
    </row>
    <row r="88" s="2" customFormat="1" ht="16.5" customHeight="1">
      <c r="A88" s="39"/>
      <c r="B88" s="40"/>
      <c r="C88" s="219" t="s">
        <v>168</v>
      </c>
      <c r="D88" s="219" t="s">
        <v>170</v>
      </c>
      <c r="E88" s="220" t="s">
        <v>1806</v>
      </c>
      <c r="F88" s="221" t="s">
        <v>1807</v>
      </c>
      <c r="G88" s="222" t="s">
        <v>1802</v>
      </c>
      <c r="H88" s="223">
        <v>1</v>
      </c>
      <c r="I88" s="224"/>
      <c r="J88" s="225">
        <f>ROUND(I88*H88,2)</f>
        <v>0</v>
      </c>
      <c r="K88" s="221" t="s">
        <v>458</v>
      </c>
      <c r="L88" s="45"/>
      <c r="M88" s="226" t="s">
        <v>40</v>
      </c>
      <c r="N88" s="227" t="s">
        <v>48</v>
      </c>
      <c r="O88" s="85"/>
      <c r="P88" s="228">
        <f>O88*H88</f>
        <v>0</v>
      </c>
      <c r="Q88" s="228">
        <v>0</v>
      </c>
      <c r="R88" s="228">
        <f>Q88*H88</f>
        <v>0</v>
      </c>
      <c r="S88" s="228">
        <v>0</v>
      </c>
      <c r="T88" s="229">
        <f>S88*H88</f>
        <v>0</v>
      </c>
      <c r="U88" s="39"/>
      <c r="V88" s="39"/>
      <c r="W88" s="39"/>
      <c r="X88" s="39"/>
      <c r="Y88" s="39"/>
      <c r="Z88" s="39"/>
      <c r="AA88" s="39"/>
      <c r="AB88" s="39"/>
      <c r="AC88" s="39"/>
      <c r="AD88" s="39"/>
      <c r="AE88" s="39"/>
      <c r="AR88" s="230" t="s">
        <v>1394</v>
      </c>
      <c r="AT88" s="230" t="s">
        <v>170</v>
      </c>
      <c r="AU88" s="230" t="s">
        <v>87</v>
      </c>
      <c r="AY88" s="18" t="s">
        <v>167</v>
      </c>
      <c r="BE88" s="231">
        <f>IF(N88="základní",J88,0)</f>
        <v>0</v>
      </c>
      <c r="BF88" s="231">
        <f>IF(N88="snížená",J88,0)</f>
        <v>0</v>
      </c>
      <c r="BG88" s="231">
        <f>IF(N88="zákl. přenesená",J88,0)</f>
        <v>0</v>
      </c>
      <c r="BH88" s="231">
        <f>IF(N88="sníž. přenesená",J88,0)</f>
        <v>0</v>
      </c>
      <c r="BI88" s="231">
        <f>IF(N88="nulová",J88,0)</f>
        <v>0</v>
      </c>
      <c r="BJ88" s="18" t="s">
        <v>85</v>
      </c>
      <c r="BK88" s="231">
        <f>ROUND(I88*H88,2)</f>
        <v>0</v>
      </c>
      <c r="BL88" s="18" t="s">
        <v>1394</v>
      </c>
      <c r="BM88" s="230" t="s">
        <v>1808</v>
      </c>
    </row>
    <row r="89" s="2" customFormat="1">
      <c r="A89" s="39"/>
      <c r="B89" s="40"/>
      <c r="C89" s="41"/>
      <c r="D89" s="232" t="s">
        <v>177</v>
      </c>
      <c r="E89" s="41"/>
      <c r="F89" s="233" t="s">
        <v>1807</v>
      </c>
      <c r="G89" s="41"/>
      <c r="H89" s="41"/>
      <c r="I89" s="137"/>
      <c r="J89" s="41"/>
      <c r="K89" s="41"/>
      <c r="L89" s="45"/>
      <c r="M89" s="282"/>
      <c r="N89" s="283"/>
      <c r="O89" s="284"/>
      <c r="P89" s="284"/>
      <c r="Q89" s="284"/>
      <c r="R89" s="284"/>
      <c r="S89" s="284"/>
      <c r="T89" s="285"/>
      <c r="U89" s="39"/>
      <c r="V89" s="39"/>
      <c r="W89" s="39"/>
      <c r="X89" s="39"/>
      <c r="Y89" s="39"/>
      <c r="Z89" s="39"/>
      <c r="AA89" s="39"/>
      <c r="AB89" s="39"/>
      <c r="AC89" s="39"/>
      <c r="AD89" s="39"/>
      <c r="AE89" s="39"/>
      <c r="AT89" s="18" t="s">
        <v>177</v>
      </c>
      <c r="AU89" s="18" t="s">
        <v>87</v>
      </c>
    </row>
    <row r="90" s="2" customFormat="1" ht="6.96" customHeight="1">
      <c r="A90" s="39"/>
      <c r="B90" s="60"/>
      <c r="C90" s="61"/>
      <c r="D90" s="61"/>
      <c r="E90" s="61"/>
      <c r="F90" s="61"/>
      <c r="G90" s="61"/>
      <c r="H90" s="61"/>
      <c r="I90" s="167"/>
      <c r="J90" s="61"/>
      <c r="K90" s="61"/>
      <c r="L90" s="45"/>
      <c r="M90" s="39"/>
      <c r="O90" s="39"/>
      <c r="P90" s="39"/>
      <c r="Q90" s="39"/>
      <c r="R90" s="39"/>
      <c r="S90" s="39"/>
      <c r="T90" s="39"/>
      <c r="U90" s="39"/>
      <c r="V90" s="39"/>
      <c r="W90" s="39"/>
      <c r="X90" s="39"/>
      <c r="Y90" s="39"/>
      <c r="Z90" s="39"/>
      <c r="AA90" s="39"/>
      <c r="AB90" s="39"/>
      <c r="AC90" s="39"/>
      <c r="AD90" s="39"/>
      <c r="AE90" s="39"/>
    </row>
  </sheetData>
  <sheetProtection sheet="1" autoFilter="0" formatColumns="0" formatRows="0" objects="1" scenarios="1" spinCount="100000" saltValue="eU3Oo2n+HC9ls4TF439rLsxVho9PuFB4qnijVjdqP5wEeRZXQhTaof1rRqovPgRgxqEbU9NeuRYJpUqvVf+PYQ==" hashValue="SOacv0UXc41kpgL/dzgj7f2GOMwbs+c9f6a0X8fTwolcBIkzL7BF/KnxGPnmbvyjcvC/P7mEckt2T9UYVx1i5Q==" algorithmName="SHA-512" password="CC35"/>
  <autoFilter ref="C80:K8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286" customWidth="1"/>
    <col min="2" max="2" width="1.664063" style="286" customWidth="1"/>
    <col min="3" max="4" width="5" style="286" customWidth="1"/>
    <col min="5" max="5" width="11.67" style="286" customWidth="1"/>
    <col min="6" max="6" width="9.17" style="286" customWidth="1"/>
    <col min="7" max="7" width="5" style="286" customWidth="1"/>
    <col min="8" max="8" width="77.83" style="286" customWidth="1"/>
    <col min="9" max="10" width="20" style="286" customWidth="1"/>
    <col min="11" max="11" width="1.664063"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1809</v>
      </c>
      <c r="D3" s="291"/>
      <c r="E3" s="291"/>
      <c r="F3" s="291"/>
      <c r="G3" s="291"/>
      <c r="H3" s="291"/>
      <c r="I3" s="291"/>
      <c r="J3" s="291"/>
      <c r="K3" s="292"/>
    </row>
    <row r="4" s="1" customFormat="1" ht="25.5" customHeight="1">
      <c r="B4" s="293"/>
      <c r="C4" s="294" t="s">
        <v>1810</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1811</v>
      </c>
      <c r="D6" s="297"/>
      <c r="E6" s="297"/>
      <c r="F6" s="297"/>
      <c r="G6" s="297"/>
      <c r="H6" s="297"/>
      <c r="I6" s="297"/>
      <c r="J6" s="297"/>
      <c r="K6" s="295"/>
    </row>
    <row r="7" s="1" customFormat="1" ht="15" customHeight="1">
      <c r="B7" s="298"/>
      <c r="C7" s="297" t="s">
        <v>1812</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1813</v>
      </c>
      <c r="D9" s="297"/>
      <c r="E9" s="297"/>
      <c r="F9" s="297"/>
      <c r="G9" s="297"/>
      <c r="H9" s="297"/>
      <c r="I9" s="297"/>
      <c r="J9" s="297"/>
      <c r="K9" s="295"/>
    </row>
    <row r="10" s="1" customFormat="1" ht="15" customHeight="1">
      <c r="B10" s="298"/>
      <c r="C10" s="297"/>
      <c r="D10" s="297" t="s">
        <v>1814</v>
      </c>
      <c r="E10" s="297"/>
      <c r="F10" s="297"/>
      <c r="G10" s="297"/>
      <c r="H10" s="297"/>
      <c r="I10" s="297"/>
      <c r="J10" s="297"/>
      <c r="K10" s="295"/>
    </row>
    <row r="11" s="1" customFormat="1" ht="15" customHeight="1">
      <c r="B11" s="298"/>
      <c r="C11" s="299"/>
      <c r="D11" s="297" t="s">
        <v>1815</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1816</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1817</v>
      </c>
      <c r="E15" s="297"/>
      <c r="F15" s="297"/>
      <c r="G15" s="297"/>
      <c r="H15" s="297"/>
      <c r="I15" s="297"/>
      <c r="J15" s="297"/>
      <c r="K15" s="295"/>
    </row>
    <row r="16" s="1" customFormat="1" ht="15" customHeight="1">
      <c r="B16" s="298"/>
      <c r="C16" s="299"/>
      <c r="D16" s="297" t="s">
        <v>1818</v>
      </c>
      <c r="E16" s="297"/>
      <c r="F16" s="297"/>
      <c r="G16" s="297"/>
      <c r="H16" s="297"/>
      <c r="I16" s="297"/>
      <c r="J16" s="297"/>
      <c r="K16" s="295"/>
    </row>
    <row r="17" s="1" customFormat="1" ht="15" customHeight="1">
      <c r="B17" s="298"/>
      <c r="C17" s="299"/>
      <c r="D17" s="297" t="s">
        <v>1819</v>
      </c>
      <c r="E17" s="297"/>
      <c r="F17" s="297"/>
      <c r="G17" s="297"/>
      <c r="H17" s="297"/>
      <c r="I17" s="297"/>
      <c r="J17" s="297"/>
      <c r="K17" s="295"/>
    </row>
    <row r="18" s="1" customFormat="1" ht="15" customHeight="1">
      <c r="B18" s="298"/>
      <c r="C18" s="299"/>
      <c r="D18" s="299"/>
      <c r="E18" s="301" t="s">
        <v>84</v>
      </c>
      <c r="F18" s="297" t="s">
        <v>1820</v>
      </c>
      <c r="G18" s="297"/>
      <c r="H18" s="297"/>
      <c r="I18" s="297"/>
      <c r="J18" s="297"/>
      <c r="K18" s="295"/>
    </row>
    <row r="19" s="1" customFormat="1" ht="15" customHeight="1">
      <c r="B19" s="298"/>
      <c r="C19" s="299"/>
      <c r="D19" s="299"/>
      <c r="E19" s="301" t="s">
        <v>1821</v>
      </c>
      <c r="F19" s="297" t="s">
        <v>1822</v>
      </c>
      <c r="G19" s="297"/>
      <c r="H19" s="297"/>
      <c r="I19" s="297"/>
      <c r="J19" s="297"/>
      <c r="K19" s="295"/>
    </row>
    <row r="20" s="1" customFormat="1" ht="15" customHeight="1">
      <c r="B20" s="298"/>
      <c r="C20" s="299"/>
      <c r="D20" s="299"/>
      <c r="E20" s="301" t="s">
        <v>1823</v>
      </c>
      <c r="F20" s="297" t="s">
        <v>1824</v>
      </c>
      <c r="G20" s="297"/>
      <c r="H20" s="297"/>
      <c r="I20" s="297"/>
      <c r="J20" s="297"/>
      <c r="K20" s="295"/>
    </row>
    <row r="21" s="1" customFormat="1" ht="15" customHeight="1">
      <c r="B21" s="298"/>
      <c r="C21" s="299"/>
      <c r="D21" s="299"/>
      <c r="E21" s="301" t="s">
        <v>1825</v>
      </c>
      <c r="F21" s="297" t="s">
        <v>1826</v>
      </c>
      <c r="G21" s="297"/>
      <c r="H21" s="297"/>
      <c r="I21" s="297"/>
      <c r="J21" s="297"/>
      <c r="K21" s="295"/>
    </row>
    <row r="22" s="1" customFormat="1" ht="15" customHeight="1">
      <c r="B22" s="298"/>
      <c r="C22" s="299"/>
      <c r="D22" s="299"/>
      <c r="E22" s="301" t="s">
        <v>1827</v>
      </c>
      <c r="F22" s="297" t="s">
        <v>1828</v>
      </c>
      <c r="G22" s="297"/>
      <c r="H22" s="297"/>
      <c r="I22" s="297"/>
      <c r="J22" s="297"/>
      <c r="K22" s="295"/>
    </row>
    <row r="23" s="1" customFormat="1" ht="15" customHeight="1">
      <c r="B23" s="298"/>
      <c r="C23" s="299"/>
      <c r="D23" s="299"/>
      <c r="E23" s="301" t="s">
        <v>1829</v>
      </c>
      <c r="F23" s="297" t="s">
        <v>1830</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1831</v>
      </c>
      <c r="D25" s="297"/>
      <c r="E25" s="297"/>
      <c r="F25" s="297"/>
      <c r="G25" s="297"/>
      <c r="H25" s="297"/>
      <c r="I25" s="297"/>
      <c r="J25" s="297"/>
      <c r="K25" s="295"/>
    </row>
    <row r="26" s="1" customFormat="1" ht="15" customHeight="1">
      <c r="B26" s="298"/>
      <c r="C26" s="297" t="s">
        <v>1832</v>
      </c>
      <c r="D26" s="297"/>
      <c r="E26" s="297"/>
      <c r="F26" s="297"/>
      <c r="G26" s="297"/>
      <c r="H26" s="297"/>
      <c r="I26" s="297"/>
      <c r="J26" s="297"/>
      <c r="K26" s="295"/>
    </row>
    <row r="27" s="1" customFormat="1" ht="15" customHeight="1">
      <c r="B27" s="298"/>
      <c r="C27" s="297"/>
      <c r="D27" s="297" t="s">
        <v>1833</v>
      </c>
      <c r="E27" s="297"/>
      <c r="F27" s="297"/>
      <c r="G27" s="297"/>
      <c r="H27" s="297"/>
      <c r="I27" s="297"/>
      <c r="J27" s="297"/>
      <c r="K27" s="295"/>
    </row>
    <row r="28" s="1" customFormat="1" ht="15" customHeight="1">
      <c r="B28" s="298"/>
      <c r="C28" s="299"/>
      <c r="D28" s="297" t="s">
        <v>1834</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1835</v>
      </c>
      <c r="E30" s="297"/>
      <c r="F30" s="297"/>
      <c r="G30" s="297"/>
      <c r="H30" s="297"/>
      <c r="I30" s="297"/>
      <c r="J30" s="297"/>
      <c r="K30" s="295"/>
    </row>
    <row r="31" s="1" customFormat="1" ht="15" customHeight="1">
      <c r="B31" s="298"/>
      <c r="C31" s="299"/>
      <c r="D31" s="297" t="s">
        <v>1836</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1837</v>
      </c>
      <c r="E33" s="297"/>
      <c r="F33" s="297"/>
      <c r="G33" s="297"/>
      <c r="H33" s="297"/>
      <c r="I33" s="297"/>
      <c r="J33" s="297"/>
      <c r="K33" s="295"/>
    </row>
    <row r="34" s="1" customFormat="1" ht="15" customHeight="1">
      <c r="B34" s="298"/>
      <c r="C34" s="299"/>
      <c r="D34" s="297" t="s">
        <v>1838</v>
      </c>
      <c r="E34" s="297"/>
      <c r="F34" s="297"/>
      <c r="G34" s="297"/>
      <c r="H34" s="297"/>
      <c r="I34" s="297"/>
      <c r="J34" s="297"/>
      <c r="K34" s="295"/>
    </row>
    <row r="35" s="1" customFormat="1" ht="15" customHeight="1">
      <c r="B35" s="298"/>
      <c r="C35" s="299"/>
      <c r="D35" s="297" t="s">
        <v>1839</v>
      </c>
      <c r="E35" s="297"/>
      <c r="F35" s="297"/>
      <c r="G35" s="297"/>
      <c r="H35" s="297"/>
      <c r="I35" s="297"/>
      <c r="J35" s="297"/>
      <c r="K35" s="295"/>
    </row>
    <row r="36" s="1" customFormat="1" ht="15" customHeight="1">
      <c r="B36" s="298"/>
      <c r="C36" s="299"/>
      <c r="D36" s="297"/>
      <c r="E36" s="300" t="s">
        <v>153</v>
      </c>
      <c r="F36" s="297"/>
      <c r="G36" s="297" t="s">
        <v>1840</v>
      </c>
      <c r="H36" s="297"/>
      <c r="I36" s="297"/>
      <c r="J36" s="297"/>
      <c r="K36" s="295"/>
    </row>
    <row r="37" s="1" customFormat="1" ht="30.75" customHeight="1">
      <c r="B37" s="298"/>
      <c r="C37" s="299"/>
      <c r="D37" s="297"/>
      <c r="E37" s="300" t="s">
        <v>1841</v>
      </c>
      <c r="F37" s="297"/>
      <c r="G37" s="297" t="s">
        <v>1842</v>
      </c>
      <c r="H37" s="297"/>
      <c r="I37" s="297"/>
      <c r="J37" s="297"/>
      <c r="K37" s="295"/>
    </row>
    <row r="38" s="1" customFormat="1" ht="15" customHeight="1">
      <c r="B38" s="298"/>
      <c r="C38" s="299"/>
      <c r="D38" s="297"/>
      <c r="E38" s="300" t="s">
        <v>58</v>
      </c>
      <c r="F38" s="297"/>
      <c r="G38" s="297" t="s">
        <v>1843</v>
      </c>
      <c r="H38" s="297"/>
      <c r="I38" s="297"/>
      <c r="J38" s="297"/>
      <c r="K38" s="295"/>
    </row>
    <row r="39" s="1" customFormat="1" ht="15" customHeight="1">
      <c r="B39" s="298"/>
      <c r="C39" s="299"/>
      <c r="D39" s="297"/>
      <c r="E39" s="300" t="s">
        <v>59</v>
      </c>
      <c r="F39" s="297"/>
      <c r="G39" s="297" t="s">
        <v>1844</v>
      </c>
      <c r="H39" s="297"/>
      <c r="I39" s="297"/>
      <c r="J39" s="297"/>
      <c r="K39" s="295"/>
    </row>
    <row r="40" s="1" customFormat="1" ht="15" customHeight="1">
      <c r="B40" s="298"/>
      <c r="C40" s="299"/>
      <c r="D40" s="297"/>
      <c r="E40" s="300" t="s">
        <v>154</v>
      </c>
      <c r="F40" s="297"/>
      <c r="G40" s="297" t="s">
        <v>1845</v>
      </c>
      <c r="H40" s="297"/>
      <c r="I40" s="297"/>
      <c r="J40" s="297"/>
      <c r="K40" s="295"/>
    </row>
    <row r="41" s="1" customFormat="1" ht="15" customHeight="1">
      <c r="B41" s="298"/>
      <c r="C41" s="299"/>
      <c r="D41" s="297"/>
      <c r="E41" s="300" t="s">
        <v>155</v>
      </c>
      <c r="F41" s="297"/>
      <c r="G41" s="297" t="s">
        <v>1846</v>
      </c>
      <c r="H41" s="297"/>
      <c r="I41" s="297"/>
      <c r="J41" s="297"/>
      <c r="K41" s="295"/>
    </row>
    <row r="42" s="1" customFormat="1" ht="15" customHeight="1">
      <c r="B42" s="298"/>
      <c r="C42" s="299"/>
      <c r="D42" s="297"/>
      <c r="E42" s="300" t="s">
        <v>1847</v>
      </c>
      <c r="F42" s="297"/>
      <c r="G42" s="297" t="s">
        <v>1848</v>
      </c>
      <c r="H42" s="297"/>
      <c r="I42" s="297"/>
      <c r="J42" s="297"/>
      <c r="K42" s="295"/>
    </row>
    <row r="43" s="1" customFormat="1" ht="15" customHeight="1">
      <c r="B43" s="298"/>
      <c r="C43" s="299"/>
      <c r="D43" s="297"/>
      <c r="E43" s="300"/>
      <c r="F43" s="297"/>
      <c r="G43" s="297" t="s">
        <v>1849</v>
      </c>
      <c r="H43" s="297"/>
      <c r="I43" s="297"/>
      <c r="J43" s="297"/>
      <c r="K43" s="295"/>
    </row>
    <row r="44" s="1" customFormat="1" ht="15" customHeight="1">
      <c r="B44" s="298"/>
      <c r="C44" s="299"/>
      <c r="D44" s="297"/>
      <c r="E44" s="300" t="s">
        <v>1850</v>
      </c>
      <c r="F44" s="297"/>
      <c r="G44" s="297" t="s">
        <v>1851</v>
      </c>
      <c r="H44" s="297"/>
      <c r="I44" s="297"/>
      <c r="J44" s="297"/>
      <c r="K44" s="295"/>
    </row>
    <row r="45" s="1" customFormat="1" ht="15" customHeight="1">
      <c r="B45" s="298"/>
      <c r="C45" s="299"/>
      <c r="D45" s="297"/>
      <c r="E45" s="300" t="s">
        <v>157</v>
      </c>
      <c r="F45" s="297"/>
      <c r="G45" s="297" t="s">
        <v>1852</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1853</v>
      </c>
      <c r="E47" s="297"/>
      <c r="F47" s="297"/>
      <c r="G47" s="297"/>
      <c r="H47" s="297"/>
      <c r="I47" s="297"/>
      <c r="J47" s="297"/>
      <c r="K47" s="295"/>
    </row>
    <row r="48" s="1" customFormat="1" ht="15" customHeight="1">
      <c r="B48" s="298"/>
      <c r="C48" s="299"/>
      <c r="D48" s="299"/>
      <c r="E48" s="297" t="s">
        <v>1854</v>
      </c>
      <c r="F48" s="297"/>
      <c r="G48" s="297"/>
      <c r="H48" s="297"/>
      <c r="I48" s="297"/>
      <c r="J48" s="297"/>
      <c r="K48" s="295"/>
    </row>
    <row r="49" s="1" customFormat="1" ht="15" customHeight="1">
      <c r="B49" s="298"/>
      <c r="C49" s="299"/>
      <c r="D49" s="299"/>
      <c r="E49" s="297" t="s">
        <v>1855</v>
      </c>
      <c r="F49" s="297"/>
      <c r="G49" s="297"/>
      <c r="H49" s="297"/>
      <c r="I49" s="297"/>
      <c r="J49" s="297"/>
      <c r="K49" s="295"/>
    </row>
    <row r="50" s="1" customFormat="1" ht="15" customHeight="1">
      <c r="B50" s="298"/>
      <c r="C50" s="299"/>
      <c r="D50" s="299"/>
      <c r="E50" s="297" t="s">
        <v>1856</v>
      </c>
      <c r="F50" s="297"/>
      <c r="G50" s="297"/>
      <c r="H50" s="297"/>
      <c r="I50" s="297"/>
      <c r="J50" s="297"/>
      <c r="K50" s="295"/>
    </row>
    <row r="51" s="1" customFormat="1" ht="15" customHeight="1">
      <c r="B51" s="298"/>
      <c r="C51" s="299"/>
      <c r="D51" s="297" t="s">
        <v>1857</v>
      </c>
      <c r="E51" s="297"/>
      <c r="F51" s="297"/>
      <c r="G51" s="297"/>
      <c r="H51" s="297"/>
      <c r="I51" s="297"/>
      <c r="J51" s="297"/>
      <c r="K51" s="295"/>
    </row>
    <row r="52" s="1" customFormat="1" ht="25.5" customHeight="1">
      <c r="B52" s="293"/>
      <c r="C52" s="294" t="s">
        <v>1858</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1859</v>
      </c>
      <c r="D54" s="297"/>
      <c r="E54" s="297"/>
      <c r="F54" s="297"/>
      <c r="G54" s="297"/>
      <c r="H54" s="297"/>
      <c r="I54" s="297"/>
      <c r="J54" s="297"/>
      <c r="K54" s="295"/>
    </row>
    <row r="55" s="1" customFormat="1" ht="15" customHeight="1">
      <c r="B55" s="293"/>
      <c r="C55" s="297" t="s">
        <v>1860</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1861</v>
      </c>
      <c r="D57" s="297"/>
      <c r="E57" s="297"/>
      <c r="F57" s="297"/>
      <c r="G57" s="297"/>
      <c r="H57" s="297"/>
      <c r="I57" s="297"/>
      <c r="J57" s="297"/>
      <c r="K57" s="295"/>
    </row>
    <row r="58" s="1" customFormat="1" ht="15" customHeight="1">
      <c r="B58" s="293"/>
      <c r="C58" s="299"/>
      <c r="D58" s="297" t="s">
        <v>1862</v>
      </c>
      <c r="E58" s="297"/>
      <c r="F58" s="297"/>
      <c r="G58" s="297"/>
      <c r="H58" s="297"/>
      <c r="I58" s="297"/>
      <c r="J58" s="297"/>
      <c r="K58" s="295"/>
    </row>
    <row r="59" s="1" customFormat="1" ht="15" customHeight="1">
      <c r="B59" s="293"/>
      <c r="C59" s="299"/>
      <c r="D59" s="297" t="s">
        <v>1863</v>
      </c>
      <c r="E59" s="297"/>
      <c r="F59" s="297"/>
      <c r="G59" s="297"/>
      <c r="H59" s="297"/>
      <c r="I59" s="297"/>
      <c r="J59" s="297"/>
      <c r="K59" s="295"/>
    </row>
    <row r="60" s="1" customFormat="1" ht="15" customHeight="1">
      <c r="B60" s="293"/>
      <c r="C60" s="299"/>
      <c r="D60" s="297" t="s">
        <v>1864</v>
      </c>
      <c r="E60" s="297"/>
      <c r="F60" s="297"/>
      <c r="G60" s="297"/>
      <c r="H60" s="297"/>
      <c r="I60" s="297"/>
      <c r="J60" s="297"/>
      <c r="K60" s="295"/>
    </row>
    <row r="61" s="1" customFormat="1" ht="15" customHeight="1">
      <c r="B61" s="293"/>
      <c r="C61" s="299"/>
      <c r="D61" s="297" t="s">
        <v>1865</v>
      </c>
      <c r="E61" s="297"/>
      <c r="F61" s="297"/>
      <c r="G61" s="297"/>
      <c r="H61" s="297"/>
      <c r="I61" s="297"/>
      <c r="J61" s="297"/>
      <c r="K61" s="295"/>
    </row>
    <row r="62" s="1" customFormat="1" ht="15" customHeight="1">
      <c r="B62" s="293"/>
      <c r="C62" s="299"/>
      <c r="D62" s="302" t="s">
        <v>1866</v>
      </c>
      <c r="E62" s="302"/>
      <c r="F62" s="302"/>
      <c r="G62" s="302"/>
      <c r="H62" s="302"/>
      <c r="I62" s="302"/>
      <c r="J62" s="302"/>
      <c r="K62" s="295"/>
    </row>
    <row r="63" s="1" customFormat="1" ht="15" customHeight="1">
      <c r="B63" s="293"/>
      <c r="C63" s="299"/>
      <c r="D63" s="297" t="s">
        <v>1867</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1868</v>
      </c>
      <c r="E65" s="297"/>
      <c r="F65" s="297"/>
      <c r="G65" s="297"/>
      <c r="H65" s="297"/>
      <c r="I65" s="297"/>
      <c r="J65" s="297"/>
      <c r="K65" s="295"/>
    </row>
    <row r="66" s="1" customFormat="1" ht="15" customHeight="1">
      <c r="B66" s="293"/>
      <c r="C66" s="299"/>
      <c r="D66" s="302" t="s">
        <v>1869</v>
      </c>
      <c r="E66" s="302"/>
      <c r="F66" s="302"/>
      <c r="G66" s="302"/>
      <c r="H66" s="302"/>
      <c r="I66" s="302"/>
      <c r="J66" s="302"/>
      <c r="K66" s="295"/>
    </row>
    <row r="67" s="1" customFormat="1" ht="15" customHeight="1">
      <c r="B67" s="293"/>
      <c r="C67" s="299"/>
      <c r="D67" s="297" t="s">
        <v>1870</v>
      </c>
      <c r="E67" s="297"/>
      <c r="F67" s="297"/>
      <c r="G67" s="297"/>
      <c r="H67" s="297"/>
      <c r="I67" s="297"/>
      <c r="J67" s="297"/>
      <c r="K67" s="295"/>
    </row>
    <row r="68" s="1" customFormat="1" ht="15" customHeight="1">
      <c r="B68" s="293"/>
      <c r="C68" s="299"/>
      <c r="D68" s="297" t="s">
        <v>1871</v>
      </c>
      <c r="E68" s="297"/>
      <c r="F68" s="297"/>
      <c r="G68" s="297"/>
      <c r="H68" s="297"/>
      <c r="I68" s="297"/>
      <c r="J68" s="297"/>
      <c r="K68" s="295"/>
    </row>
    <row r="69" s="1" customFormat="1" ht="15" customHeight="1">
      <c r="B69" s="293"/>
      <c r="C69" s="299"/>
      <c r="D69" s="297" t="s">
        <v>1872</v>
      </c>
      <c r="E69" s="297"/>
      <c r="F69" s="297"/>
      <c r="G69" s="297"/>
      <c r="H69" s="297"/>
      <c r="I69" s="297"/>
      <c r="J69" s="297"/>
      <c r="K69" s="295"/>
    </row>
    <row r="70" s="1" customFormat="1" ht="15" customHeight="1">
      <c r="B70" s="293"/>
      <c r="C70" s="299"/>
      <c r="D70" s="297" t="s">
        <v>1873</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1874</v>
      </c>
      <c r="D75" s="313"/>
      <c r="E75" s="313"/>
      <c r="F75" s="313"/>
      <c r="G75" s="313"/>
      <c r="H75" s="313"/>
      <c r="I75" s="313"/>
      <c r="J75" s="313"/>
      <c r="K75" s="314"/>
    </row>
    <row r="76" s="1" customFormat="1" ht="17.25" customHeight="1">
      <c r="B76" s="312"/>
      <c r="C76" s="315" t="s">
        <v>1875</v>
      </c>
      <c r="D76" s="315"/>
      <c r="E76" s="315"/>
      <c r="F76" s="315" t="s">
        <v>1876</v>
      </c>
      <c r="G76" s="316"/>
      <c r="H76" s="315" t="s">
        <v>59</v>
      </c>
      <c r="I76" s="315" t="s">
        <v>62</v>
      </c>
      <c r="J76" s="315" t="s">
        <v>1877</v>
      </c>
      <c r="K76" s="314"/>
    </row>
    <row r="77" s="1" customFormat="1" ht="17.25" customHeight="1">
      <c r="B77" s="312"/>
      <c r="C77" s="317" t="s">
        <v>1878</v>
      </c>
      <c r="D77" s="317"/>
      <c r="E77" s="317"/>
      <c r="F77" s="318" t="s">
        <v>1879</v>
      </c>
      <c r="G77" s="319"/>
      <c r="H77" s="317"/>
      <c r="I77" s="317"/>
      <c r="J77" s="317" t="s">
        <v>1880</v>
      </c>
      <c r="K77" s="314"/>
    </row>
    <row r="78" s="1" customFormat="1" ht="5.25" customHeight="1">
      <c r="B78" s="312"/>
      <c r="C78" s="320"/>
      <c r="D78" s="320"/>
      <c r="E78" s="320"/>
      <c r="F78" s="320"/>
      <c r="G78" s="321"/>
      <c r="H78" s="320"/>
      <c r="I78" s="320"/>
      <c r="J78" s="320"/>
      <c r="K78" s="314"/>
    </row>
    <row r="79" s="1" customFormat="1" ht="15" customHeight="1">
      <c r="B79" s="312"/>
      <c r="C79" s="300" t="s">
        <v>58</v>
      </c>
      <c r="D79" s="320"/>
      <c r="E79" s="320"/>
      <c r="F79" s="322" t="s">
        <v>1881</v>
      </c>
      <c r="G79" s="321"/>
      <c r="H79" s="300" t="s">
        <v>1882</v>
      </c>
      <c r="I79" s="300" t="s">
        <v>1883</v>
      </c>
      <c r="J79" s="300">
        <v>20</v>
      </c>
      <c r="K79" s="314"/>
    </row>
    <row r="80" s="1" customFormat="1" ht="15" customHeight="1">
      <c r="B80" s="312"/>
      <c r="C80" s="300" t="s">
        <v>1884</v>
      </c>
      <c r="D80" s="300"/>
      <c r="E80" s="300"/>
      <c r="F80" s="322" t="s">
        <v>1881</v>
      </c>
      <c r="G80" s="321"/>
      <c r="H80" s="300" t="s">
        <v>1885</v>
      </c>
      <c r="I80" s="300" t="s">
        <v>1883</v>
      </c>
      <c r="J80" s="300">
        <v>120</v>
      </c>
      <c r="K80" s="314"/>
    </row>
    <row r="81" s="1" customFormat="1" ht="15" customHeight="1">
      <c r="B81" s="323"/>
      <c r="C81" s="300" t="s">
        <v>1886</v>
      </c>
      <c r="D81" s="300"/>
      <c r="E81" s="300"/>
      <c r="F81" s="322" t="s">
        <v>1887</v>
      </c>
      <c r="G81" s="321"/>
      <c r="H81" s="300" t="s">
        <v>1888</v>
      </c>
      <c r="I81" s="300" t="s">
        <v>1883</v>
      </c>
      <c r="J81" s="300">
        <v>50</v>
      </c>
      <c r="K81" s="314"/>
    </row>
    <row r="82" s="1" customFormat="1" ht="15" customHeight="1">
      <c r="B82" s="323"/>
      <c r="C82" s="300" t="s">
        <v>1889</v>
      </c>
      <c r="D82" s="300"/>
      <c r="E82" s="300"/>
      <c r="F82" s="322" t="s">
        <v>1881</v>
      </c>
      <c r="G82" s="321"/>
      <c r="H82" s="300" t="s">
        <v>1890</v>
      </c>
      <c r="I82" s="300" t="s">
        <v>1891</v>
      </c>
      <c r="J82" s="300"/>
      <c r="K82" s="314"/>
    </row>
    <row r="83" s="1" customFormat="1" ht="15" customHeight="1">
      <c r="B83" s="323"/>
      <c r="C83" s="324" t="s">
        <v>1892</v>
      </c>
      <c r="D83" s="324"/>
      <c r="E83" s="324"/>
      <c r="F83" s="325" t="s">
        <v>1887</v>
      </c>
      <c r="G83" s="324"/>
      <c r="H83" s="324" t="s">
        <v>1893</v>
      </c>
      <c r="I83" s="324" t="s">
        <v>1883</v>
      </c>
      <c r="J83" s="324">
        <v>15</v>
      </c>
      <c r="K83" s="314"/>
    </row>
    <row r="84" s="1" customFormat="1" ht="15" customHeight="1">
      <c r="B84" s="323"/>
      <c r="C84" s="324" t="s">
        <v>1894</v>
      </c>
      <c r="D84" s="324"/>
      <c r="E84" s="324"/>
      <c r="F84" s="325" t="s">
        <v>1887</v>
      </c>
      <c r="G84" s="324"/>
      <c r="H84" s="324" t="s">
        <v>1895</v>
      </c>
      <c r="I84" s="324" t="s">
        <v>1883</v>
      </c>
      <c r="J84" s="324">
        <v>15</v>
      </c>
      <c r="K84" s="314"/>
    </row>
    <row r="85" s="1" customFormat="1" ht="15" customHeight="1">
      <c r="B85" s="323"/>
      <c r="C85" s="324" t="s">
        <v>1896</v>
      </c>
      <c r="D85" s="324"/>
      <c r="E85" s="324"/>
      <c r="F85" s="325" t="s">
        <v>1887</v>
      </c>
      <c r="G85" s="324"/>
      <c r="H85" s="324" t="s">
        <v>1897</v>
      </c>
      <c r="I85" s="324" t="s">
        <v>1883</v>
      </c>
      <c r="J85" s="324">
        <v>20</v>
      </c>
      <c r="K85" s="314"/>
    </row>
    <row r="86" s="1" customFormat="1" ht="15" customHeight="1">
      <c r="B86" s="323"/>
      <c r="C86" s="324" t="s">
        <v>1898</v>
      </c>
      <c r="D86" s="324"/>
      <c r="E86" s="324"/>
      <c r="F86" s="325" t="s">
        <v>1887</v>
      </c>
      <c r="G86" s="324"/>
      <c r="H86" s="324" t="s">
        <v>1899</v>
      </c>
      <c r="I86" s="324" t="s">
        <v>1883</v>
      </c>
      <c r="J86" s="324">
        <v>20</v>
      </c>
      <c r="K86" s="314"/>
    </row>
    <row r="87" s="1" customFormat="1" ht="15" customHeight="1">
      <c r="B87" s="323"/>
      <c r="C87" s="300" t="s">
        <v>1900</v>
      </c>
      <c r="D87" s="300"/>
      <c r="E87" s="300"/>
      <c r="F87" s="322" t="s">
        <v>1887</v>
      </c>
      <c r="G87" s="321"/>
      <c r="H87" s="300" t="s">
        <v>1901</v>
      </c>
      <c r="I87" s="300" t="s">
        <v>1883</v>
      </c>
      <c r="J87" s="300">
        <v>50</v>
      </c>
      <c r="K87" s="314"/>
    </row>
    <row r="88" s="1" customFormat="1" ht="15" customHeight="1">
      <c r="B88" s="323"/>
      <c r="C88" s="300" t="s">
        <v>1902</v>
      </c>
      <c r="D88" s="300"/>
      <c r="E88" s="300"/>
      <c r="F88" s="322" t="s">
        <v>1887</v>
      </c>
      <c r="G88" s="321"/>
      <c r="H88" s="300" t="s">
        <v>1903</v>
      </c>
      <c r="I88" s="300" t="s">
        <v>1883</v>
      </c>
      <c r="J88" s="300">
        <v>20</v>
      </c>
      <c r="K88" s="314"/>
    </row>
    <row r="89" s="1" customFormat="1" ht="15" customHeight="1">
      <c r="B89" s="323"/>
      <c r="C89" s="300" t="s">
        <v>1904</v>
      </c>
      <c r="D89" s="300"/>
      <c r="E89" s="300"/>
      <c r="F89" s="322" t="s">
        <v>1887</v>
      </c>
      <c r="G89" s="321"/>
      <c r="H89" s="300" t="s">
        <v>1905</v>
      </c>
      <c r="I89" s="300" t="s">
        <v>1883</v>
      </c>
      <c r="J89" s="300">
        <v>20</v>
      </c>
      <c r="K89" s="314"/>
    </row>
    <row r="90" s="1" customFormat="1" ht="15" customHeight="1">
      <c r="B90" s="323"/>
      <c r="C90" s="300" t="s">
        <v>1906</v>
      </c>
      <c r="D90" s="300"/>
      <c r="E90" s="300"/>
      <c r="F90" s="322" t="s">
        <v>1887</v>
      </c>
      <c r="G90" s="321"/>
      <c r="H90" s="300" t="s">
        <v>1907</v>
      </c>
      <c r="I90" s="300" t="s">
        <v>1883</v>
      </c>
      <c r="J90" s="300">
        <v>50</v>
      </c>
      <c r="K90" s="314"/>
    </row>
    <row r="91" s="1" customFormat="1" ht="15" customHeight="1">
      <c r="B91" s="323"/>
      <c r="C91" s="300" t="s">
        <v>1908</v>
      </c>
      <c r="D91" s="300"/>
      <c r="E91" s="300"/>
      <c r="F91" s="322" t="s">
        <v>1887</v>
      </c>
      <c r="G91" s="321"/>
      <c r="H91" s="300" t="s">
        <v>1908</v>
      </c>
      <c r="I91" s="300" t="s">
        <v>1883</v>
      </c>
      <c r="J91" s="300">
        <v>50</v>
      </c>
      <c r="K91" s="314"/>
    </row>
    <row r="92" s="1" customFormat="1" ht="15" customHeight="1">
      <c r="B92" s="323"/>
      <c r="C92" s="300" t="s">
        <v>1909</v>
      </c>
      <c r="D92" s="300"/>
      <c r="E92" s="300"/>
      <c r="F92" s="322" t="s">
        <v>1887</v>
      </c>
      <c r="G92" s="321"/>
      <c r="H92" s="300" t="s">
        <v>1910</v>
      </c>
      <c r="I92" s="300" t="s">
        <v>1883</v>
      </c>
      <c r="J92" s="300">
        <v>255</v>
      </c>
      <c r="K92" s="314"/>
    </row>
    <row r="93" s="1" customFormat="1" ht="15" customHeight="1">
      <c r="B93" s="323"/>
      <c r="C93" s="300" t="s">
        <v>1911</v>
      </c>
      <c r="D93" s="300"/>
      <c r="E93" s="300"/>
      <c r="F93" s="322" t="s">
        <v>1881</v>
      </c>
      <c r="G93" s="321"/>
      <c r="H93" s="300" t="s">
        <v>1912</v>
      </c>
      <c r="I93" s="300" t="s">
        <v>1913</v>
      </c>
      <c r="J93" s="300"/>
      <c r="K93" s="314"/>
    </row>
    <row r="94" s="1" customFormat="1" ht="15" customHeight="1">
      <c r="B94" s="323"/>
      <c r="C94" s="300" t="s">
        <v>1914</v>
      </c>
      <c r="D94" s="300"/>
      <c r="E94" s="300"/>
      <c r="F94" s="322" t="s">
        <v>1881</v>
      </c>
      <c r="G94" s="321"/>
      <c r="H94" s="300" t="s">
        <v>1915</v>
      </c>
      <c r="I94" s="300" t="s">
        <v>1916</v>
      </c>
      <c r="J94" s="300"/>
      <c r="K94" s="314"/>
    </row>
    <row r="95" s="1" customFormat="1" ht="15" customHeight="1">
      <c r="B95" s="323"/>
      <c r="C95" s="300" t="s">
        <v>1917</v>
      </c>
      <c r="D95" s="300"/>
      <c r="E95" s="300"/>
      <c r="F95" s="322" t="s">
        <v>1881</v>
      </c>
      <c r="G95" s="321"/>
      <c r="H95" s="300" t="s">
        <v>1917</v>
      </c>
      <c r="I95" s="300" t="s">
        <v>1916</v>
      </c>
      <c r="J95" s="300"/>
      <c r="K95" s="314"/>
    </row>
    <row r="96" s="1" customFormat="1" ht="15" customHeight="1">
      <c r="B96" s="323"/>
      <c r="C96" s="300" t="s">
        <v>43</v>
      </c>
      <c r="D96" s="300"/>
      <c r="E96" s="300"/>
      <c r="F96" s="322" t="s">
        <v>1881</v>
      </c>
      <c r="G96" s="321"/>
      <c r="H96" s="300" t="s">
        <v>1918</v>
      </c>
      <c r="I96" s="300" t="s">
        <v>1916</v>
      </c>
      <c r="J96" s="300"/>
      <c r="K96" s="314"/>
    </row>
    <row r="97" s="1" customFormat="1" ht="15" customHeight="1">
      <c r="B97" s="323"/>
      <c r="C97" s="300" t="s">
        <v>53</v>
      </c>
      <c r="D97" s="300"/>
      <c r="E97" s="300"/>
      <c r="F97" s="322" t="s">
        <v>1881</v>
      </c>
      <c r="G97" s="321"/>
      <c r="H97" s="300" t="s">
        <v>1919</v>
      </c>
      <c r="I97" s="300" t="s">
        <v>1916</v>
      </c>
      <c r="J97" s="300"/>
      <c r="K97" s="314"/>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1920</v>
      </c>
      <c r="D102" s="313"/>
      <c r="E102" s="313"/>
      <c r="F102" s="313"/>
      <c r="G102" s="313"/>
      <c r="H102" s="313"/>
      <c r="I102" s="313"/>
      <c r="J102" s="313"/>
      <c r="K102" s="314"/>
    </row>
    <row r="103" s="1" customFormat="1" ht="17.25" customHeight="1">
      <c r="B103" s="312"/>
      <c r="C103" s="315" t="s">
        <v>1875</v>
      </c>
      <c r="D103" s="315"/>
      <c r="E103" s="315"/>
      <c r="F103" s="315" t="s">
        <v>1876</v>
      </c>
      <c r="G103" s="316"/>
      <c r="H103" s="315" t="s">
        <v>59</v>
      </c>
      <c r="I103" s="315" t="s">
        <v>62</v>
      </c>
      <c r="J103" s="315" t="s">
        <v>1877</v>
      </c>
      <c r="K103" s="314"/>
    </row>
    <row r="104" s="1" customFormat="1" ht="17.25" customHeight="1">
      <c r="B104" s="312"/>
      <c r="C104" s="317" t="s">
        <v>1878</v>
      </c>
      <c r="D104" s="317"/>
      <c r="E104" s="317"/>
      <c r="F104" s="318" t="s">
        <v>1879</v>
      </c>
      <c r="G104" s="319"/>
      <c r="H104" s="317"/>
      <c r="I104" s="317"/>
      <c r="J104" s="317" t="s">
        <v>1880</v>
      </c>
      <c r="K104" s="314"/>
    </row>
    <row r="105" s="1" customFormat="1" ht="5.25" customHeight="1">
      <c r="B105" s="312"/>
      <c r="C105" s="315"/>
      <c r="D105" s="315"/>
      <c r="E105" s="315"/>
      <c r="F105" s="315"/>
      <c r="G105" s="331"/>
      <c r="H105" s="315"/>
      <c r="I105" s="315"/>
      <c r="J105" s="315"/>
      <c r="K105" s="314"/>
    </row>
    <row r="106" s="1" customFormat="1" ht="15" customHeight="1">
      <c r="B106" s="312"/>
      <c r="C106" s="300" t="s">
        <v>58</v>
      </c>
      <c r="D106" s="320"/>
      <c r="E106" s="320"/>
      <c r="F106" s="322" t="s">
        <v>1881</v>
      </c>
      <c r="G106" s="331"/>
      <c r="H106" s="300" t="s">
        <v>1921</v>
      </c>
      <c r="I106" s="300" t="s">
        <v>1883</v>
      </c>
      <c r="J106" s="300">
        <v>20</v>
      </c>
      <c r="K106" s="314"/>
    </row>
    <row r="107" s="1" customFormat="1" ht="15" customHeight="1">
      <c r="B107" s="312"/>
      <c r="C107" s="300" t="s">
        <v>1884</v>
      </c>
      <c r="D107" s="300"/>
      <c r="E107" s="300"/>
      <c r="F107" s="322" t="s">
        <v>1881</v>
      </c>
      <c r="G107" s="300"/>
      <c r="H107" s="300" t="s">
        <v>1921</v>
      </c>
      <c r="I107" s="300" t="s">
        <v>1883</v>
      </c>
      <c r="J107" s="300">
        <v>120</v>
      </c>
      <c r="K107" s="314"/>
    </row>
    <row r="108" s="1" customFormat="1" ht="15" customHeight="1">
      <c r="B108" s="323"/>
      <c r="C108" s="300" t="s">
        <v>1886</v>
      </c>
      <c r="D108" s="300"/>
      <c r="E108" s="300"/>
      <c r="F108" s="322" t="s">
        <v>1887</v>
      </c>
      <c r="G108" s="300"/>
      <c r="H108" s="300" t="s">
        <v>1921</v>
      </c>
      <c r="I108" s="300" t="s">
        <v>1883</v>
      </c>
      <c r="J108" s="300">
        <v>50</v>
      </c>
      <c r="K108" s="314"/>
    </row>
    <row r="109" s="1" customFormat="1" ht="15" customHeight="1">
      <c r="B109" s="323"/>
      <c r="C109" s="300" t="s">
        <v>1889</v>
      </c>
      <c r="D109" s="300"/>
      <c r="E109" s="300"/>
      <c r="F109" s="322" t="s">
        <v>1881</v>
      </c>
      <c r="G109" s="300"/>
      <c r="H109" s="300" t="s">
        <v>1921</v>
      </c>
      <c r="I109" s="300" t="s">
        <v>1891</v>
      </c>
      <c r="J109" s="300"/>
      <c r="K109" s="314"/>
    </row>
    <row r="110" s="1" customFormat="1" ht="15" customHeight="1">
      <c r="B110" s="323"/>
      <c r="C110" s="300" t="s">
        <v>1900</v>
      </c>
      <c r="D110" s="300"/>
      <c r="E110" s="300"/>
      <c r="F110" s="322" t="s">
        <v>1887</v>
      </c>
      <c r="G110" s="300"/>
      <c r="H110" s="300" t="s">
        <v>1921</v>
      </c>
      <c r="I110" s="300" t="s">
        <v>1883</v>
      </c>
      <c r="J110" s="300">
        <v>50</v>
      </c>
      <c r="K110" s="314"/>
    </row>
    <row r="111" s="1" customFormat="1" ht="15" customHeight="1">
      <c r="B111" s="323"/>
      <c r="C111" s="300" t="s">
        <v>1908</v>
      </c>
      <c r="D111" s="300"/>
      <c r="E111" s="300"/>
      <c r="F111" s="322" t="s">
        <v>1887</v>
      </c>
      <c r="G111" s="300"/>
      <c r="H111" s="300" t="s">
        <v>1921</v>
      </c>
      <c r="I111" s="300" t="s">
        <v>1883</v>
      </c>
      <c r="J111" s="300">
        <v>50</v>
      </c>
      <c r="K111" s="314"/>
    </row>
    <row r="112" s="1" customFormat="1" ht="15" customHeight="1">
      <c r="B112" s="323"/>
      <c r="C112" s="300" t="s">
        <v>1906</v>
      </c>
      <c r="D112" s="300"/>
      <c r="E112" s="300"/>
      <c r="F112" s="322" t="s">
        <v>1887</v>
      </c>
      <c r="G112" s="300"/>
      <c r="H112" s="300" t="s">
        <v>1921</v>
      </c>
      <c r="I112" s="300" t="s">
        <v>1883</v>
      </c>
      <c r="J112" s="300">
        <v>50</v>
      </c>
      <c r="K112" s="314"/>
    </row>
    <row r="113" s="1" customFormat="1" ht="15" customHeight="1">
      <c r="B113" s="323"/>
      <c r="C113" s="300" t="s">
        <v>58</v>
      </c>
      <c r="D113" s="300"/>
      <c r="E113" s="300"/>
      <c r="F113" s="322" t="s">
        <v>1881</v>
      </c>
      <c r="G113" s="300"/>
      <c r="H113" s="300" t="s">
        <v>1922</v>
      </c>
      <c r="I113" s="300" t="s">
        <v>1883</v>
      </c>
      <c r="J113" s="300">
        <v>20</v>
      </c>
      <c r="K113" s="314"/>
    </row>
    <row r="114" s="1" customFormat="1" ht="15" customHeight="1">
      <c r="B114" s="323"/>
      <c r="C114" s="300" t="s">
        <v>1923</v>
      </c>
      <c r="D114" s="300"/>
      <c r="E114" s="300"/>
      <c r="F114" s="322" t="s">
        <v>1881</v>
      </c>
      <c r="G114" s="300"/>
      <c r="H114" s="300" t="s">
        <v>1924</v>
      </c>
      <c r="I114" s="300" t="s">
        <v>1883</v>
      </c>
      <c r="J114" s="300">
        <v>120</v>
      </c>
      <c r="K114" s="314"/>
    </row>
    <row r="115" s="1" customFormat="1" ht="15" customHeight="1">
      <c r="B115" s="323"/>
      <c r="C115" s="300" t="s">
        <v>43</v>
      </c>
      <c r="D115" s="300"/>
      <c r="E115" s="300"/>
      <c r="F115" s="322" t="s">
        <v>1881</v>
      </c>
      <c r="G115" s="300"/>
      <c r="H115" s="300" t="s">
        <v>1925</v>
      </c>
      <c r="I115" s="300" t="s">
        <v>1916</v>
      </c>
      <c r="J115" s="300"/>
      <c r="K115" s="314"/>
    </row>
    <row r="116" s="1" customFormat="1" ht="15" customHeight="1">
      <c r="B116" s="323"/>
      <c r="C116" s="300" t="s">
        <v>53</v>
      </c>
      <c r="D116" s="300"/>
      <c r="E116" s="300"/>
      <c r="F116" s="322" t="s">
        <v>1881</v>
      </c>
      <c r="G116" s="300"/>
      <c r="H116" s="300" t="s">
        <v>1926</v>
      </c>
      <c r="I116" s="300" t="s">
        <v>1916</v>
      </c>
      <c r="J116" s="300"/>
      <c r="K116" s="314"/>
    </row>
    <row r="117" s="1" customFormat="1" ht="15" customHeight="1">
      <c r="B117" s="323"/>
      <c r="C117" s="300" t="s">
        <v>62</v>
      </c>
      <c r="D117" s="300"/>
      <c r="E117" s="300"/>
      <c r="F117" s="322" t="s">
        <v>1881</v>
      </c>
      <c r="G117" s="300"/>
      <c r="H117" s="300" t="s">
        <v>1927</v>
      </c>
      <c r="I117" s="300" t="s">
        <v>1928</v>
      </c>
      <c r="J117" s="300"/>
      <c r="K117" s="314"/>
    </row>
    <row r="118" s="1" customFormat="1" ht="15" customHeight="1">
      <c r="B118" s="326"/>
      <c r="C118" s="332"/>
      <c r="D118" s="332"/>
      <c r="E118" s="332"/>
      <c r="F118" s="332"/>
      <c r="G118" s="332"/>
      <c r="H118" s="332"/>
      <c r="I118" s="332"/>
      <c r="J118" s="332"/>
      <c r="K118" s="328"/>
    </row>
    <row r="119" s="1" customFormat="1" ht="18.75" customHeight="1">
      <c r="B119" s="333"/>
      <c r="C119" s="297"/>
      <c r="D119" s="297"/>
      <c r="E119" s="297"/>
      <c r="F119" s="334"/>
      <c r="G119" s="297"/>
      <c r="H119" s="297"/>
      <c r="I119" s="297"/>
      <c r="J119" s="297"/>
      <c r="K119" s="333"/>
    </row>
    <row r="120" s="1" customFormat="1" ht="18.75" customHeight="1">
      <c r="B120" s="308"/>
      <c r="C120" s="308"/>
      <c r="D120" s="308"/>
      <c r="E120" s="308"/>
      <c r="F120" s="308"/>
      <c r="G120" s="308"/>
      <c r="H120" s="308"/>
      <c r="I120" s="308"/>
      <c r="J120" s="308"/>
      <c r="K120" s="308"/>
    </row>
    <row r="121" s="1" customFormat="1" ht="7.5" customHeight="1">
      <c r="B121" s="335"/>
      <c r="C121" s="336"/>
      <c r="D121" s="336"/>
      <c r="E121" s="336"/>
      <c r="F121" s="336"/>
      <c r="G121" s="336"/>
      <c r="H121" s="336"/>
      <c r="I121" s="336"/>
      <c r="J121" s="336"/>
      <c r="K121" s="337"/>
    </row>
    <row r="122" s="1" customFormat="1" ht="45" customHeight="1">
      <c r="B122" s="338"/>
      <c r="C122" s="291" t="s">
        <v>1929</v>
      </c>
      <c r="D122" s="291"/>
      <c r="E122" s="291"/>
      <c r="F122" s="291"/>
      <c r="G122" s="291"/>
      <c r="H122" s="291"/>
      <c r="I122" s="291"/>
      <c r="J122" s="291"/>
      <c r="K122" s="339"/>
    </row>
    <row r="123" s="1" customFormat="1" ht="17.25" customHeight="1">
      <c r="B123" s="340"/>
      <c r="C123" s="315" t="s">
        <v>1875</v>
      </c>
      <c r="D123" s="315"/>
      <c r="E123" s="315"/>
      <c r="F123" s="315" t="s">
        <v>1876</v>
      </c>
      <c r="G123" s="316"/>
      <c r="H123" s="315" t="s">
        <v>59</v>
      </c>
      <c r="I123" s="315" t="s">
        <v>62</v>
      </c>
      <c r="J123" s="315" t="s">
        <v>1877</v>
      </c>
      <c r="K123" s="341"/>
    </row>
    <row r="124" s="1" customFormat="1" ht="17.25" customHeight="1">
      <c r="B124" s="340"/>
      <c r="C124" s="317" t="s">
        <v>1878</v>
      </c>
      <c r="D124" s="317"/>
      <c r="E124" s="317"/>
      <c r="F124" s="318" t="s">
        <v>1879</v>
      </c>
      <c r="G124" s="319"/>
      <c r="H124" s="317"/>
      <c r="I124" s="317"/>
      <c r="J124" s="317" t="s">
        <v>1880</v>
      </c>
      <c r="K124" s="341"/>
    </row>
    <row r="125" s="1" customFormat="1" ht="5.25" customHeight="1">
      <c r="B125" s="342"/>
      <c r="C125" s="320"/>
      <c r="D125" s="320"/>
      <c r="E125" s="320"/>
      <c r="F125" s="320"/>
      <c r="G125" s="300"/>
      <c r="H125" s="320"/>
      <c r="I125" s="320"/>
      <c r="J125" s="320"/>
      <c r="K125" s="343"/>
    </row>
    <row r="126" s="1" customFormat="1" ht="15" customHeight="1">
      <c r="B126" s="342"/>
      <c r="C126" s="300" t="s">
        <v>1884</v>
      </c>
      <c r="D126" s="320"/>
      <c r="E126" s="320"/>
      <c r="F126" s="322" t="s">
        <v>1881</v>
      </c>
      <c r="G126" s="300"/>
      <c r="H126" s="300" t="s">
        <v>1921</v>
      </c>
      <c r="I126" s="300" t="s">
        <v>1883</v>
      </c>
      <c r="J126" s="300">
        <v>120</v>
      </c>
      <c r="K126" s="344"/>
    </row>
    <row r="127" s="1" customFormat="1" ht="15" customHeight="1">
      <c r="B127" s="342"/>
      <c r="C127" s="300" t="s">
        <v>1930</v>
      </c>
      <c r="D127" s="300"/>
      <c r="E127" s="300"/>
      <c r="F127" s="322" t="s">
        <v>1881</v>
      </c>
      <c r="G127" s="300"/>
      <c r="H127" s="300" t="s">
        <v>1931</v>
      </c>
      <c r="I127" s="300" t="s">
        <v>1883</v>
      </c>
      <c r="J127" s="300" t="s">
        <v>1932</v>
      </c>
      <c r="K127" s="344"/>
    </row>
    <row r="128" s="1" customFormat="1" ht="15" customHeight="1">
      <c r="B128" s="342"/>
      <c r="C128" s="300" t="s">
        <v>1829</v>
      </c>
      <c r="D128" s="300"/>
      <c r="E128" s="300"/>
      <c r="F128" s="322" t="s">
        <v>1881</v>
      </c>
      <c r="G128" s="300"/>
      <c r="H128" s="300" t="s">
        <v>1933</v>
      </c>
      <c r="I128" s="300" t="s">
        <v>1883</v>
      </c>
      <c r="J128" s="300" t="s">
        <v>1932</v>
      </c>
      <c r="K128" s="344"/>
    </row>
    <row r="129" s="1" customFormat="1" ht="15" customHeight="1">
      <c r="B129" s="342"/>
      <c r="C129" s="300" t="s">
        <v>1892</v>
      </c>
      <c r="D129" s="300"/>
      <c r="E129" s="300"/>
      <c r="F129" s="322" t="s">
        <v>1887</v>
      </c>
      <c r="G129" s="300"/>
      <c r="H129" s="300" t="s">
        <v>1893</v>
      </c>
      <c r="I129" s="300" t="s">
        <v>1883</v>
      </c>
      <c r="J129" s="300">
        <v>15</v>
      </c>
      <c r="K129" s="344"/>
    </row>
    <row r="130" s="1" customFormat="1" ht="15" customHeight="1">
      <c r="B130" s="342"/>
      <c r="C130" s="324" t="s">
        <v>1894</v>
      </c>
      <c r="D130" s="324"/>
      <c r="E130" s="324"/>
      <c r="F130" s="325" t="s">
        <v>1887</v>
      </c>
      <c r="G130" s="324"/>
      <c r="H130" s="324" t="s">
        <v>1895</v>
      </c>
      <c r="I130" s="324" t="s">
        <v>1883</v>
      </c>
      <c r="J130" s="324">
        <v>15</v>
      </c>
      <c r="K130" s="344"/>
    </row>
    <row r="131" s="1" customFormat="1" ht="15" customHeight="1">
      <c r="B131" s="342"/>
      <c r="C131" s="324" t="s">
        <v>1896</v>
      </c>
      <c r="D131" s="324"/>
      <c r="E131" s="324"/>
      <c r="F131" s="325" t="s">
        <v>1887</v>
      </c>
      <c r="G131" s="324"/>
      <c r="H131" s="324" t="s">
        <v>1897</v>
      </c>
      <c r="I131" s="324" t="s">
        <v>1883</v>
      </c>
      <c r="J131" s="324">
        <v>20</v>
      </c>
      <c r="K131" s="344"/>
    </row>
    <row r="132" s="1" customFormat="1" ht="15" customHeight="1">
      <c r="B132" s="342"/>
      <c r="C132" s="324" t="s">
        <v>1898</v>
      </c>
      <c r="D132" s="324"/>
      <c r="E132" s="324"/>
      <c r="F132" s="325" t="s">
        <v>1887</v>
      </c>
      <c r="G132" s="324"/>
      <c r="H132" s="324" t="s">
        <v>1899</v>
      </c>
      <c r="I132" s="324" t="s">
        <v>1883</v>
      </c>
      <c r="J132" s="324">
        <v>20</v>
      </c>
      <c r="K132" s="344"/>
    </row>
    <row r="133" s="1" customFormat="1" ht="15" customHeight="1">
      <c r="B133" s="342"/>
      <c r="C133" s="300" t="s">
        <v>1886</v>
      </c>
      <c r="D133" s="300"/>
      <c r="E133" s="300"/>
      <c r="F133" s="322" t="s">
        <v>1887</v>
      </c>
      <c r="G133" s="300"/>
      <c r="H133" s="300" t="s">
        <v>1921</v>
      </c>
      <c r="I133" s="300" t="s">
        <v>1883</v>
      </c>
      <c r="J133" s="300">
        <v>50</v>
      </c>
      <c r="K133" s="344"/>
    </row>
    <row r="134" s="1" customFormat="1" ht="15" customHeight="1">
      <c r="B134" s="342"/>
      <c r="C134" s="300" t="s">
        <v>1900</v>
      </c>
      <c r="D134" s="300"/>
      <c r="E134" s="300"/>
      <c r="F134" s="322" t="s">
        <v>1887</v>
      </c>
      <c r="G134" s="300"/>
      <c r="H134" s="300" t="s">
        <v>1921</v>
      </c>
      <c r="I134" s="300" t="s">
        <v>1883</v>
      </c>
      <c r="J134" s="300">
        <v>50</v>
      </c>
      <c r="K134" s="344"/>
    </row>
    <row r="135" s="1" customFormat="1" ht="15" customHeight="1">
      <c r="B135" s="342"/>
      <c r="C135" s="300" t="s">
        <v>1906</v>
      </c>
      <c r="D135" s="300"/>
      <c r="E135" s="300"/>
      <c r="F135" s="322" t="s">
        <v>1887</v>
      </c>
      <c r="G135" s="300"/>
      <c r="H135" s="300" t="s">
        <v>1921</v>
      </c>
      <c r="I135" s="300" t="s">
        <v>1883</v>
      </c>
      <c r="J135" s="300">
        <v>50</v>
      </c>
      <c r="K135" s="344"/>
    </row>
    <row r="136" s="1" customFormat="1" ht="15" customHeight="1">
      <c r="B136" s="342"/>
      <c r="C136" s="300" t="s">
        <v>1908</v>
      </c>
      <c r="D136" s="300"/>
      <c r="E136" s="300"/>
      <c r="F136" s="322" t="s">
        <v>1887</v>
      </c>
      <c r="G136" s="300"/>
      <c r="H136" s="300" t="s">
        <v>1921</v>
      </c>
      <c r="I136" s="300" t="s">
        <v>1883</v>
      </c>
      <c r="J136" s="300">
        <v>50</v>
      </c>
      <c r="K136" s="344"/>
    </row>
    <row r="137" s="1" customFormat="1" ht="15" customHeight="1">
      <c r="B137" s="342"/>
      <c r="C137" s="300" t="s">
        <v>1909</v>
      </c>
      <c r="D137" s="300"/>
      <c r="E137" s="300"/>
      <c r="F137" s="322" t="s">
        <v>1887</v>
      </c>
      <c r="G137" s="300"/>
      <c r="H137" s="300" t="s">
        <v>1934</v>
      </c>
      <c r="I137" s="300" t="s">
        <v>1883</v>
      </c>
      <c r="J137" s="300">
        <v>255</v>
      </c>
      <c r="K137" s="344"/>
    </row>
    <row r="138" s="1" customFormat="1" ht="15" customHeight="1">
      <c r="B138" s="342"/>
      <c r="C138" s="300" t="s">
        <v>1911</v>
      </c>
      <c r="D138" s="300"/>
      <c r="E138" s="300"/>
      <c r="F138" s="322" t="s">
        <v>1881</v>
      </c>
      <c r="G138" s="300"/>
      <c r="H138" s="300" t="s">
        <v>1935</v>
      </c>
      <c r="I138" s="300" t="s">
        <v>1913</v>
      </c>
      <c r="J138" s="300"/>
      <c r="K138" s="344"/>
    </row>
    <row r="139" s="1" customFormat="1" ht="15" customHeight="1">
      <c r="B139" s="342"/>
      <c r="C139" s="300" t="s">
        <v>1914</v>
      </c>
      <c r="D139" s="300"/>
      <c r="E139" s="300"/>
      <c r="F139" s="322" t="s">
        <v>1881</v>
      </c>
      <c r="G139" s="300"/>
      <c r="H139" s="300" t="s">
        <v>1936</v>
      </c>
      <c r="I139" s="300" t="s">
        <v>1916</v>
      </c>
      <c r="J139" s="300"/>
      <c r="K139" s="344"/>
    </row>
    <row r="140" s="1" customFormat="1" ht="15" customHeight="1">
      <c r="B140" s="342"/>
      <c r="C140" s="300" t="s">
        <v>1917</v>
      </c>
      <c r="D140" s="300"/>
      <c r="E140" s="300"/>
      <c r="F140" s="322" t="s">
        <v>1881</v>
      </c>
      <c r="G140" s="300"/>
      <c r="H140" s="300" t="s">
        <v>1917</v>
      </c>
      <c r="I140" s="300" t="s">
        <v>1916</v>
      </c>
      <c r="J140" s="300"/>
      <c r="K140" s="344"/>
    </row>
    <row r="141" s="1" customFormat="1" ht="15" customHeight="1">
      <c r="B141" s="342"/>
      <c r="C141" s="300" t="s">
        <v>43</v>
      </c>
      <c r="D141" s="300"/>
      <c r="E141" s="300"/>
      <c r="F141" s="322" t="s">
        <v>1881</v>
      </c>
      <c r="G141" s="300"/>
      <c r="H141" s="300" t="s">
        <v>1937</v>
      </c>
      <c r="I141" s="300" t="s">
        <v>1916</v>
      </c>
      <c r="J141" s="300"/>
      <c r="K141" s="344"/>
    </row>
    <row r="142" s="1" customFormat="1" ht="15" customHeight="1">
      <c r="B142" s="342"/>
      <c r="C142" s="300" t="s">
        <v>1938</v>
      </c>
      <c r="D142" s="300"/>
      <c r="E142" s="300"/>
      <c r="F142" s="322" t="s">
        <v>1881</v>
      </c>
      <c r="G142" s="300"/>
      <c r="H142" s="300" t="s">
        <v>1939</v>
      </c>
      <c r="I142" s="300" t="s">
        <v>1916</v>
      </c>
      <c r="J142" s="300"/>
      <c r="K142" s="344"/>
    </row>
    <row r="143" s="1" customFormat="1" ht="15" customHeight="1">
      <c r="B143" s="345"/>
      <c r="C143" s="346"/>
      <c r="D143" s="346"/>
      <c r="E143" s="346"/>
      <c r="F143" s="346"/>
      <c r="G143" s="346"/>
      <c r="H143" s="346"/>
      <c r="I143" s="346"/>
      <c r="J143" s="346"/>
      <c r="K143" s="347"/>
    </row>
    <row r="144" s="1" customFormat="1" ht="18.75" customHeight="1">
      <c r="B144" s="297"/>
      <c r="C144" s="297"/>
      <c r="D144" s="297"/>
      <c r="E144" s="297"/>
      <c r="F144" s="334"/>
      <c r="G144" s="297"/>
      <c r="H144" s="297"/>
      <c r="I144" s="297"/>
      <c r="J144" s="297"/>
      <c r="K144" s="297"/>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1940</v>
      </c>
      <c r="D147" s="313"/>
      <c r="E147" s="313"/>
      <c r="F147" s="313"/>
      <c r="G147" s="313"/>
      <c r="H147" s="313"/>
      <c r="I147" s="313"/>
      <c r="J147" s="313"/>
      <c r="K147" s="314"/>
    </row>
    <row r="148" s="1" customFormat="1" ht="17.25" customHeight="1">
      <c r="B148" s="312"/>
      <c r="C148" s="315" t="s">
        <v>1875</v>
      </c>
      <c r="D148" s="315"/>
      <c r="E148" s="315"/>
      <c r="F148" s="315" t="s">
        <v>1876</v>
      </c>
      <c r="G148" s="316"/>
      <c r="H148" s="315" t="s">
        <v>59</v>
      </c>
      <c r="I148" s="315" t="s">
        <v>62</v>
      </c>
      <c r="J148" s="315" t="s">
        <v>1877</v>
      </c>
      <c r="K148" s="314"/>
    </row>
    <row r="149" s="1" customFormat="1" ht="17.25" customHeight="1">
      <c r="B149" s="312"/>
      <c r="C149" s="317" t="s">
        <v>1878</v>
      </c>
      <c r="D149" s="317"/>
      <c r="E149" s="317"/>
      <c r="F149" s="318" t="s">
        <v>1879</v>
      </c>
      <c r="G149" s="319"/>
      <c r="H149" s="317"/>
      <c r="I149" s="317"/>
      <c r="J149" s="317" t="s">
        <v>1880</v>
      </c>
      <c r="K149" s="314"/>
    </row>
    <row r="150" s="1" customFormat="1" ht="5.25" customHeight="1">
      <c r="B150" s="323"/>
      <c r="C150" s="320"/>
      <c r="D150" s="320"/>
      <c r="E150" s="320"/>
      <c r="F150" s="320"/>
      <c r="G150" s="321"/>
      <c r="H150" s="320"/>
      <c r="I150" s="320"/>
      <c r="J150" s="320"/>
      <c r="K150" s="344"/>
    </row>
    <row r="151" s="1" customFormat="1" ht="15" customHeight="1">
      <c r="B151" s="323"/>
      <c r="C151" s="348" t="s">
        <v>1884</v>
      </c>
      <c r="D151" s="300"/>
      <c r="E151" s="300"/>
      <c r="F151" s="349" t="s">
        <v>1881</v>
      </c>
      <c r="G151" s="300"/>
      <c r="H151" s="348" t="s">
        <v>1921</v>
      </c>
      <c r="I151" s="348" t="s">
        <v>1883</v>
      </c>
      <c r="J151" s="348">
        <v>120</v>
      </c>
      <c r="K151" s="344"/>
    </row>
    <row r="152" s="1" customFormat="1" ht="15" customHeight="1">
      <c r="B152" s="323"/>
      <c r="C152" s="348" t="s">
        <v>1930</v>
      </c>
      <c r="D152" s="300"/>
      <c r="E152" s="300"/>
      <c r="F152" s="349" t="s">
        <v>1881</v>
      </c>
      <c r="G152" s="300"/>
      <c r="H152" s="348" t="s">
        <v>1941</v>
      </c>
      <c r="I152" s="348" t="s">
        <v>1883</v>
      </c>
      <c r="J152" s="348" t="s">
        <v>1932</v>
      </c>
      <c r="K152" s="344"/>
    </row>
    <row r="153" s="1" customFormat="1" ht="15" customHeight="1">
      <c r="B153" s="323"/>
      <c r="C153" s="348" t="s">
        <v>1829</v>
      </c>
      <c r="D153" s="300"/>
      <c r="E153" s="300"/>
      <c r="F153" s="349" t="s">
        <v>1881</v>
      </c>
      <c r="G153" s="300"/>
      <c r="H153" s="348" t="s">
        <v>1942</v>
      </c>
      <c r="I153" s="348" t="s">
        <v>1883</v>
      </c>
      <c r="J153" s="348" t="s">
        <v>1932</v>
      </c>
      <c r="K153" s="344"/>
    </row>
    <row r="154" s="1" customFormat="1" ht="15" customHeight="1">
      <c r="B154" s="323"/>
      <c r="C154" s="348" t="s">
        <v>1886</v>
      </c>
      <c r="D154" s="300"/>
      <c r="E154" s="300"/>
      <c r="F154" s="349" t="s">
        <v>1887</v>
      </c>
      <c r="G154" s="300"/>
      <c r="H154" s="348" t="s">
        <v>1921</v>
      </c>
      <c r="I154" s="348" t="s">
        <v>1883</v>
      </c>
      <c r="J154" s="348">
        <v>50</v>
      </c>
      <c r="K154" s="344"/>
    </row>
    <row r="155" s="1" customFormat="1" ht="15" customHeight="1">
      <c r="B155" s="323"/>
      <c r="C155" s="348" t="s">
        <v>1889</v>
      </c>
      <c r="D155" s="300"/>
      <c r="E155" s="300"/>
      <c r="F155" s="349" t="s">
        <v>1881</v>
      </c>
      <c r="G155" s="300"/>
      <c r="H155" s="348" t="s">
        <v>1921</v>
      </c>
      <c r="I155" s="348" t="s">
        <v>1891</v>
      </c>
      <c r="J155" s="348"/>
      <c r="K155" s="344"/>
    </row>
    <row r="156" s="1" customFormat="1" ht="15" customHeight="1">
      <c r="B156" s="323"/>
      <c r="C156" s="348" t="s">
        <v>1900</v>
      </c>
      <c r="D156" s="300"/>
      <c r="E156" s="300"/>
      <c r="F156" s="349" t="s">
        <v>1887</v>
      </c>
      <c r="G156" s="300"/>
      <c r="H156" s="348" t="s">
        <v>1921</v>
      </c>
      <c r="I156" s="348" t="s">
        <v>1883</v>
      </c>
      <c r="J156" s="348">
        <v>50</v>
      </c>
      <c r="K156" s="344"/>
    </row>
    <row r="157" s="1" customFormat="1" ht="15" customHeight="1">
      <c r="B157" s="323"/>
      <c r="C157" s="348" t="s">
        <v>1908</v>
      </c>
      <c r="D157" s="300"/>
      <c r="E157" s="300"/>
      <c r="F157" s="349" t="s">
        <v>1887</v>
      </c>
      <c r="G157" s="300"/>
      <c r="H157" s="348" t="s">
        <v>1921</v>
      </c>
      <c r="I157" s="348" t="s">
        <v>1883</v>
      </c>
      <c r="J157" s="348">
        <v>50</v>
      </c>
      <c r="K157" s="344"/>
    </row>
    <row r="158" s="1" customFormat="1" ht="15" customHeight="1">
      <c r="B158" s="323"/>
      <c r="C158" s="348" t="s">
        <v>1906</v>
      </c>
      <c r="D158" s="300"/>
      <c r="E158" s="300"/>
      <c r="F158" s="349" t="s">
        <v>1887</v>
      </c>
      <c r="G158" s="300"/>
      <c r="H158" s="348" t="s">
        <v>1921</v>
      </c>
      <c r="I158" s="348" t="s">
        <v>1883</v>
      </c>
      <c r="J158" s="348">
        <v>50</v>
      </c>
      <c r="K158" s="344"/>
    </row>
    <row r="159" s="1" customFormat="1" ht="15" customHeight="1">
      <c r="B159" s="323"/>
      <c r="C159" s="348" t="s">
        <v>122</v>
      </c>
      <c r="D159" s="300"/>
      <c r="E159" s="300"/>
      <c r="F159" s="349" t="s">
        <v>1881</v>
      </c>
      <c r="G159" s="300"/>
      <c r="H159" s="348" t="s">
        <v>1943</v>
      </c>
      <c r="I159" s="348" t="s">
        <v>1883</v>
      </c>
      <c r="J159" s="348" t="s">
        <v>1944</v>
      </c>
      <c r="K159" s="344"/>
    </row>
    <row r="160" s="1" customFormat="1" ht="15" customHeight="1">
      <c r="B160" s="323"/>
      <c r="C160" s="348" t="s">
        <v>1945</v>
      </c>
      <c r="D160" s="300"/>
      <c r="E160" s="300"/>
      <c r="F160" s="349" t="s">
        <v>1881</v>
      </c>
      <c r="G160" s="300"/>
      <c r="H160" s="348" t="s">
        <v>1946</v>
      </c>
      <c r="I160" s="348" t="s">
        <v>1916</v>
      </c>
      <c r="J160" s="348"/>
      <c r="K160" s="344"/>
    </row>
    <row r="161" s="1" customFormat="1" ht="15" customHeight="1">
      <c r="B161" s="350"/>
      <c r="C161" s="332"/>
      <c r="D161" s="332"/>
      <c r="E161" s="332"/>
      <c r="F161" s="332"/>
      <c r="G161" s="332"/>
      <c r="H161" s="332"/>
      <c r="I161" s="332"/>
      <c r="J161" s="332"/>
      <c r="K161" s="351"/>
    </row>
    <row r="162" s="1" customFormat="1" ht="18.75" customHeight="1">
      <c r="B162" s="297"/>
      <c r="C162" s="300"/>
      <c r="D162" s="300"/>
      <c r="E162" s="300"/>
      <c r="F162" s="322"/>
      <c r="G162" s="300"/>
      <c r="H162" s="300"/>
      <c r="I162" s="300"/>
      <c r="J162" s="300"/>
      <c r="K162" s="297"/>
    </row>
    <row r="163" s="1" customFormat="1" ht="18.75" customHeight="1">
      <c r="B163" s="297"/>
      <c r="C163" s="300"/>
      <c r="D163" s="300"/>
      <c r="E163" s="300"/>
      <c r="F163" s="322"/>
      <c r="G163" s="300"/>
      <c r="H163" s="300"/>
      <c r="I163" s="300"/>
      <c r="J163" s="300"/>
      <c r="K163" s="297"/>
    </row>
    <row r="164" s="1" customFormat="1" ht="18.75" customHeight="1">
      <c r="B164" s="297"/>
      <c r="C164" s="300"/>
      <c r="D164" s="300"/>
      <c r="E164" s="300"/>
      <c r="F164" s="322"/>
      <c r="G164" s="300"/>
      <c r="H164" s="300"/>
      <c r="I164" s="300"/>
      <c r="J164" s="300"/>
      <c r="K164" s="297"/>
    </row>
    <row r="165" s="1" customFormat="1" ht="18.75" customHeight="1">
      <c r="B165" s="297"/>
      <c r="C165" s="300"/>
      <c r="D165" s="300"/>
      <c r="E165" s="300"/>
      <c r="F165" s="322"/>
      <c r="G165" s="300"/>
      <c r="H165" s="300"/>
      <c r="I165" s="300"/>
      <c r="J165" s="300"/>
      <c r="K165" s="297"/>
    </row>
    <row r="166" s="1" customFormat="1" ht="18.75" customHeight="1">
      <c r="B166" s="297"/>
      <c r="C166" s="300"/>
      <c r="D166" s="300"/>
      <c r="E166" s="300"/>
      <c r="F166" s="322"/>
      <c r="G166" s="300"/>
      <c r="H166" s="300"/>
      <c r="I166" s="300"/>
      <c r="J166" s="300"/>
      <c r="K166" s="297"/>
    </row>
    <row r="167" s="1" customFormat="1" ht="18.75" customHeight="1">
      <c r="B167" s="297"/>
      <c r="C167" s="300"/>
      <c r="D167" s="300"/>
      <c r="E167" s="300"/>
      <c r="F167" s="322"/>
      <c r="G167" s="300"/>
      <c r="H167" s="300"/>
      <c r="I167" s="300"/>
      <c r="J167" s="300"/>
      <c r="K167" s="297"/>
    </row>
    <row r="168" s="1" customFormat="1" ht="18.75" customHeight="1">
      <c r="B168" s="297"/>
      <c r="C168" s="300"/>
      <c r="D168" s="300"/>
      <c r="E168" s="300"/>
      <c r="F168" s="322"/>
      <c r="G168" s="300"/>
      <c r="H168" s="300"/>
      <c r="I168" s="300"/>
      <c r="J168" s="300"/>
      <c r="K168" s="297"/>
    </row>
    <row r="169" s="1" customFormat="1" ht="18.75" customHeight="1">
      <c r="B169" s="308"/>
      <c r="C169" s="308"/>
      <c r="D169" s="308"/>
      <c r="E169" s="308"/>
      <c r="F169" s="308"/>
      <c r="G169" s="308"/>
      <c r="H169" s="308"/>
      <c r="I169" s="308"/>
      <c r="J169" s="308"/>
      <c r="K169" s="308"/>
    </row>
    <row r="170" s="1" customFormat="1" ht="7.5" customHeight="1">
      <c r="B170" s="287"/>
      <c r="C170" s="288"/>
      <c r="D170" s="288"/>
      <c r="E170" s="288"/>
      <c r="F170" s="288"/>
      <c r="G170" s="288"/>
      <c r="H170" s="288"/>
      <c r="I170" s="288"/>
      <c r="J170" s="288"/>
      <c r="K170" s="289"/>
    </row>
    <row r="171" s="1" customFormat="1" ht="45" customHeight="1">
      <c r="B171" s="290"/>
      <c r="C171" s="291" t="s">
        <v>1947</v>
      </c>
      <c r="D171" s="291"/>
      <c r="E171" s="291"/>
      <c r="F171" s="291"/>
      <c r="G171" s="291"/>
      <c r="H171" s="291"/>
      <c r="I171" s="291"/>
      <c r="J171" s="291"/>
      <c r="K171" s="292"/>
    </row>
    <row r="172" s="1" customFormat="1" ht="17.25" customHeight="1">
      <c r="B172" s="290"/>
      <c r="C172" s="315" t="s">
        <v>1875</v>
      </c>
      <c r="D172" s="315"/>
      <c r="E172" s="315"/>
      <c r="F172" s="315" t="s">
        <v>1876</v>
      </c>
      <c r="G172" s="352"/>
      <c r="H172" s="353" t="s">
        <v>59</v>
      </c>
      <c r="I172" s="353" t="s">
        <v>62</v>
      </c>
      <c r="J172" s="315" t="s">
        <v>1877</v>
      </c>
      <c r="K172" s="292"/>
    </row>
    <row r="173" s="1" customFormat="1" ht="17.25" customHeight="1">
      <c r="B173" s="293"/>
      <c r="C173" s="317" t="s">
        <v>1878</v>
      </c>
      <c r="D173" s="317"/>
      <c r="E173" s="317"/>
      <c r="F173" s="318" t="s">
        <v>1879</v>
      </c>
      <c r="G173" s="354"/>
      <c r="H173" s="355"/>
      <c r="I173" s="355"/>
      <c r="J173" s="317" t="s">
        <v>1880</v>
      </c>
      <c r="K173" s="295"/>
    </row>
    <row r="174" s="1" customFormat="1" ht="5.25" customHeight="1">
      <c r="B174" s="323"/>
      <c r="C174" s="320"/>
      <c r="D174" s="320"/>
      <c r="E174" s="320"/>
      <c r="F174" s="320"/>
      <c r="G174" s="321"/>
      <c r="H174" s="320"/>
      <c r="I174" s="320"/>
      <c r="J174" s="320"/>
      <c r="K174" s="344"/>
    </row>
    <row r="175" s="1" customFormat="1" ht="15" customHeight="1">
      <c r="B175" s="323"/>
      <c r="C175" s="300" t="s">
        <v>1884</v>
      </c>
      <c r="D175" s="300"/>
      <c r="E175" s="300"/>
      <c r="F175" s="322" t="s">
        <v>1881</v>
      </c>
      <c r="G175" s="300"/>
      <c r="H175" s="300" t="s">
        <v>1921</v>
      </c>
      <c r="I175" s="300" t="s">
        <v>1883</v>
      </c>
      <c r="J175" s="300">
        <v>120</v>
      </c>
      <c r="K175" s="344"/>
    </row>
    <row r="176" s="1" customFormat="1" ht="15" customHeight="1">
      <c r="B176" s="323"/>
      <c r="C176" s="300" t="s">
        <v>1930</v>
      </c>
      <c r="D176" s="300"/>
      <c r="E176" s="300"/>
      <c r="F176" s="322" t="s">
        <v>1881</v>
      </c>
      <c r="G176" s="300"/>
      <c r="H176" s="300" t="s">
        <v>1931</v>
      </c>
      <c r="I176" s="300" t="s">
        <v>1883</v>
      </c>
      <c r="J176" s="300" t="s">
        <v>1932</v>
      </c>
      <c r="K176" s="344"/>
    </row>
    <row r="177" s="1" customFormat="1" ht="15" customHeight="1">
      <c r="B177" s="323"/>
      <c r="C177" s="300" t="s">
        <v>1829</v>
      </c>
      <c r="D177" s="300"/>
      <c r="E177" s="300"/>
      <c r="F177" s="322" t="s">
        <v>1881</v>
      </c>
      <c r="G177" s="300"/>
      <c r="H177" s="300" t="s">
        <v>1948</v>
      </c>
      <c r="I177" s="300" t="s">
        <v>1883</v>
      </c>
      <c r="J177" s="300" t="s">
        <v>1932</v>
      </c>
      <c r="K177" s="344"/>
    </row>
    <row r="178" s="1" customFormat="1" ht="15" customHeight="1">
      <c r="B178" s="323"/>
      <c r="C178" s="300" t="s">
        <v>1886</v>
      </c>
      <c r="D178" s="300"/>
      <c r="E178" s="300"/>
      <c r="F178" s="322" t="s">
        <v>1887</v>
      </c>
      <c r="G178" s="300"/>
      <c r="H178" s="300" t="s">
        <v>1948</v>
      </c>
      <c r="I178" s="300" t="s">
        <v>1883</v>
      </c>
      <c r="J178" s="300">
        <v>50</v>
      </c>
      <c r="K178" s="344"/>
    </row>
    <row r="179" s="1" customFormat="1" ht="15" customHeight="1">
      <c r="B179" s="323"/>
      <c r="C179" s="300" t="s">
        <v>1889</v>
      </c>
      <c r="D179" s="300"/>
      <c r="E179" s="300"/>
      <c r="F179" s="322" t="s">
        <v>1881</v>
      </c>
      <c r="G179" s="300"/>
      <c r="H179" s="300" t="s">
        <v>1948</v>
      </c>
      <c r="I179" s="300" t="s">
        <v>1891</v>
      </c>
      <c r="J179" s="300"/>
      <c r="K179" s="344"/>
    </row>
    <row r="180" s="1" customFormat="1" ht="15" customHeight="1">
      <c r="B180" s="323"/>
      <c r="C180" s="300" t="s">
        <v>1900</v>
      </c>
      <c r="D180" s="300"/>
      <c r="E180" s="300"/>
      <c r="F180" s="322" t="s">
        <v>1887</v>
      </c>
      <c r="G180" s="300"/>
      <c r="H180" s="300" t="s">
        <v>1948</v>
      </c>
      <c r="I180" s="300" t="s">
        <v>1883</v>
      </c>
      <c r="J180" s="300">
        <v>50</v>
      </c>
      <c r="K180" s="344"/>
    </row>
    <row r="181" s="1" customFormat="1" ht="15" customHeight="1">
      <c r="B181" s="323"/>
      <c r="C181" s="300" t="s">
        <v>1908</v>
      </c>
      <c r="D181" s="300"/>
      <c r="E181" s="300"/>
      <c r="F181" s="322" t="s">
        <v>1887</v>
      </c>
      <c r="G181" s="300"/>
      <c r="H181" s="300" t="s">
        <v>1948</v>
      </c>
      <c r="I181" s="300" t="s">
        <v>1883</v>
      </c>
      <c r="J181" s="300">
        <v>50</v>
      </c>
      <c r="K181" s="344"/>
    </row>
    <row r="182" s="1" customFormat="1" ht="15" customHeight="1">
      <c r="B182" s="323"/>
      <c r="C182" s="300" t="s">
        <v>1906</v>
      </c>
      <c r="D182" s="300"/>
      <c r="E182" s="300"/>
      <c r="F182" s="322" t="s">
        <v>1887</v>
      </c>
      <c r="G182" s="300"/>
      <c r="H182" s="300" t="s">
        <v>1948</v>
      </c>
      <c r="I182" s="300" t="s">
        <v>1883</v>
      </c>
      <c r="J182" s="300">
        <v>50</v>
      </c>
      <c r="K182" s="344"/>
    </row>
    <row r="183" s="1" customFormat="1" ht="15" customHeight="1">
      <c r="B183" s="323"/>
      <c r="C183" s="300" t="s">
        <v>153</v>
      </c>
      <c r="D183" s="300"/>
      <c r="E183" s="300"/>
      <c r="F183" s="322" t="s">
        <v>1881</v>
      </c>
      <c r="G183" s="300"/>
      <c r="H183" s="300" t="s">
        <v>1949</v>
      </c>
      <c r="I183" s="300" t="s">
        <v>1950</v>
      </c>
      <c r="J183" s="300"/>
      <c r="K183" s="344"/>
    </row>
    <row r="184" s="1" customFormat="1" ht="15" customHeight="1">
      <c r="B184" s="323"/>
      <c r="C184" s="300" t="s">
        <v>62</v>
      </c>
      <c r="D184" s="300"/>
      <c r="E184" s="300"/>
      <c r="F184" s="322" t="s">
        <v>1881</v>
      </c>
      <c r="G184" s="300"/>
      <c r="H184" s="300" t="s">
        <v>1951</v>
      </c>
      <c r="I184" s="300" t="s">
        <v>1952</v>
      </c>
      <c r="J184" s="300">
        <v>1</v>
      </c>
      <c r="K184" s="344"/>
    </row>
    <row r="185" s="1" customFormat="1" ht="15" customHeight="1">
      <c r="B185" s="323"/>
      <c r="C185" s="300" t="s">
        <v>58</v>
      </c>
      <c r="D185" s="300"/>
      <c r="E185" s="300"/>
      <c r="F185" s="322" t="s">
        <v>1881</v>
      </c>
      <c r="G185" s="300"/>
      <c r="H185" s="300" t="s">
        <v>1953</v>
      </c>
      <c r="I185" s="300" t="s">
        <v>1883</v>
      </c>
      <c r="J185" s="300">
        <v>20</v>
      </c>
      <c r="K185" s="344"/>
    </row>
    <row r="186" s="1" customFormat="1" ht="15" customHeight="1">
      <c r="B186" s="323"/>
      <c r="C186" s="300" t="s">
        <v>59</v>
      </c>
      <c r="D186" s="300"/>
      <c r="E186" s="300"/>
      <c r="F186" s="322" t="s">
        <v>1881</v>
      </c>
      <c r="G186" s="300"/>
      <c r="H186" s="300" t="s">
        <v>1954</v>
      </c>
      <c r="I186" s="300" t="s">
        <v>1883</v>
      </c>
      <c r="J186" s="300">
        <v>255</v>
      </c>
      <c r="K186" s="344"/>
    </row>
    <row r="187" s="1" customFormat="1" ht="15" customHeight="1">
      <c r="B187" s="323"/>
      <c r="C187" s="300" t="s">
        <v>154</v>
      </c>
      <c r="D187" s="300"/>
      <c r="E187" s="300"/>
      <c r="F187" s="322" t="s">
        <v>1881</v>
      </c>
      <c r="G187" s="300"/>
      <c r="H187" s="300" t="s">
        <v>1845</v>
      </c>
      <c r="I187" s="300" t="s">
        <v>1883</v>
      </c>
      <c r="J187" s="300">
        <v>10</v>
      </c>
      <c r="K187" s="344"/>
    </row>
    <row r="188" s="1" customFormat="1" ht="15" customHeight="1">
      <c r="B188" s="323"/>
      <c r="C188" s="300" t="s">
        <v>155</v>
      </c>
      <c r="D188" s="300"/>
      <c r="E188" s="300"/>
      <c r="F188" s="322" t="s">
        <v>1881</v>
      </c>
      <c r="G188" s="300"/>
      <c r="H188" s="300" t="s">
        <v>1955</v>
      </c>
      <c r="I188" s="300" t="s">
        <v>1916</v>
      </c>
      <c r="J188" s="300"/>
      <c r="K188" s="344"/>
    </row>
    <row r="189" s="1" customFormat="1" ht="15" customHeight="1">
      <c r="B189" s="323"/>
      <c r="C189" s="300" t="s">
        <v>1956</v>
      </c>
      <c r="D189" s="300"/>
      <c r="E189" s="300"/>
      <c r="F189" s="322" t="s">
        <v>1881</v>
      </c>
      <c r="G189" s="300"/>
      <c r="H189" s="300" t="s">
        <v>1957</v>
      </c>
      <c r="I189" s="300" t="s">
        <v>1916</v>
      </c>
      <c r="J189" s="300"/>
      <c r="K189" s="344"/>
    </row>
    <row r="190" s="1" customFormat="1" ht="15" customHeight="1">
      <c r="B190" s="323"/>
      <c r="C190" s="300" t="s">
        <v>1945</v>
      </c>
      <c r="D190" s="300"/>
      <c r="E190" s="300"/>
      <c r="F190" s="322" t="s">
        <v>1881</v>
      </c>
      <c r="G190" s="300"/>
      <c r="H190" s="300" t="s">
        <v>1958</v>
      </c>
      <c r="I190" s="300" t="s">
        <v>1916</v>
      </c>
      <c r="J190" s="300"/>
      <c r="K190" s="344"/>
    </row>
    <row r="191" s="1" customFormat="1" ht="15" customHeight="1">
      <c r="B191" s="323"/>
      <c r="C191" s="300" t="s">
        <v>157</v>
      </c>
      <c r="D191" s="300"/>
      <c r="E191" s="300"/>
      <c r="F191" s="322" t="s">
        <v>1887</v>
      </c>
      <c r="G191" s="300"/>
      <c r="H191" s="300" t="s">
        <v>1959</v>
      </c>
      <c r="I191" s="300" t="s">
        <v>1883</v>
      </c>
      <c r="J191" s="300">
        <v>50</v>
      </c>
      <c r="K191" s="344"/>
    </row>
    <row r="192" s="1" customFormat="1" ht="15" customHeight="1">
      <c r="B192" s="323"/>
      <c r="C192" s="300" t="s">
        <v>1960</v>
      </c>
      <c r="D192" s="300"/>
      <c r="E192" s="300"/>
      <c r="F192" s="322" t="s">
        <v>1887</v>
      </c>
      <c r="G192" s="300"/>
      <c r="H192" s="300" t="s">
        <v>1961</v>
      </c>
      <c r="I192" s="300" t="s">
        <v>1962</v>
      </c>
      <c r="J192" s="300"/>
      <c r="K192" s="344"/>
    </row>
    <row r="193" s="1" customFormat="1" ht="15" customHeight="1">
      <c r="B193" s="323"/>
      <c r="C193" s="300" t="s">
        <v>1963</v>
      </c>
      <c r="D193" s="300"/>
      <c r="E193" s="300"/>
      <c r="F193" s="322" t="s">
        <v>1887</v>
      </c>
      <c r="G193" s="300"/>
      <c r="H193" s="300" t="s">
        <v>1964</v>
      </c>
      <c r="I193" s="300" t="s">
        <v>1962</v>
      </c>
      <c r="J193" s="300"/>
      <c r="K193" s="344"/>
    </row>
    <row r="194" s="1" customFormat="1" ht="15" customHeight="1">
      <c r="B194" s="323"/>
      <c r="C194" s="300" t="s">
        <v>1965</v>
      </c>
      <c r="D194" s="300"/>
      <c r="E194" s="300"/>
      <c r="F194" s="322" t="s">
        <v>1887</v>
      </c>
      <c r="G194" s="300"/>
      <c r="H194" s="300" t="s">
        <v>1966</v>
      </c>
      <c r="I194" s="300" t="s">
        <v>1962</v>
      </c>
      <c r="J194" s="300"/>
      <c r="K194" s="344"/>
    </row>
    <row r="195" s="1" customFormat="1" ht="15" customHeight="1">
      <c r="B195" s="323"/>
      <c r="C195" s="356" t="s">
        <v>1967</v>
      </c>
      <c r="D195" s="300"/>
      <c r="E195" s="300"/>
      <c r="F195" s="322" t="s">
        <v>1887</v>
      </c>
      <c r="G195" s="300"/>
      <c r="H195" s="300" t="s">
        <v>1968</v>
      </c>
      <c r="I195" s="300" t="s">
        <v>1969</v>
      </c>
      <c r="J195" s="357" t="s">
        <v>1970</v>
      </c>
      <c r="K195" s="344"/>
    </row>
    <row r="196" s="1" customFormat="1" ht="15" customHeight="1">
      <c r="B196" s="323"/>
      <c r="C196" s="307" t="s">
        <v>47</v>
      </c>
      <c r="D196" s="300"/>
      <c r="E196" s="300"/>
      <c r="F196" s="322" t="s">
        <v>1881</v>
      </c>
      <c r="G196" s="300"/>
      <c r="H196" s="297" t="s">
        <v>1971</v>
      </c>
      <c r="I196" s="300" t="s">
        <v>1972</v>
      </c>
      <c r="J196" s="300"/>
      <c r="K196" s="344"/>
    </row>
    <row r="197" s="1" customFormat="1" ht="15" customHeight="1">
      <c r="B197" s="323"/>
      <c r="C197" s="307" t="s">
        <v>1973</v>
      </c>
      <c r="D197" s="300"/>
      <c r="E197" s="300"/>
      <c r="F197" s="322" t="s">
        <v>1881</v>
      </c>
      <c r="G197" s="300"/>
      <c r="H197" s="300" t="s">
        <v>1974</v>
      </c>
      <c r="I197" s="300" t="s">
        <v>1916</v>
      </c>
      <c r="J197" s="300"/>
      <c r="K197" s="344"/>
    </row>
    <row r="198" s="1" customFormat="1" ht="15" customHeight="1">
      <c r="B198" s="323"/>
      <c r="C198" s="307" t="s">
        <v>1975</v>
      </c>
      <c r="D198" s="300"/>
      <c r="E198" s="300"/>
      <c r="F198" s="322" t="s">
        <v>1881</v>
      </c>
      <c r="G198" s="300"/>
      <c r="H198" s="300" t="s">
        <v>1976</v>
      </c>
      <c r="I198" s="300" t="s">
        <v>1916</v>
      </c>
      <c r="J198" s="300"/>
      <c r="K198" s="344"/>
    </row>
    <row r="199" s="1" customFormat="1" ht="15" customHeight="1">
      <c r="B199" s="323"/>
      <c r="C199" s="307" t="s">
        <v>1977</v>
      </c>
      <c r="D199" s="300"/>
      <c r="E199" s="300"/>
      <c r="F199" s="322" t="s">
        <v>1887</v>
      </c>
      <c r="G199" s="300"/>
      <c r="H199" s="300" t="s">
        <v>1978</v>
      </c>
      <c r="I199" s="300" t="s">
        <v>1916</v>
      </c>
      <c r="J199" s="300"/>
      <c r="K199" s="344"/>
    </row>
    <row r="200" s="1" customFormat="1" ht="15" customHeight="1">
      <c r="B200" s="350"/>
      <c r="C200" s="358"/>
      <c r="D200" s="332"/>
      <c r="E200" s="332"/>
      <c r="F200" s="332"/>
      <c r="G200" s="332"/>
      <c r="H200" s="332"/>
      <c r="I200" s="332"/>
      <c r="J200" s="332"/>
      <c r="K200" s="351"/>
    </row>
    <row r="201" s="1" customFormat="1" ht="18.75" customHeight="1">
      <c r="B201" s="297"/>
      <c r="C201" s="300"/>
      <c r="D201" s="300"/>
      <c r="E201" s="300"/>
      <c r="F201" s="322"/>
      <c r="G201" s="300"/>
      <c r="H201" s="300"/>
      <c r="I201" s="300"/>
      <c r="J201" s="300"/>
      <c r="K201" s="297"/>
    </row>
    <row r="202" s="1" customFormat="1" ht="18.75" customHeight="1">
      <c r="B202" s="308"/>
      <c r="C202" s="308"/>
      <c r="D202" s="308"/>
      <c r="E202" s="308"/>
      <c r="F202" s="308"/>
      <c r="G202" s="308"/>
      <c r="H202" s="308"/>
      <c r="I202" s="308"/>
      <c r="J202" s="308"/>
      <c r="K202" s="308"/>
    </row>
    <row r="203" s="1" customFormat="1" ht="13.5">
      <c r="B203" s="287"/>
      <c r="C203" s="288"/>
      <c r="D203" s="288"/>
      <c r="E203" s="288"/>
      <c r="F203" s="288"/>
      <c r="G203" s="288"/>
      <c r="H203" s="288"/>
      <c r="I203" s="288"/>
      <c r="J203" s="288"/>
      <c r="K203" s="289"/>
    </row>
    <row r="204" s="1" customFormat="1" ht="21" customHeight="1">
      <c r="B204" s="290"/>
      <c r="C204" s="291" t="s">
        <v>1979</v>
      </c>
      <c r="D204" s="291"/>
      <c r="E204" s="291"/>
      <c r="F204" s="291"/>
      <c r="G204" s="291"/>
      <c r="H204" s="291"/>
      <c r="I204" s="291"/>
      <c r="J204" s="291"/>
      <c r="K204" s="292"/>
    </row>
    <row r="205" s="1" customFormat="1" ht="25.5" customHeight="1">
      <c r="B205" s="290"/>
      <c r="C205" s="359" t="s">
        <v>1980</v>
      </c>
      <c r="D205" s="359"/>
      <c r="E205" s="359"/>
      <c r="F205" s="359" t="s">
        <v>1981</v>
      </c>
      <c r="G205" s="360"/>
      <c r="H205" s="359" t="s">
        <v>1982</v>
      </c>
      <c r="I205" s="359"/>
      <c r="J205" s="359"/>
      <c r="K205" s="292"/>
    </row>
    <row r="206" s="1" customFormat="1" ht="5.25" customHeight="1">
      <c r="B206" s="323"/>
      <c r="C206" s="320"/>
      <c r="D206" s="320"/>
      <c r="E206" s="320"/>
      <c r="F206" s="320"/>
      <c r="G206" s="300"/>
      <c r="H206" s="320"/>
      <c r="I206" s="320"/>
      <c r="J206" s="320"/>
      <c r="K206" s="344"/>
    </row>
    <row r="207" s="1" customFormat="1" ht="15" customHeight="1">
      <c r="B207" s="323"/>
      <c r="C207" s="300" t="s">
        <v>1972</v>
      </c>
      <c r="D207" s="300"/>
      <c r="E207" s="300"/>
      <c r="F207" s="322" t="s">
        <v>48</v>
      </c>
      <c r="G207" s="300"/>
      <c r="H207" s="300" t="s">
        <v>1983</v>
      </c>
      <c r="I207" s="300"/>
      <c r="J207" s="300"/>
      <c r="K207" s="344"/>
    </row>
    <row r="208" s="1" customFormat="1" ht="15" customHeight="1">
      <c r="B208" s="323"/>
      <c r="C208" s="329"/>
      <c r="D208" s="300"/>
      <c r="E208" s="300"/>
      <c r="F208" s="322" t="s">
        <v>49</v>
      </c>
      <c r="G208" s="300"/>
      <c r="H208" s="300" t="s">
        <v>1984</v>
      </c>
      <c r="I208" s="300"/>
      <c r="J208" s="300"/>
      <c r="K208" s="344"/>
    </row>
    <row r="209" s="1" customFormat="1" ht="15" customHeight="1">
      <c r="B209" s="323"/>
      <c r="C209" s="329"/>
      <c r="D209" s="300"/>
      <c r="E209" s="300"/>
      <c r="F209" s="322" t="s">
        <v>52</v>
      </c>
      <c r="G209" s="300"/>
      <c r="H209" s="300" t="s">
        <v>1985</v>
      </c>
      <c r="I209" s="300"/>
      <c r="J209" s="300"/>
      <c r="K209" s="344"/>
    </row>
    <row r="210" s="1" customFormat="1" ht="15" customHeight="1">
      <c r="B210" s="323"/>
      <c r="C210" s="300"/>
      <c r="D210" s="300"/>
      <c r="E210" s="300"/>
      <c r="F210" s="322" t="s">
        <v>50</v>
      </c>
      <c r="G210" s="300"/>
      <c r="H210" s="300" t="s">
        <v>1986</v>
      </c>
      <c r="I210" s="300"/>
      <c r="J210" s="300"/>
      <c r="K210" s="344"/>
    </row>
    <row r="211" s="1" customFormat="1" ht="15" customHeight="1">
      <c r="B211" s="323"/>
      <c r="C211" s="300"/>
      <c r="D211" s="300"/>
      <c r="E211" s="300"/>
      <c r="F211" s="322" t="s">
        <v>51</v>
      </c>
      <c r="G211" s="300"/>
      <c r="H211" s="300" t="s">
        <v>1987</v>
      </c>
      <c r="I211" s="300"/>
      <c r="J211" s="300"/>
      <c r="K211" s="344"/>
    </row>
    <row r="212" s="1" customFormat="1" ht="15" customHeight="1">
      <c r="B212" s="323"/>
      <c r="C212" s="300"/>
      <c r="D212" s="300"/>
      <c r="E212" s="300"/>
      <c r="F212" s="322"/>
      <c r="G212" s="300"/>
      <c r="H212" s="300"/>
      <c r="I212" s="300"/>
      <c r="J212" s="300"/>
      <c r="K212" s="344"/>
    </row>
    <row r="213" s="1" customFormat="1" ht="15" customHeight="1">
      <c r="B213" s="323"/>
      <c r="C213" s="300" t="s">
        <v>1928</v>
      </c>
      <c r="D213" s="300"/>
      <c r="E213" s="300"/>
      <c r="F213" s="322" t="s">
        <v>84</v>
      </c>
      <c r="G213" s="300"/>
      <c r="H213" s="300" t="s">
        <v>1988</v>
      </c>
      <c r="I213" s="300"/>
      <c r="J213" s="300"/>
      <c r="K213" s="344"/>
    </row>
    <row r="214" s="1" customFormat="1" ht="15" customHeight="1">
      <c r="B214" s="323"/>
      <c r="C214" s="329"/>
      <c r="D214" s="300"/>
      <c r="E214" s="300"/>
      <c r="F214" s="322" t="s">
        <v>1823</v>
      </c>
      <c r="G214" s="300"/>
      <c r="H214" s="300" t="s">
        <v>1824</v>
      </c>
      <c r="I214" s="300"/>
      <c r="J214" s="300"/>
      <c r="K214" s="344"/>
    </row>
    <row r="215" s="1" customFormat="1" ht="15" customHeight="1">
      <c r="B215" s="323"/>
      <c r="C215" s="300"/>
      <c r="D215" s="300"/>
      <c r="E215" s="300"/>
      <c r="F215" s="322" t="s">
        <v>1821</v>
      </c>
      <c r="G215" s="300"/>
      <c r="H215" s="300" t="s">
        <v>1989</v>
      </c>
      <c r="I215" s="300"/>
      <c r="J215" s="300"/>
      <c r="K215" s="344"/>
    </row>
    <row r="216" s="1" customFormat="1" ht="15" customHeight="1">
      <c r="B216" s="361"/>
      <c r="C216" s="329"/>
      <c r="D216" s="329"/>
      <c r="E216" s="329"/>
      <c r="F216" s="322" t="s">
        <v>1825</v>
      </c>
      <c r="G216" s="307"/>
      <c r="H216" s="348" t="s">
        <v>1826</v>
      </c>
      <c r="I216" s="348"/>
      <c r="J216" s="348"/>
      <c r="K216" s="362"/>
    </row>
    <row r="217" s="1" customFormat="1" ht="15" customHeight="1">
      <c r="B217" s="361"/>
      <c r="C217" s="329"/>
      <c r="D217" s="329"/>
      <c r="E217" s="329"/>
      <c r="F217" s="322" t="s">
        <v>1827</v>
      </c>
      <c r="G217" s="307"/>
      <c r="H217" s="348" t="s">
        <v>1990</v>
      </c>
      <c r="I217" s="348"/>
      <c r="J217" s="348"/>
      <c r="K217" s="362"/>
    </row>
    <row r="218" s="1" customFormat="1" ht="15" customHeight="1">
      <c r="B218" s="361"/>
      <c r="C218" s="329"/>
      <c r="D218" s="329"/>
      <c r="E218" s="329"/>
      <c r="F218" s="363"/>
      <c r="G218" s="307"/>
      <c r="H218" s="364"/>
      <c r="I218" s="364"/>
      <c r="J218" s="364"/>
      <c r="K218" s="362"/>
    </row>
    <row r="219" s="1" customFormat="1" ht="15" customHeight="1">
      <c r="B219" s="361"/>
      <c r="C219" s="300" t="s">
        <v>1952</v>
      </c>
      <c r="D219" s="329"/>
      <c r="E219" s="329"/>
      <c r="F219" s="322">
        <v>1</v>
      </c>
      <c r="G219" s="307"/>
      <c r="H219" s="348" t="s">
        <v>1991</v>
      </c>
      <c r="I219" s="348"/>
      <c r="J219" s="348"/>
      <c r="K219" s="362"/>
    </row>
    <row r="220" s="1" customFormat="1" ht="15" customHeight="1">
      <c r="B220" s="361"/>
      <c r="C220" s="329"/>
      <c r="D220" s="329"/>
      <c r="E220" s="329"/>
      <c r="F220" s="322">
        <v>2</v>
      </c>
      <c r="G220" s="307"/>
      <c r="H220" s="348" t="s">
        <v>1992</v>
      </c>
      <c r="I220" s="348"/>
      <c r="J220" s="348"/>
      <c r="K220" s="362"/>
    </row>
    <row r="221" s="1" customFormat="1" ht="15" customHeight="1">
      <c r="B221" s="361"/>
      <c r="C221" s="329"/>
      <c r="D221" s="329"/>
      <c r="E221" s="329"/>
      <c r="F221" s="322">
        <v>3</v>
      </c>
      <c r="G221" s="307"/>
      <c r="H221" s="348" t="s">
        <v>1993</v>
      </c>
      <c r="I221" s="348"/>
      <c r="J221" s="348"/>
      <c r="K221" s="362"/>
    </row>
    <row r="222" s="1" customFormat="1" ht="15" customHeight="1">
      <c r="B222" s="361"/>
      <c r="C222" s="329"/>
      <c r="D222" s="329"/>
      <c r="E222" s="329"/>
      <c r="F222" s="322">
        <v>4</v>
      </c>
      <c r="G222" s="307"/>
      <c r="H222" s="348" t="s">
        <v>1994</v>
      </c>
      <c r="I222" s="348"/>
      <c r="J222" s="348"/>
      <c r="K222" s="362"/>
    </row>
    <row r="223" s="1" customFormat="1" ht="12.75" customHeight="1">
      <c r="B223" s="365"/>
      <c r="C223" s="366"/>
      <c r="D223" s="366"/>
      <c r="E223" s="366"/>
      <c r="F223" s="366"/>
      <c r="G223" s="366"/>
      <c r="H223" s="366"/>
      <c r="I223" s="366"/>
      <c r="J223" s="366"/>
      <c r="K223" s="367"/>
    </row>
  </sheetData>
  <sheetProtection autoFilter="0" deleteColumns="0" deleteRows="0" formatCells="0" formatColumns="0" formatRows="0" insertColumns="0" insertHyperlinks="0" insertRows="0" pivotTables="0" sort="0"/>
  <mergeCells count="77">
    <mergeCell ref="H222:J222"/>
    <mergeCell ref="H219:J219"/>
    <mergeCell ref="H220:J220"/>
    <mergeCell ref="H221:J221"/>
    <mergeCell ref="H205:J205"/>
    <mergeCell ref="H207:J207"/>
    <mergeCell ref="H210:J210"/>
    <mergeCell ref="H211:J211"/>
    <mergeCell ref="H213:J213"/>
    <mergeCell ref="H214:J214"/>
    <mergeCell ref="H215:J215"/>
    <mergeCell ref="H216:J216"/>
    <mergeCell ref="H217:J217"/>
    <mergeCell ref="H208:J208"/>
    <mergeCell ref="H209:J209"/>
    <mergeCell ref="C204:J204"/>
    <mergeCell ref="C171:J171"/>
    <mergeCell ref="C147:J147"/>
    <mergeCell ref="C122:J122"/>
    <mergeCell ref="C102:J102"/>
    <mergeCell ref="C75:J75"/>
    <mergeCell ref="D69:J69"/>
    <mergeCell ref="D70:J70"/>
    <mergeCell ref="D62:J62"/>
    <mergeCell ref="D63:J63"/>
    <mergeCell ref="D65:J65"/>
    <mergeCell ref="D66:J66"/>
    <mergeCell ref="D67:J67"/>
    <mergeCell ref="D68:J68"/>
    <mergeCell ref="D61:J61"/>
    <mergeCell ref="D60:J60"/>
    <mergeCell ref="D59:J59"/>
    <mergeCell ref="D58:J58"/>
    <mergeCell ref="C55:J55"/>
    <mergeCell ref="C57:J57"/>
    <mergeCell ref="C54:J54"/>
    <mergeCell ref="C52:J52"/>
    <mergeCell ref="D51:J51"/>
    <mergeCell ref="E50:J50"/>
    <mergeCell ref="E49:J49"/>
    <mergeCell ref="G45:J45"/>
    <mergeCell ref="D47:J47"/>
    <mergeCell ref="E48:J48"/>
    <mergeCell ref="G44:J44"/>
    <mergeCell ref="G43:J43"/>
    <mergeCell ref="D31:J31"/>
    <mergeCell ref="D33:J33"/>
    <mergeCell ref="G39:J39"/>
    <mergeCell ref="D34:J34"/>
    <mergeCell ref="D35:J35"/>
    <mergeCell ref="G36:J36"/>
    <mergeCell ref="G37:J37"/>
    <mergeCell ref="G38:J38"/>
    <mergeCell ref="G41:J41"/>
    <mergeCell ref="G42:J42"/>
    <mergeCell ref="G40:J40"/>
    <mergeCell ref="D30:J30"/>
    <mergeCell ref="D28:J28"/>
    <mergeCell ref="D27:J27"/>
    <mergeCell ref="C26:J26"/>
    <mergeCell ref="D16:J16"/>
    <mergeCell ref="F22:J22"/>
    <mergeCell ref="F23:J23"/>
    <mergeCell ref="C25:J25"/>
    <mergeCell ref="D17:J17"/>
    <mergeCell ref="F18:J18"/>
    <mergeCell ref="F19:J19"/>
    <mergeCell ref="F20:J20"/>
    <mergeCell ref="F21:J21"/>
    <mergeCell ref="D15:J15"/>
    <mergeCell ref="C3:J3"/>
    <mergeCell ref="C9:J9"/>
    <mergeCell ref="D10:J10"/>
    <mergeCell ref="C4:J4"/>
    <mergeCell ref="C6:J6"/>
    <mergeCell ref="C7:J7"/>
    <mergeCell ref="D11:J11"/>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DESKTOP-CCNHD1H\JC</dc:creator>
  <cp:lastModifiedBy>DESKTOP-CCNHD1H\JC</cp:lastModifiedBy>
  <dcterms:created xsi:type="dcterms:W3CDTF">2019-09-13T06:58:48Z</dcterms:created>
  <dcterms:modified xsi:type="dcterms:W3CDTF">2019-09-13T06:59:16Z</dcterms:modified>
</cp:coreProperties>
</file>